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sharedStrings.xml" ContentType="application/vnd.openxmlformats-officedocument.spreadsheetml.sharedStrings+xml"/>
  <Override PartName="/xl/theme/theme1.xml" ContentType="application/vnd.openxmlformats-officedocument.theme+xml"/>
  <Override PartName="/xl/styles.xml" ContentType="application/vnd.openxmlformats-officedocument.spreadsheetml.styles+xml"/>
  <Override PartName="/xl/worksheets/sheet1.xml" ContentType="application/vnd.openxmlformats-officedocument.spreadsheetml.worksheet+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4" rupBuild="4506"/>
  <workbookPr defaultThemeVersion="124226"/>
  <bookViews>
    <workbookView xWindow="915" yWindow="-360" windowWidth="18855" windowHeight="11715"/>
  </bookViews>
  <sheets>
    <sheet name="Chapter 10 Annex B2" sheetId="1" r:id="rId1"/>
  </sheets>
  <definedNames>
    <definedName name="_xlnm.Print_Area" localSheetId="0">'Chapter 10 Annex B2'!$A$1:$BF$979</definedName>
    <definedName name="_xlnm.Print_Titles" localSheetId="0">'Chapter 10 Annex B2'!$A:$A,'Chapter 10 Annex B2'!$1:$4</definedName>
  </definedNames>
  <calcPr calcId="125725"/>
</workbook>
</file>

<file path=xl/calcChain.xml><?xml version="1.0" encoding="utf-8"?>
<calcChain xmlns="http://schemas.openxmlformats.org/spreadsheetml/2006/main">
  <c r="K977" i="1"/>
  <c r="L977"/>
  <c r="M977"/>
  <c r="N977"/>
  <c r="O977"/>
  <c r="P977"/>
  <c r="Q977"/>
  <c r="R977"/>
  <c r="S977"/>
  <c r="T977"/>
  <c r="U977"/>
  <c r="V977"/>
  <c r="W977"/>
  <c r="X977"/>
  <c r="Y977"/>
  <c r="Z977"/>
  <c r="AA977"/>
  <c r="AB977"/>
  <c r="AC977"/>
  <c r="AD977"/>
  <c r="AE977"/>
  <c r="AF977"/>
  <c r="AG977"/>
  <c r="AH977"/>
  <c r="AI977"/>
  <c r="AJ977"/>
  <c r="AK977"/>
  <c r="AL977"/>
  <c r="AM977"/>
  <c r="AN977"/>
  <c r="AO977"/>
  <c r="AP977"/>
  <c r="AQ977"/>
  <c r="AR977"/>
  <c r="AS977"/>
  <c r="AT977"/>
  <c r="AU977"/>
  <c r="AV977"/>
  <c r="AW977"/>
  <c r="AX977"/>
  <c r="AY977"/>
  <c r="AZ977"/>
  <c r="BA977"/>
  <c r="BB977"/>
  <c r="BC977"/>
  <c r="BD977"/>
  <c r="BE977"/>
  <c r="BF977"/>
  <c r="K978"/>
  <c r="L978"/>
  <c r="M978"/>
  <c r="N978"/>
  <c r="O978"/>
  <c r="P978"/>
  <c r="Q978"/>
  <c r="R978"/>
  <c r="S978"/>
  <c r="T978"/>
  <c r="U978"/>
  <c r="V978"/>
  <c r="W978"/>
  <c r="X978"/>
  <c r="Y978"/>
  <c r="Z978"/>
  <c r="AA978"/>
  <c r="AB978"/>
  <c r="AC978"/>
  <c r="AD978"/>
  <c r="AE978"/>
  <c r="AF978"/>
  <c r="AG978"/>
  <c r="AH978"/>
  <c r="AI978"/>
  <c r="AJ978"/>
  <c r="AK978"/>
  <c r="AL978"/>
  <c r="AM978"/>
  <c r="AN978"/>
  <c r="AO978"/>
  <c r="AP978"/>
  <c r="AQ978"/>
  <c r="AR978"/>
  <c r="AS978"/>
  <c r="AT978"/>
  <c r="AU978"/>
  <c r="AV978"/>
  <c r="AW978"/>
  <c r="AX978"/>
  <c r="AY978"/>
  <c r="AZ978"/>
  <c r="BA978"/>
  <c r="BB978"/>
  <c r="BC978"/>
  <c r="BD978"/>
  <c r="BE978"/>
  <c r="BF978"/>
  <c r="K979"/>
  <c r="L979"/>
  <c r="M979"/>
  <c r="N979"/>
  <c r="O979"/>
  <c r="P979"/>
  <c r="Q979"/>
  <c r="R979"/>
  <c r="S979"/>
  <c r="T979"/>
  <c r="U979"/>
  <c r="V979"/>
  <c r="W979"/>
  <c r="X979"/>
  <c r="Y979"/>
  <c r="Z979"/>
  <c r="AA979"/>
  <c r="AB979"/>
  <c r="AC979"/>
  <c r="AD979"/>
  <c r="AE979"/>
  <c r="AF979"/>
  <c r="AG979"/>
  <c r="AH979"/>
  <c r="AI979"/>
  <c r="AJ979"/>
  <c r="AK979"/>
  <c r="AL979"/>
  <c r="AM979"/>
  <c r="AN979"/>
  <c r="AO979"/>
  <c r="AP979"/>
  <c r="AQ979"/>
  <c r="AR979"/>
  <c r="AS979"/>
  <c r="AT979"/>
  <c r="AU979"/>
  <c r="AV979"/>
  <c r="AW979"/>
  <c r="AX979"/>
  <c r="AY979"/>
  <c r="AZ979"/>
  <c r="BA979"/>
  <c r="BB979"/>
  <c r="BC979"/>
  <c r="BD979"/>
  <c r="BE979"/>
  <c r="BF979"/>
  <c r="J979"/>
  <c r="J977"/>
  <c r="K464" l="1"/>
  <c r="L464"/>
  <c r="M464"/>
  <c r="N464"/>
  <c r="O464"/>
  <c r="P464"/>
  <c r="Q464"/>
  <c r="R464"/>
  <c r="S464"/>
  <c r="T464"/>
  <c r="U464"/>
  <c r="V464"/>
  <c r="W464"/>
  <c r="X464"/>
  <c r="Y464"/>
  <c r="Z464"/>
  <c r="AA464"/>
  <c r="AB464"/>
  <c r="AC464"/>
  <c r="AD464"/>
  <c r="AE464"/>
  <c r="AF464"/>
  <c r="AG464"/>
  <c r="AH464"/>
  <c r="AI464"/>
  <c r="AJ464"/>
  <c r="AK464"/>
  <c r="AL464"/>
  <c r="AM464"/>
  <c r="AN464"/>
  <c r="AO464"/>
  <c r="AP464"/>
  <c r="AQ464"/>
  <c r="AR464"/>
  <c r="AS464"/>
  <c r="AT464"/>
  <c r="AU464"/>
  <c r="AV464"/>
  <c r="AW464"/>
  <c r="AX464"/>
  <c r="AY464"/>
  <c r="J464"/>
  <c r="AY465"/>
  <c r="AL465"/>
  <c r="AZ465" s="1"/>
  <c r="AM465"/>
  <c r="BA465" s="1"/>
  <c r="AN465"/>
  <c r="BB465" s="1"/>
  <c r="AO465"/>
  <c r="BC465" s="1"/>
  <c r="AP465"/>
  <c r="BD465" s="1"/>
  <c r="AQ465"/>
  <c r="BE465" s="1"/>
  <c r="AK465"/>
  <c r="AD465"/>
  <c r="W465"/>
  <c r="P465"/>
  <c r="BF465" l="1"/>
  <c r="AR465"/>
  <c r="AZ165" l="1"/>
  <c r="BA165"/>
  <c r="BB165"/>
  <c r="BC165"/>
  <c r="BD165"/>
  <c r="BE165"/>
  <c r="AZ166"/>
  <c r="BA166"/>
  <c r="BB166"/>
  <c r="BC166"/>
  <c r="BD166"/>
  <c r="BE166"/>
  <c r="AZ646"/>
  <c r="BA646"/>
  <c r="BB646"/>
  <c r="BC646"/>
  <c r="BD646"/>
  <c r="BE646"/>
  <c r="AZ647"/>
  <c r="BA647"/>
  <c r="BB647"/>
  <c r="BC647"/>
  <c r="BD647"/>
  <c r="BE647"/>
  <c r="AZ648"/>
  <c r="BA648"/>
  <c r="BB648"/>
  <c r="BC648"/>
  <c r="BD648"/>
  <c r="BE648"/>
  <c r="AZ649"/>
  <c r="BA649"/>
  <c r="BB649"/>
  <c r="BC649"/>
  <c r="BD649"/>
  <c r="BE649"/>
  <c r="AZ651"/>
  <c r="BA651"/>
  <c r="BB651"/>
  <c r="BC651"/>
  <c r="BD651"/>
  <c r="BE651"/>
  <c r="AZ652"/>
  <c r="BA652"/>
  <c r="BB652"/>
  <c r="BC652"/>
  <c r="BD652"/>
  <c r="BE652"/>
  <c r="AZ657"/>
  <c r="BA657"/>
  <c r="BB657"/>
  <c r="BC657"/>
  <c r="BD657"/>
  <c r="BE657"/>
  <c r="AZ658"/>
  <c r="BA658"/>
  <c r="BB658"/>
  <c r="BC658"/>
  <c r="BD658"/>
  <c r="BE658"/>
  <c r="AZ659"/>
  <c r="BA659"/>
  <c r="BB659"/>
  <c r="BC659"/>
  <c r="BD659"/>
  <c r="BE659"/>
  <c r="AZ662"/>
  <c r="BA662"/>
  <c r="BB662"/>
  <c r="BC662"/>
  <c r="BD662"/>
  <c r="BE662"/>
  <c r="AZ663"/>
  <c r="BA663"/>
  <c r="BB663"/>
  <c r="BC663"/>
  <c r="BD663"/>
  <c r="BE663"/>
  <c r="AZ664"/>
  <c r="BA664"/>
  <c r="BB664"/>
  <c r="BC664"/>
  <c r="BD664"/>
  <c r="BE664"/>
  <c r="AZ665"/>
  <c r="BA665"/>
  <c r="BB665"/>
  <c r="BC665"/>
  <c r="BD665"/>
  <c r="BE665"/>
  <c r="AZ666"/>
  <c r="BA666"/>
  <c r="BB666"/>
  <c r="BC666"/>
  <c r="BD666"/>
  <c r="BE666"/>
  <c r="AZ787"/>
  <c r="BA787"/>
  <c r="BB787"/>
  <c r="BC787"/>
  <c r="BD787"/>
  <c r="BE787"/>
  <c r="AZ824"/>
  <c r="BA824"/>
  <c r="BB824"/>
  <c r="BC824"/>
  <c r="BD824"/>
  <c r="BE824"/>
  <c r="AZ825"/>
  <c r="BA825"/>
  <c r="BB825"/>
  <c r="BC825"/>
  <c r="BD825"/>
  <c r="BE825"/>
  <c r="AZ826"/>
  <c r="BA826"/>
  <c r="BB826"/>
  <c r="BC826"/>
  <c r="BD826"/>
  <c r="BE826"/>
  <c r="AZ827"/>
  <c r="BA827"/>
  <c r="BB827"/>
  <c r="BC827"/>
  <c r="BD827"/>
  <c r="BE827"/>
  <c r="AZ828"/>
  <c r="BA828"/>
  <c r="BB828"/>
  <c r="BC828"/>
  <c r="BD828"/>
  <c r="BE828"/>
  <c r="AZ837"/>
  <c r="BA837"/>
  <c r="BB837"/>
  <c r="BC837"/>
  <c r="BD837"/>
  <c r="BE837"/>
  <c r="BC887"/>
  <c r="AZ895"/>
  <c r="BA895"/>
  <c r="BB895"/>
  <c r="BC895"/>
  <c r="BD895"/>
  <c r="BE895"/>
  <c r="AZ896"/>
  <c r="BA896"/>
  <c r="BB896"/>
  <c r="BC896"/>
  <c r="BD896"/>
  <c r="BE896"/>
  <c r="AZ897"/>
  <c r="BA897"/>
  <c r="BB897"/>
  <c r="BC897"/>
  <c r="BD897"/>
  <c r="BE897"/>
  <c r="AZ898"/>
  <c r="BA898"/>
  <c r="BB898"/>
  <c r="BC898"/>
  <c r="BD898"/>
  <c r="BE898"/>
  <c r="AZ899"/>
  <c r="BA899"/>
  <c r="BB899"/>
  <c r="BC899"/>
  <c r="BD899"/>
  <c r="BE899"/>
  <c r="AZ903"/>
  <c r="BA903"/>
  <c r="BB903"/>
  <c r="BC903"/>
  <c r="BD903"/>
  <c r="BE903"/>
  <c r="AZ904"/>
  <c r="BA904"/>
  <c r="BB904"/>
  <c r="BC904"/>
  <c r="BD904"/>
  <c r="BE904"/>
  <c r="AZ917"/>
  <c r="BA917"/>
  <c r="BB917"/>
  <c r="BD917"/>
  <c r="BE917"/>
  <c r="AZ925"/>
  <c r="BA925"/>
  <c r="BB925"/>
  <c r="BC925"/>
  <c r="BD925"/>
  <c r="BE925"/>
  <c r="AZ926"/>
  <c r="BA926"/>
  <c r="BB926"/>
  <c r="BC926"/>
  <c r="BD926"/>
  <c r="BE926"/>
  <c r="AZ927"/>
  <c r="BA927"/>
  <c r="BB927"/>
  <c r="BC927"/>
  <c r="BD927"/>
  <c r="BE927"/>
  <c r="AZ928"/>
  <c r="BA928"/>
  <c r="BB928"/>
  <c r="BC928"/>
  <c r="BD928"/>
  <c r="BE928"/>
  <c r="AZ942"/>
  <c r="BA942"/>
  <c r="BB942"/>
  <c r="BC942"/>
  <c r="BD942"/>
  <c r="BE942"/>
  <c r="AZ944"/>
  <c r="BA944"/>
  <c r="BB944"/>
  <c r="BC944"/>
  <c r="BD944"/>
  <c r="BE944"/>
  <c r="AZ945"/>
  <c r="BA945"/>
  <c r="BB945"/>
  <c r="BC945"/>
  <c r="BD945"/>
  <c r="BE945"/>
  <c r="AZ953"/>
  <c r="BA953"/>
  <c r="BB953"/>
  <c r="BC953"/>
  <c r="BD953"/>
  <c r="BE953"/>
  <c r="AZ957"/>
  <c r="AZ958"/>
  <c r="AZ959"/>
  <c r="AZ960"/>
  <c r="AZ961"/>
  <c r="BA961"/>
  <c r="BB961"/>
  <c r="BC961"/>
  <c r="BD961"/>
  <c r="BE961"/>
  <c r="AZ962"/>
  <c r="BA962"/>
  <c r="BB962"/>
  <c r="BC962"/>
  <c r="BD962"/>
  <c r="BE962"/>
  <c r="AZ963"/>
  <c r="BA963"/>
  <c r="BB963"/>
  <c r="BC963"/>
  <c r="BD963"/>
  <c r="BE963"/>
  <c r="AZ964"/>
  <c r="BA964"/>
  <c r="BB964"/>
  <c r="BC964"/>
  <c r="BD964"/>
  <c r="BE964"/>
  <c r="AZ965"/>
  <c r="BA965"/>
  <c r="BB965"/>
  <c r="BC965"/>
  <c r="BD965"/>
  <c r="BE965"/>
  <c r="AZ967"/>
  <c r="BA967"/>
  <c r="BB967"/>
  <c r="BC967"/>
  <c r="BD967"/>
  <c r="BE967"/>
  <c r="AZ970"/>
  <c r="BA970"/>
  <c r="BB970"/>
  <c r="BC970"/>
  <c r="BD970"/>
  <c r="BE970"/>
  <c r="BF828" l="1"/>
  <c r="BF945"/>
  <c r="BF944"/>
  <c r="BF826"/>
  <c r="BF825"/>
  <c r="BF827"/>
  <c r="BF967"/>
  <c r="BF962"/>
  <c r="BF953"/>
  <c r="BF928"/>
  <c r="BF926"/>
  <c r="BF837"/>
  <c r="BF665"/>
  <c r="BF663"/>
  <c r="BF824"/>
  <c r="BF666"/>
  <c r="BF664"/>
  <c r="BF662"/>
  <c r="BF970"/>
  <c r="BF965"/>
  <c r="BF963"/>
  <c r="BF961"/>
  <c r="BF942"/>
  <c r="BF927"/>
  <c r="BF925"/>
  <c r="BF165"/>
  <c r="BF166"/>
  <c r="BF964"/>
  <c r="BF904"/>
  <c r="BF898"/>
  <c r="BF896"/>
  <c r="BF903"/>
  <c r="BF899"/>
  <c r="BF897"/>
  <c r="BF895"/>
  <c r="BF787"/>
  <c r="BF659"/>
  <c r="BF657"/>
  <c r="BF651"/>
  <c r="BF658"/>
  <c r="BF652"/>
  <c r="BF649"/>
  <c r="BF648"/>
  <c r="BF646"/>
  <c r="BF647"/>
  <c r="AL10"/>
  <c r="AZ10" s="1"/>
  <c r="AM10"/>
  <c r="BA10" s="1"/>
  <c r="AN10"/>
  <c r="BB10" s="1"/>
  <c r="AO10"/>
  <c r="BC10" s="1"/>
  <c r="AP10"/>
  <c r="BD10" s="1"/>
  <c r="AQ10"/>
  <c r="BE10" s="1"/>
  <c r="AL11"/>
  <c r="AZ11" s="1"/>
  <c r="AM11"/>
  <c r="BA11" s="1"/>
  <c r="AN11"/>
  <c r="BB11" s="1"/>
  <c r="AO11"/>
  <c r="BC11" s="1"/>
  <c r="AP11"/>
  <c r="BD11" s="1"/>
  <c r="AQ11"/>
  <c r="BE11" s="1"/>
  <c r="AL12"/>
  <c r="AZ12" s="1"/>
  <c r="AM12"/>
  <c r="BA12" s="1"/>
  <c r="AN12"/>
  <c r="BB12" s="1"/>
  <c r="AO12"/>
  <c r="BC12" s="1"/>
  <c r="AP12"/>
  <c r="BD12" s="1"/>
  <c r="AQ12"/>
  <c r="BE12" s="1"/>
  <c r="AL13"/>
  <c r="AZ13" s="1"/>
  <c r="AM13"/>
  <c r="BA13" s="1"/>
  <c r="AN13"/>
  <c r="BB13" s="1"/>
  <c r="AO13"/>
  <c r="BC13" s="1"/>
  <c r="AP13"/>
  <c r="BD13" s="1"/>
  <c r="AQ13"/>
  <c r="BE13" s="1"/>
  <c r="AL14"/>
  <c r="AZ14" s="1"/>
  <c r="AM14"/>
  <c r="BA14" s="1"/>
  <c r="AN14"/>
  <c r="BB14" s="1"/>
  <c r="AO14"/>
  <c r="BC14" s="1"/>
  <c r="AP14"/>
  <c r="BD14" s="1"/>
  <c r="AQ14"/>
  <c r="BE14" s="1"/>
  <c r="AL15"/>
  <c r="AZ15" s="1"/>
  <c r="AM15"/>
  <c r="BA15" s="1"/>
  <c r="AN15"/>
  <c r="BB15" s="1"/>
  <c r="AO15"/>
  <c r="BC15" s="1"/>
  <c r="AP15"/>
  <c r="BD15" s="1"/>
  <c r="AQ15"/>
  <c r="BE15" s="1"/>
  <c r="AL16"/>
  <c r="AZ16" s="1"/>
  <c r="AM16"/>
  <c r="BA16" s="1"/>
  <c r="AN16"/>
  <c r="BB16" s="1"/>
  <c r="AO16"/>
  <c r="BC16" s="1"/>
  <c r="AP16"/>
  <c r="BD16" s="1"/>
  <c r="AQ16"/>
  <c r="BE16" s="1"/>
  <c r="AL17"/>
  <c r="AZ17" s="1"/>
  <c r="AM17"/>
  <c r="BA17" s="1"/>
  <c r="AN17"/>
  <c r="BB17" s="1"/>
  <c r="AO17"/>
  <c r="BC17" s="1"/>
  <c r="AP17"/>
  <c r="BD17" s="1"/>
  <c r="AQ17"/>
  <c r="BE17" s="1"/>
  <c r="AL18"/>
  <c r="AZ18" s="1"/>
  <c r="AM18"/>
  <c r="BA18" s="1"/>
  <c r="AN18"/>
  <c r="BB18" s="1"/>
  <c r="AO18"/>
  <c r="BC18" s="1"/>
  <c r="AP18"/>
  <c r="BD18" s="1"/>
  <c r="AQ18"/>
  <c r="BE18" s="1"/>
  <c r="AL19"/>
  <c r="AZ19" s="1"/>
  <c r="AM19"/>
  <c r="BA19" s="1"/>
  <c r="AN19"/>
  <c r="BB19" s="1"/>
  <c r="AO19"/>
  <c r="BC19" s="1"/>
  <c r="AP19"/>
  <c r="BD19" s="1"/>
  <c r="AQ19"/>
  <c r="BE19" s="1"/>
  <c r="AL20"/>
  <c r="AZ20" s="1"/>
  <c r="AM20"/>
  <c r="BA20" s="1"/>
  <c r="AN20"/>
  <c r="BB20" s="1"/>
  <c r="AO20"/>
  <c r="BC20" s="1"/>
  <c r="AP20"/>
  <c r="BD20" s="1"/>
  <c r="AQ20"/>
  <c r="BE20" s="1"/>
  <c r="AL21"/>
  <c r="AZ21" s="1"/>
  <c r="AM21"/>
  <c r="BA21" s="1"/>
  <c r="AN21"/>
  <c r="BB21" s="1"/>
  <c r="AO21"/>
  <c r="BC21" s="1"/>
  <c r="AP21"/>
  <c r="BD21" s="1"/>
  <c r="AQ21"/>
  <c r="BE21" s="1"/>
  <c r="AL22"/>
  <c r="AZ22" s="1"/>
  <c r="AM22"/>
  <c r="BA22" s="1"/>
  <c r="AN22"/>
  <c r="BB22" s="1"/>
  <c r="AO22"/>
  <c r="BC22" s="1"/>
  <c r="AP22"/>
  <c r="BD22" s="1"/>
  <c r="AQ22"/>
  <c r="BE22" s="1"/>
  <c r="AL23"/>
  <c r="AZ23" s="1"/>
  <c r="AM23"/>
  <c r="BA23" s="1"/>
  <c r="AN23"/>
  <c r="BB23" s="1"/>
  <c r="AO23"/>
  <c r="BC23" s="1"/>
  <c r="AP23"/>
  <c r="BD23" s="1"/>
  <c r="AQ23"/>
  <c r="BE23" s="1"/>
  <c r="AL24"/>
  <c r="AZ24" s="1"/>
  <c r="AM24"/>
  <c r="BA24" s="1"/>
  <c r="AN24"/>
  <c r="BB24" s="1"/>
  <c r="AO24"/>
  <c r="BC24" s="1"/>
  <c r="AP24"/>
  <c r="BD24" s="1"/>
  <c r="AQ24"/>
  <c r="BE24" s="1"/>
  <c r="AL25"/>
  <c r="AZ25" s="1"/>
  <c r="AM25"/>
  <c r="BA25" s="1"/>
  <c r="AN25"/>
  <c r="BB25" s="1"/>
  <c r="AO25"/>
  <c r="BC25" s="1"/>
  <c r="AP25"/>
  <c r="BD25" s="1"/>
  <c r="AQ25"/>
  <c r="BE25" s="1"/>
  <c r="AL26"/>
  <c r="AZ26" s="1"/>
  <c r="AM26"/>
  <c r="BA26" s="1"/>
  <c r="AN26"/>
  <c r="BB26" s="1"/>
  <c r="AO26"/>
  <c r="BC26" s="1"/>
  <c r="AP26"/>
  <c r="BD26" s="1"/>
  <c r="AQ26"/>
  <c r="BE26" s="1"/>
  <c r="AL27"/>
  <c r="AZ27" s="1"/>
  <c r="AM27"/>
  <c r="BA27" s="1"/>
  <c r="AN27"/>
  <c r="BB27" s="1"/>
  <c r="AO27"/>
  <c r="BC27" s="1"/>
  <c r="AP27"/>
  <c r="BD27" s="1"/>
  <c r="AQ27"/>
  <c r="BE27" s="1"/>
  <c r="AL28"/>
  <c r="AZ28" s="1"/>
  <c r="AM28"/>
  <c r="BA28" s="1"/>
  <c r="AN28"/>
  <c r="BB28" s="1"/>
  <c r="AO28"/>
  <c r="BC28" s="1"/>
  <c r="AP28"/>
  <c r="BD28" s="1"/>
  <c r="AQ28"/>
  <c r="BE28" s="1"/>
  <c r="AL29"/>
  <c r="AZ29" s="1"/>
  <c r="AM29"/>
  <c r="BA29" s="1"/>
  <c r="AN29"/>
  <c r="BB29" s="1"/>
  <c r="AO29"/>
  <c r="BC29" s="1"/>
  <c r="AP29"/>
  <c r="BD29" s="1"/>
  <c r="AQ29"/>
  <c r="BE29" s="1"/>
  <c r="AL30"/>
  <c r="AZ30" s="1"/>
  <c r="AM30"/>
  <c r="BA30" s="1"/>
  <c r="AN30"/>
  <c r="BB30" s="1"/>
  <c r="AO30"/>
  <c r="BC30" s="1"/>
  <c r="AP30"/>
  <c r="BD30" s="1"/>
  <c r="AQ30"/>
  <c r="BE30" s="1"/>
  <c r="AL31"/>
  <c r="AZ31" s="1"/>
  <c r="AM31"/>
  <c r="BA31" s="1"/>
  <c r="AN31"/>
  <c r="BB31" s="1"/>
  <c r="AO31"/>
  <c r="BC31" s="1"/>
  <c r="AP31"/>
  <c r="BD31" s="1"/>
  <c r="AQ31"/>
  <c r="BE31" s="1"/>
  <c r="AL32"/>
  <c r="AZ32" s="1"/>
  <c r="AM32"/>
  <c r="BA32" s="1"/>
  <c r="AN32"/>
  <c r="BB32" s="1"/>
  <c r="AO32"/>
  <c r="BC32" s="1"/>
  <c r="AP32"/>
  <c r="BD32" s="1"/>
  <c r="AQ32"/>
  <c r="BE32" s="1"/>
  <c r="AL33"/>
  <c r="AZ33" s="1"/>
  <c r="AM33"/>
  <c r="BA33" s="1"/>
  <c r="AN33"/>
  <c r="BB33" s="1"/>
  <c r="AO33"/>
  <c r="BC33" s="1"/>
  <c r="AP33"/>
  <c r="BD33" s="1"/>
  <c r="AQ33"/>
  <c r="BE33" s="1"/>
  <c r="AL34"/>
  <c r="AZ34" s="1"/>
  <c r="AM34"/>
  <c r="BA34" s="1"/>
  <c r="AN34"/>
  <c r="BB34" s="1"/>
  <c r="AO34"/>
  <c r="BC34" s="1"/>
  <c r="AP34"/>
  <c r="BD34" s="1"/>
  <c r="AQ34"/>
  <c r="BE34" s="1"/>
  <c r="AL35"/>
  <c r="AZ35" s="1"/>
  <c r="AM35"/>
  <c r="BA35" s="1"/>
  <c r="AN35"/>
  <c r="BB35" s="1"/>
  <c r="AO35"/>
  <c r="BC35" s="1"/>
  <c r="AP35"/>
  <c r="BD35" s="1"/>
  <c r="AQ35"/>
  <c r="BE35" s="1"/>
  <c r="AL36"/>
  <c r="AZ36" s="1"/>
  <c r="AM36"/>
  <c r="BA36" s="1"/>
  <c r="AN36"/>
  <c r="BB36" s="1"/>
  <c r="AO36"/>
  <c r="BC36" s="1"/>
  <c r="AP36"/>
  <c r="BD36" s="1"/>
  <c r="AQ36"/>
  <c r="BE36" s="1"/>
  <c r="AL37"/>
  <c r="AZ37" s="1"/>
  <c r="AM37"/>
  <c r="BA37" s="1"/>
  <c r="AN37"/>
  <c r="BB37" s="1"/>
  <c r="AO37"/>
  <c r="BC37" s="1"/>
  <c r="AP37"/>
  <c r="BD37" s="1"/>
  <c r="AQ37"/>
  <c r="BE37" s="1"/>
  <c r="AL38"/>
  <c r="AZ38" s="1"/>
  <c r="AM38"/>
  <c r="BA38" s="1"/>
  <c r="AN38"/>
  <c r="BB38" s="1"/>
  <c r="AO38"/>
  <c r="BC38" s="1"/>
  <c r="AP38"/>
  <c r="BD38" s="1"/>
  <c r="AQ38"/>
  <c r="BE38" s="1"/>
  <c r="AL39"/>
  <c r="AZ39" s="1"/>
  <c r="AM39"/>
  <c r="BA39" s="1"/>
  <c r="AN39"/>
  <c r="BB39" s="1"/>
  <c r="AO39"/>
  <c r="BC39" s="1"/>
  <c r="AP39"/>
  <c r="BD39" s="1"/>
  <c r="AQ39"/>
  <c r="BE39" s="1"/>
  <c r="AL40"/>
  <c r="AZ40" s="1"/>
  <c r="AM40"/>
  <c r="BA40" s="1"/>
  <c r="AN40"/>
  <c r="BB40" s="1"/>
  <c r="AO40"/>
  <c r="BC40" s="1"/>
  <c r="AP40"/>
  <c r="BD40" s="1"/>
  <c r="AQ40"/>
  <c r="BE40" s="1"/>
  <c r="AL41"/>
  <c r="AZ41" s="1"/>
  <c r="AM41"/>
  <c r="BA41" s="1"/>
  <c r="AN41"/>
  <c r="BB41" s="1"/>
  <c r="AO41"/>
  <c r="BC41" s="1"/>
  <c r="AP41"/>
  <c r="BD41" s="1"/>
  <c r="AQ41"/>
  <c r="BE41" s="1"/>
  <c r="AL42"/>
  <c r="AZ42" s="1"/>
  <c r="AM42"/>
  <c r="BA42" s="1"/>
  <c r="AN42"/>
  <c r="BB42" s="1"/>
  <c r="AO42"/>
  <c r="BC42" s="1"/>
  <c r="AP42"/>
  <c r="BD42" s="1"/>
  <c r="AQ42"/>
  <c r="BE42" s="1"/>
  <c r="AL43"/>
  <c r="AZ43" s="1"/>
  <c r="AM43"/>
  <c r="BA43" s="1"/>
  <c r="AN43"/>
  <c r="BB43" s="1"/>
  <c r="AO43"/>
  <c r="BC43" s="1"/>
  <c r="AP43"/>
  <c r="BD43" s="1"/>
  <c r="AQ43"/>
  <c r="BE43" s="1"/>
  <c r="AL44"/>
  <c r="AZ44" s="1"/>
  <c r="AM44"/>
  <c r="BA44" s="1"/>
  <c r="AN44"/>
  <c r="BB44" s="1"/>
  <c r="AO44"/>
  <c r="BC44" s="1"/>
  <c r="AP44"/>
  <c r="BD44" s="1"/>
  <c r="AQ44"/>
  <c r="BE44" s="1"/>
  <c r="AL45"/>
  <c r="AZ45" s="1"/>
  <c r="AM45"/>
  <c r="BA45" s="1"/>
  <c r="AN45"/>
  <c r="BB45" s="1"/>
  <c r="AO45"/>
  <c r="BC45" s="1"/>
  <c r="AP45"/>
  <c r="BD45" s="1"/>
  <c r="AQ45"/>
  <c r="BE45" s="1"/>
  <c r="AL46"/>
  <c r="AZ46" s="1"/>
  <c r="AM46"/>
  <c r="BA46" s="1"/>
  <c r="AN46"/>
  <c r="BB46" s="1"/>
  <c r="AO46"/>
  <c r="BC46" s="1"/>
  <c r="AP46"/>
  <c r="BD46" s="1"/>
  <c r="AQ46"/>
  <c r="BE46" s="1"/>
  <c r="AL47"/>
  <c r="AZ47" s="1"/>
  <c r="AM47"/>
  <c r="BA47" s="1"/>
  <c r="AN47"/>
  <c r="BB47" s="1"/>
  <c r="AO47"/>
  <c r="BC47" s="1"/>
  <c r="AP47"/>
  <c r="BD47" s="1"/>
  <c r="AQ47"/>
  <c r="BE47" s="1"/>
  <c r="AL48"/>
  <c r="AZ48" s="1"/>
  <c r="AM48"/>
  <c r="BA48" s="1"/>
  <c r="AN48"/>
  <c r="BB48" s="1"/>
  <c r="AO48"/>
  <c r="BC48" s="1"/>
  <c r="AP48"/>
  <c r="BD48" s="1"/>
  <c r="AQ48"/>
  <c r="BE48" s="1"/>
  <c r="AL49"/>
  <c r="AZ49" s="1"/>
  <c r="AM49"/>
  <c r="BA49" s="1"/>
  <c r="AN49"/>
  <c r="BB49" s="1"/>
  <c r="AO49"/>
  <c r="BC49" s="1"/>
  <c r="AP49"/>
  <c r="BD49" s="1"/>
  <c r="AQ49"/>
  <c r="BE49" s="1"/>
  <c r="AL50"/>
  <c r="AZ50" s="1"/>
  <c r="AM50"/>
  <c r="BA50" s="1"/>
  <c r="AN50"/>
  <c r="BB50" s="1"/>
  <c r="AO50"/>
  <c r="BC50" s="1"/>
  <c r="AP50"/>
  <c r="BD50" s="1"/>
  <c r="AQ50"/>
  <c r="BE50" s="1"/>
  <c r="AL51"/>
  <c r="AZ51" s="1"/>
  <c r="AM51"/>
  <c r="BA51" s="1"/>
  <c r="AN51"/>
  <c r="BB51" s="1"/>
  <c r="AO51"/>
  <c r="BC51" s="1"/>
  <c r="AP51"/>
  <c r="BD51" s="1"/>
  <c r="AQ51"/>
  <c r="BE51" s="1"/>
  <c r="AL52"/>
  <c r="AZ52" s="1"/>
  <c r="AM52"/>
  <c r="BA52" s="1"/>
  <c r="AN52"/>
  <c r="BB52" s="1"/>
  <c r="AO52"/>
  <c r="BC52" s="1"/>
  <c r="AP52"/>
  <c r="BD52" s="1"/>
  <c r="AQ52"/>
  <c r="BE52" s="1"/>
  <c r="AL53"/>
  <c r="AZ53" s="1"/>
  <c r="AM53"/>
  <c r="BA53" s="1"/>
  <c r="AN53"/>
  <c r="BB53" s="1"/>
  <c r="AO53"/>
  <c r="BC53" s="1"/>
  <c r="AP53"/>
  <c r="BD53" s="1"/>
  <c r="AQ53"/>
  <c r="BE53" s="1"/>
  <c r="AL54"/>
  <c r="AZ54" s="1"/>
  <c r="AM54"/>
  <c r="BA54" s="1"/>
  <c r="AN54"/>
  <c r="BB54" s="1"/>
  <c r="AO54"/>
  <c r="BC54" s="1"/>
  <c r="AP54"/>
  <c r="BD54" s="1"/>
  <c r="AQ54"/>
  <c r="BE54" s="1"/>
  <c r="AL55"/>
  <c r="AZ55" s="1"/>
  <c r="AM55"/>
  <c r="BA55" s="1"/>
  <c r="AN55"/>
  <c r="BB55" s="1"/>
  <c r="AO55"/>
  <c r="BC55" s="1"/>
  <c r="AP55"/>
  <c r="BD55" s="1"/>
  <c r="AQ55"/>
  <c r="BE55" s="1"/>
  <c r="AL56"/>
  <c r="AZ56" s="1"/>
  <c r="AM56"/>
  <c r="BA56" s="1"/>
  <c r="AN56"/>
  <c r="BB56" s="1"/>
  <c r="AO56"/>
  <c r="BC56" s="1"/>
  <c r="AP56"/>
  <c r="BD56" s="1"/>
  <c r="AQ56"/>
  <c r="BE56" s="1"/>
  <c r="AL57"/>
  <c r="AZ57" s="1"/>
  <c r="AM57"/>
  <c r="BA57" s="1"/>
  <c r="AN57"/>
  <c r="BB57" s="1"/>
  <c r="AO57"/>
  <c r="BC57" s="1"/>
  <c r="AP57"/>
  <c r="BD57" s="1"/>
  <c r="AQ57"/>
  <c r="BE57" s="1"/>
  <c r="AL58"/>
  <c r="AZ58" s="1"/>
  <c r="AM58"/>
  <c r="BA58" s="1"/>
  <c r="AN58"/>
  <c r="BB58" s="1"/>
  <c r="AO58"/>
  <c r="BC58" s="1"/>
  <c r="AP58"/>
  <c r="BD58" s="1"/>
  <c r="AQ58"/>
  <c r="BE58" s="1"/>
  <c r="AL59"/>
  <c r="AZ59" s="1"/>
  <c r="AM59"/>
  <c r="BA59" s="1"/>
  <c r="AN59"/>
  <c r="BB59" s="1"/>
  <c r="AO59"/>
  <c r="BC59" s="1"/>
  <c r="AP59"/>
  <c r="BD59" s="1"/>
  <c r="AQ59"/>
  <c r="BE59" s="1"/>
  <c r="AL60"/>
  <c r="AZ60" s="1"/>
  <c r="AM60"/>
  <c r="BA60" s="1"/>
  <c r="AN60"/>
  <c r="BB60" s="1"/>
  <c r="AO60"/>
  <c r="BC60" s="1"/>
  <c r="AP60"/>
  <c r="BD60" s="1"/>
  <c r="AQ60"/>
  <c r="BE60" s="1"/>
  <c r="AL61"/>
  <c r="AZ61" s="1"/>
  <c r="AM61"/>
  <c r="BA61" s="1"/>
  <c r="AN61"/>
  <c r="BB61" s="1"/>
  <c r="AO61"/>
  <c r="BC61" s="1"/>
  <c r="AP61"/>
  <c r="BD61" s="1"/>
  <c r="AQ61"/>
  <c r="BE61" s="1"/>
  <c r="AL62"/>
  <c r="AZ62" s="1"/>
  <c r="AM62"/>
  <c r="BA62" s="1"/>
  <c r="AN62"/>
  <c r="BB62" s="1"/>
  <c r="AO62"/>
  <c r="BC62" s="1"/>
  <c r="AP62"/>
  <c r="BD62" s="1"/>
  <c r="AQ62"/>
  <c r="BE62" s="1"/>
  <c r="AL63"/>
  <c r="AZ63" s="1"/>
  <c r="AM63"/>
  <c r="BA63" s="1"/>
  <c r="AN63"/>
  <c r="BB63" s="1"/>
  <c r="AO63"/>
  <c r="BC63" s="1"/>
  <c r="AP63"/>
  <c r="BD63" s="1"/>
  <c r="AQ63"/>
  <c r="BE63" s="1"/>
  <c r="AL64"/>
  <c r="AZ64" s="1"/>
  <c r="AM64"/>
  <c r="BA64" s="1"/>
  <c r="AN64"/>
  <c r="BB64" s="1"/>
  <c r="AO64"/>
  <c r="BC64" s="1"/>
  <c r="AP64"/>
  <c r="BD64" s="1"/>
  <c r="AQ64"/>
  <c r="BE64" s="1"/>
  <c r="AL65"/>
  <c r="AZ65" s="1"/>
  <c r="AM65"/>
  <c r="BA65" s="1"/>
  <c r="AN65"/>
  <c r="BB65" s="1"/>
  <c r="AO65"/>
  <c r="BC65" s="1"/>
  <c r="AP65"/>
  <c r="BD65" s="1"/>
  <c r="AQ65"/>
  <c r="BE65" s="1"/>
  <c r="AL66"/>
  <c r="AZ66" s="1"/>
  <c r="AM66"/>
  <c r="BA66" s="1"/>
  <c r="AN66"/>
  <c r="BB66" s="1"/>
  <c r="AO66"/>
  <c r="BC66" s="1"/>
  <c r="AP66"/>
  <c r="BD66" s="1"/>
  <c r="AQ66"/>
  <c r="BE66" s="1"/>
  <c r="AL67"/>
  <c r="AZ67" s="1"/>
  <c r="AM67"/>
  <c r="BA67" s="1"/>
  <c r="AN67"/>
  <c r="BB67" s="1"/>
  <c r="AO67"/>
  <c r="BC67" s="1"/>
  <c r="AP67"/>
  <c r="BD67" s="1"/>
  <c r="AQ67"/>
  <c r="BE67" s="1"/>
  <c r="AL68"/>
  <c r="AZ68" s="1"/>
  <c r="AM68"/>
  <c r="BA68" s="1"/>
  <c r="AN68"/>
  <c r="BB68" s="1"/>
  <c r="AO68"/>
  <c r="BC68" s="1"/>
  <c r="AP68"/>
  <c r="BD68" s="1"/>
  <c r="AQ68"/>
  <c r="BE68" s="1"/>
  <c r="AL69"/>
  <c r="AZ69" s="1"/>
  <c r="AM69"/>
  <c r="BA69" s="1"/>
  <c r="AN69"/>
  <c r="BB69" s="1"/>
  <c r="AO69"/>
  <c r="BC69" s="1"/>
  <c r="AP69"/>
  <c r="BD69" s="1"/>
  <c r="AQ69"/>
  <c r="BE69" s="1"/>
  <c r="AL70"/>
  <c r="AZ70" s="1"/>
  <c r="AM70"/>
  <c r="BA70" s="1"/>
  <c r="AN70"/>
  <c r="BB70" s="1"/>
  <c r="AO70"/>
  <c r="BC70" s="1"/>
  <c r="AP70"/>
  <c r="BD70" s="1"/>
  <c r="AQ70"/>
  <c r="BE70" s="1"/>
  <c r="AL71"/>
  <c r="AZ71" s="1"/>
  <c r="AM71"/>
  <c r="BA71" s="1"/>
  <c r="AN71"/>
  <c r="BB71" s="1"/>
  <c r="AO71"/>
  <c r="BC71" s="1"/>
  <c r="AP71"/>
  <c r="BD71" s="1"/>
  <c r="AQ71"/>
  <c r="BE71" s="1"/>
  <c r="AL72"/>
  <c r="AZ72" s="1"/>
  <c r="AM72"/>
  <c r="BA72" s="1"/>
  <c r="AN72"/>
  <c r="BB72" s="1"/>
  <c r="AO72"/>
  <c r="BC72" s="1"/>
  <c r="AP72"/>
  <c r="BD72" s="1"/>
  <c r="AQ72"/>
  <c r="BE72" s="1"/>
  <c r="AL73"/>
  <c r="AZ73" s="1"/>
  <c r="AM73"/>
  <c r="BA73" s="1"/>
  <c r="AN73"/>
  <c r="BB73" s="1"/>
  <c r="AO73"/>
  <c r="BC73" s="1"/>
  <c r="AP73"/>
  <c r="BD73" s="1"/>
  <c r="AQ73"/>
  <c r="BE73" s="1"/>
  <c r="AL74"/>
  <c r="AZ74" s="1"/>
  <c r="AM74"/>
  <c r="BA74" s="1"/>
  <c r="AN74"/>
  <c r="BB74" s="1"/>
  <c r="AO74"/>
  <c r="BC74" s="1"/>
  <c r="AP74"/>
  <c r="BD74" s="1"/>
  <c r="AQ74"/>
  <c r="BE74" s="1"/>
  <c r="AL75"/>
  <c r="AZ75" s="1"/>
  <c r="AM75"/>
  <c r="BA75" s="1"/>
  <c r="AN75"/>
  <c r="BB75" s="1"/>
  <c r="AO75"/>
  <c r="BC75" s="1"/>
  <c r="AP75"/>
  <c r="BD75" s="1"/>
  <c r="AQ75"/>
  <c r="BE75" s="1"/>
  <c r="AL76"/>
  <c r="AZ76" s="1"/>
  <c r="AM76"/>
  <c r="BA76" s="1"/>
  <c r="AN76"/>
  <c r="BB76" s="1"/>
  <c r="AO76"/>
  <c r="BC76" s="1"/>
  <c r="AP76"/>
  <c r="BD76" s="1"/>
  <c r="AQ76"/>
  <c r="BE76" s="1"/>
  <c r="AL77"/>
  <c r="AZ77" s="1"/>
  <c r="AM77"/>
  <c r="BA77" s="1"/>
  <c r="AN77"/>
  <c r="BB77" s="1"/>
  <c r="AO77"/>
  <c r="BC77" s="1"/>
  <c r="AP77"/>
  <c r="BD77" s="1"/>
  <c r="AQ77"/>
  <c r="BE77" s="1"/>
  <c r="AL78"/>
  <c r="AZ78" s="1"/>
  <c r="AM78"/>
  <c r="BA78" s="1"/>
  <c r="AN78"/>
  <c r="BB78" s="1"/>
  <c r="AO78"/>
  <c r="BC78" s="1"/>
  <c r="AP78"/>
  <c r="BD78" s="1"/>
  <c r="AQ78"/>
  <c r="BE78" s="1"/>
  <c r="AL79"/>
  <c r="AZ79" s="1"/>
  <c r="AM79"/>
  <c r="BA79" s="1"/>
  <c r="AN79"/>
  <c r="BB79" s="1"/>
  <c r="AO79"/>
  <c r="BC79" s="1"/>
  <c r="AP79"/>
  <c r="BD79" s="1"/>
  <c r="AQ79"/>
  <c r="BE79" s="1"/>
  <c r="AL80"/>
  <c r="AZ80" s="1"/>
  <c r="AM80"/>
  <c r="BA80" s="1"/>
  <c r="AN80"/>
  <c r="BB80" s="1"/>
  <c r="AO80"/>
  <c r="BC80" s="1"/>
  <c r="AP80"/>
  <c r="BD80" s="1"/>
  <c r="AQ80"/>
  <c r="BE80" s="1"/>
  <c r="AL81"/>
  <c r="AZ81" s="1"/>
  <c r="AM81"/>
  <c r="BA81" s="1"/>
  <c r="AN81"/>
  <c r="BB81" s="1"/>
  <c r="AO81"/>
  <c r="BC81" s="1"/>
  <c r="AP81"/>
  <c r="BD81" s="1"/>
  <c r="AQ81"/>
  <c r="BE81" s="1"/>
  <c r="AL82"/>
  <c r="AZ82" s="1"/>
  <c r="AM82"/>
  <c r="BA82" s="1"/>
  <c r="AN82"/>
  <c r="BB82" s="1"/>
  <c r="AO82"/>
  <c r="BC82" s="1"/>
  <c r="AP82"/>
  <c r="BD82" s="1"/>
  <c r="AQ82"/>
  <c r="BE82" s="1"/>
  <c r="AL83"/>
  <c r="AZ83" s="1"/>
  <c r="AM83"/>
  <c r="BA83" s="1"/>
  <c r="AN83"/>
  <c r="BB83" s="1"/>
  <c r="AO83"/>
  <c r="BC83" s="1"/>
  <c r="AP83"/>
  <c r="BD83" s="1"/>
  <c r="AQ83"/>
  <c r="BE83" s="1"/>
  <c r="AL84"/>
  <c r="AZ84" s="1"/>
  <c r="AM84"/>
  <c r="BA84" s="1"/>
  <c r="AN84"/>
  <c r="BB84" s="1"/>
  <c r="AO84"/>
  <c r="BC84" s="1"/>
  <c r="AP84"/>
  <c r="BD84" s="1"/>
  <c r="AQ84"/>
  <c r="BE84" s="1"/>
  <c r="AL85"/>
  <c r="AZ85" s="1"/>
  <c r="AM85"/>
  <c r="BA85" s="1"/>
  <c r="AN85"/>
  <c r="BB85" s="1"/>
  <c r="AO85"/>
  <c r="BC85" s="1"/>
  <c r="AP85"/>
  <c r="BD85" s="1"/>
  <c r="AQ85"/>
  <c r="BE85" s="1"/>
  <c r="AL86"/>
  <c r="AZ86" s="1"/>
  <c r="AM86"/>
  <c r="BA86" s="1"/>
  <c r="AN86"/>
  <c r="BB86" s="1"/>
  <c r="AO86"/>
  <c r="BC86" s="1"/>
  <c r="AP86"/>
  <c r="BD86" s="1"/>
  <c r="AQ86"/>
  <c r="BE86" s="1"/>
  <c r="AL87"/>
  <c r="AZ87" s="1"/>
  <c r="AM87"/>
  <c r="BA87" s="1"/>
  <c r="AN87"/>
  <c r="BB87" s="1"/>
  <c r="AO87"/>
  <c r="BC87" s="1"/>
  <c r="AP87"/>
  <c r="BD87" s="1"/>
  <c r="AQ87"/>
  <c r="BE87" s="1"/>
  <c r="AL88"/>
  <c r="AZ88" s="1"/>
  <c r="AM88"/>
  <c r="BA88" s="1"/>
  <c r="AN88"/>
  <c r="BB88" s="1"/>
  <c r="AO88"/>
  <c r="BC88" s="1"/>
  <c r="AP88"/>
  <c r="BD88" s="1"/>
  <c r="AQ88"/>
  <c r="BE88" s="1"/>
  <c r="AL89"/>
  <c r="AZ89" s="1"/>
  <c r="AM89"/>
  <c r="BA89" s="1"/>
  <c r="AN89"/>
  <c r="BB89" s="1"/>
  <c r="AO89"/>
  <c r="BC89" s="1"/>
  <c r="AP89"/>
  <c r="BD89" s="1"/>
  <c r="AQ89"/>
  <c r="BE89" s="1"/>
  <c r="AL90"/>
  <c r="AZ90" s="1"/>
  <c r="AM90"/>
  <c r="BA90" s="1"/>
  <c r="AN90"/>
  <c r="BB90" s="1"/>
  <c r="AO90"/>
  <c r="BC90" s="1"/>
  <c r="AP90"/>
  <c r="BD90" s="1"/>
  <c r="AQ90"/>
  <c r="BE90" s="1"/>
  <c r="AL91"/>
  <c r="AZ91" s="1"/>
  <c r="AM91"/>
  <c r="BA91" s="1"/>
  <c r="AN91"/>
  <c r="BB91" s="1"/>
  <c r="AO91"/>
  <c r="BC91" s="1"/>
  <c r="AP91"/>
  <c r="BD91" s="1"/>
  <c r="AQ91"/>
  <c r="BE91" s="1"/>
  <c r="AL92"/>
  <c r="AZ92" s="1"/>
  <c r="AM92"/>
  <c r="BA92" s="1"/>
  <c r="AN92"/>
  <c r="BB92" s="1"/>
  <c r="AO92"/>
  <c r="BC92" s="1"/>
  <c r="AP92"/>
  <c r="BD92" s="1"/>
  <c r="AQ92"/>
  <c r="BE92" s="1"/>
  <c r="AL93"/>
  <c r="AZ93" s="1"/>
  <c r="AM93"/>
  <c r="BA93" s="1"/>
  <c r="AN93"/>
  <c r="BB93" s="1"/>
  <c r="AO93"/>
  <c r="BC93" s="1"/>
  <c r="AP93"/>
  <c r="BD93" s="1"/>
  <c r="AQ93"/>
  <c r="BE93" s="1"/>
  <c r="AL94"/>
  <c r="AZ94" s="1"/>
  <c r="AM94"/>
  <c r="BA94" s="1"/>
  <c r="AN94"/>
  <c r="BB94" s="1"/>
  <c r="AO94"/>
  <c r="BC94" s="1"/>
  <c r="AP94"/>
  <c r="BD94" s="1"/>
  <c r="AQ94"/>
  <c r="BE94" s="1"/>
  <c r="AL95"/>
  <c r="AZ95" s="1"/>
  <c r="AM95"/>
  <c r="BA95" s="1"/>
  <c r="AN95"/>
  <c r="BB95" s="1"/>
  <c r="AO95"/>
  <c r="BC95" s="1"/>
  <c r="AP95"/>
  <c r="BD95" s="1"/>
  <c r="AQ95"/>
  <c r="BE95" s="1"/>
  <c r="AL96"/>
  <c r="AZ96" s="1"/>
  <c r="AM96"/>
  <c r="BA96" s="1"/>
  <c r="AN96"/>
  <c r="BB96" s="1"/>
  <c r="AO96"/>
  <c r="BC96" s="1"/>
  <c r="AP96"/>
  <c r="BD96" s="1"/>
  <c r="AQ96"/>
  <c r="BE96" s="1"/>
  <c r="AL97"/>
  <c r="AZ97" s="1"/>
  <c r="AM97"/>
  <c r="BA97" s="1"/>
  <c r="AN97"/>
  <c r="BB97" s="1"/>
  <c r="AO97"/>
  <c r="BC97" s="1"/>
  <c r="AP97"/>
  <c r="BD97" s="1"/>
  <c r="AQ97"/>
  <c r="BE97" s="1"/>
  <c r="AL98"/>
  <c r="AZ98" s="1"/>
  <c r="AM98"/>
  <c r="BA98" s="1"/>
  <c r="AN98"/>
  <c r="BB98" s="1"/>
  <c r="AO98"/>
  <c r="BC98" s="1"/>
  <c r="AP98"/>
  <c r="BD98" s="1"/>
  <c r="AQ98"/>
  <c r="BE98" s="1"/>
  <c r="AL99"/>
  <c r="AZ99" s="1"/>
  <c r="AM99"/>
  <c r="BA99" s="1"/>
  <c r="AN99"/>
  <c r="BB99" s="1"/>
  <c r="AO99"/>
  <c r="BC99" s="1"/>
  <c r="AP99"/>
  <c r="BD99" s="1"/>
  <c r="AQ99"/>
  <c r="BE99" s="1"/>
  <c r="AL100"/>
  <c r="AZ100" s="1"/>
  <c r="AM100"/>
  <c r="BA100" s="1"/>
  <c r="AN100"/>
  <c r="BB100" s="1"/>
  <c r="AO100"/>
  <c r="BC100" s="1"/>
  <c r="AP100"/>
  <c r="BD100" s="1"/>
  <c r="AQ100"/>
  <c r="BE100" s="1"/>
  <c r="AL101"/>
  <c r="AZ101" s="1"/>
  <c r="AM101"/>
  <c r="BA101" s="1"/>
  <c r="AN101"/>
  <c r="BB101" s="1"/>
  <c r="AO101"/>
  <c r="BC101" s="1"/>
  <c r="AP101"/>
  <c r="BD101" s="1"/>
  <c r="AQ101"/>
  <c r="BE101" s="1"/>
  <c r="AL102"/>
  <c r="AZ102" s="1"/>
  <c r="AM102"/>
  <c r="BA102" s="1"/>
  <c r="AN102"/>
  <c r="BB102" s="1"/>
  <c r="AO102"/>
  <c r="BC102" s="1"/>
  <c r="AP102"/>
  <c r="BD102" s="1"/>
  <c r="AQ102"/>
  <c r="BE102" s="1"/>
  <c r="AL103"/>
  <c r="AZ103" s="1"/>
  <c r="AM103"/>
  <c r="BA103" s="1"/>
  <c r="AN103"/>
  <c r="BB103" s="1"/>
  <c r="AO103"/>
  <c r="BC103" s="1"/>
  <c r="AP103"/>
  <c r="BD103" s="1"/>
  <c r="AQ103"/>
  <c r="BE103" s="1"/>
  <c r="AL104"/>
  <c r="AZ104" s="1"/>
  <c r="AM104"/>
  <c r="BA104" s="1"/>
  <c r="AN104"/>
  <c r="BB104" s="1"/>
  <c r="AO104"/>
  <c r="BC104" s="1"/>
  <c r="AP104"/>
  <c r="BD104" s="1"/>
  <c r="AQ104"/>
  <c r="BE104" s="1"/>
  <c r="AL105"/>
  <c r="AZ105" s="1"/>
  <c r="AM105"/>
  <c r="BA105" s="1"/>
  <c r="AN105"/>
  <c r="BB105" s="1"/>
  <c r="AO105"/>
  <c r="BC105" s="1"/>
  <c r="AP105"/>
  <c r="BD105" s="1"/>
  <c r="AQ105"/>
  <c r="BE105" s="1"/>
  <c r="AL106"/>
  <c r="AZ106" s="1"/>
  <c r="AM106"/>
  <c r="BA106" s="1"/>
  <c r="AN106"/>
  <c r="BB106" s="1"/>
  <c r="AO106"/>
  <c r="BC106" s="1"/>
  <c r="AP106"/>
  <c r="BD106" s="1"/>
  <c r="AQ106"/>
  <c r="BE106" s="1"/>
  <c r="AL107"/>
  <c r="AZ107" s="1"/>
  <c r="AM107"/>
  <c r="BA107" s="1"/>
  <c r="AN107"/>
  <c r="BB107" s="1"/>
  <c r="AO107"/>
  <c r="BC107" s="1"/>
  <c r="AP107"/>
  <c r="BD107" s="1"/>
  <c r="AQ107"/>
  <c r="BE107" s="1"/>
  <c r="AL108"/>
  <c r="AZ108" s="1"/>
  <c r="AM108"/>
  <c r="BA108" s="1"/>
  <c r="AN108"/>
  <c r="BB108" s="1"/>
  <c r="AO108"/>
  <c r="BC108" s="1"/>
  <c r="AP108"/>
  <c r="BD108" s="1"/>
  <c r="AQ108"/>
  <c r="BE108" s="1"/>
  <c r="AL109"/>
  <c r="AZ109" s="1"/>
  <c r="AM109"/>
  <c r="BA109" s="1"/>
  <c r="AN109"/>
  <c r="BB109" s="1"/>
  <c r="AO109"/>
  <c r="BC109" s="1"/>
  <c r="AP109"/>
  <c r="BD109" s="1"/>
  <c r="AQ109"/>
  <c r="BE109" s="1"/>
  <c r="AL110"/>
  <c r="AZ110" s="1"/>
  <c r="AM110"/>
  <c r="BA110" s="1"/>
  <c r="AN110"/>
  <c r="BB110" s="1"/>
  <c r="AO110"/>
  <c r="BC110" s="1"/>
  <c r="AP110"/>
  <c r="BD110" s="1"/>
  <c r="AQ110"/>
  <c r="BE110" s="1"/>
  <c r="AL111"/>
  <c r="AZ111" s="1"/>
  <c r="AM111"/>
  <c r="BA111" s="1"/>
  <c r="AN111"/>
  <c r="BB111" s="1"/>
  <c r="AO111"/>
  <c r="BC111" s="1"/>
  <c r="AP111"/>
  <c r="BD111" s="1"/>
  <c r="AQ111"/>
  <c r="BE111" s="1"/>
  <c r="AL112"/>
  <c r="AZ112" s="1"/>
  <c r="AM112"/>
  <c r="BA112" s="1"/>
  <c r="AN112"/>
  <c r="BB112" s="1"/>
  <c r="AO112"/>
  <c r="BC112" s="1"/>
  <c r="AP112"/>
  <c r="BD112" s="1"/>
  <c r="AQ112"/>
  <c r="BE112" s="1"/>
  <c r="AL113"/>
  <c r="AZ113" s="1"/>
  <c r="AM113"/>
  <c r="BA113" s="1"/>
  <c r="AN113"/>
  <c r="BB113" s="1"/>
  <c r="AO113"/>
  <c r="BC113" s="1"/>
  <c r="AP113"/>
  <c r="BD113" s="1"/>
  <c r="AQ113"/>
  <c r="BE113" s="1"/>
  <c r="AL114"/>
  <c r="AZ114" s="1"/>
  <c r="AM114"/>
  <c r="BA114" s="1"/>
  <c r="AN114"/>
  <c r="BB114" s="1"/>
  <c r="AO114"/>
  <c r="BC114" s="1"/>
  <c r="AP114"/>
  <c r="BD114" s="1"/>
  <c r="AQ114"/>
  <c r="BE114" s="1"/>
  <c r="AL115"/>
  <c r="AZ115" s="1"/>
  <c r="AM115"/>
  <c r="BA115" s="1"/>
  <c r="AN115"/>
  <c r="BB115" s="1"/>
  <c r="AO115"/>
  <c r="BC115" s="1"/>
  <c r="AP115"/>
  <c r="BD115" s="1"/>
  <c r="AQ115"/>
  <c r="BE115" s="1"/>
  <c r="AL116"/>
  <c r="AZ116" s="1"/>
  <c r="AM116"/>
  <c r="BA116" s="1"/>
  <c r="AN116"/>
  <c r="BB116" s="1"/>
  <c r="AO116"/>
  <c r="BC116" s="1"/>
  <c r="AP116"/>
  <c r="BD116" s="1"/>
  <c r="AQ116"/>
  <c r="BE116" s="1"/>
  <c r="AL117"/>
  <c r="AZ117" s="1"/>
  <c r="AM117"/>
  <c r="BA117" s="1"/>
  <c r="AN117"/>
  <c r="BB117" s="1"/>
  <c r="AO117"/>
  <c r="BC117" s="1"/>
  <c r="AP117"/>
  <c r="BD117" s="1"/>
  <c r="AQ117"/>
  <c r="BE117" s="1"/>
  <c r="AL118"/>
  <c r="AZ118" s="1"/>
  <c r="AM118"/>
  <c r="BA118" s="1"/>
  <c r="AN118"/>
  <c r="BB118" s="1"/>
  <c r="AO118"/>
  <c r="BC118" s="1"/>
  <c r="AP118"/>
  <c r="BD118" s="1"/>
  <c r="AQ118"/>
  <c r="BE118" s="1"/>
  <c r="AL119"/>
  <c r="AZ119" s="1"/>
  <c r="AM119"/>
  <c r="BA119" s="1"/>
  <c r="AN119"/>
  <c r="BB119" s="1"/>
  <c r="AO119"/>
  <c r="BC119" s="1"/>
  <c r="AP119"/>
  <c r="BD119" s="1"/>
  <c r="AQ119"/>
  <c r="BE119" s="1"/>
  <c r="AL120"/>
  <c r="AZ120" s="1"/>
  <c r="AM120"/>
  <c r="BA120" s="1"/>
  <c r="AN120"/>
  <c r="BB120" s="1"/>
  <c r="AO120"/>
  <c r="BC120" s="1"/>
  <c r="AP120"/>
  <c r="BD120" s="1"/>
  <c r="AQ120"/>
  <c r="BE120" s="1"/>
  <c r="AL121"/>
  <c r="AZ121" s="1"/>
  <c r="AM121"/>
  <c r="BA121" s="1"/>
  <c r="AN121"/>
  <c r="BB121" s="1"/>
  <c r="AO121"/>
  <c r="BC121" s="1"/>
  <c r="AP121"/>
  <c r="BD121" s="1"/>
  <c r="AQ121"/>
  <c r="BE121" s="1"/>
  <c r="AL122"/>
  <c r="AZ122" s="1"/>
  <c r="AM122"/>
  <c r="BA122" s="1"/>
  <c r="AN122"/>
  <c r="BB122" s="1"/>
  <c r="AO122"/>
  <c r="BC122" s="1"/>
  <c r="AP122"/>
  <c r="BD122" s="1"/>
  <c r="AQ122"/>
  <c r="BE122" s="1"/>
  <c r="AL123"/>
  <c r="AZ123" s="1"/>
  <c r="AM123"/>
  <c r="BA123" s="1"/>
  <c r="AN123"/>
  <c r="BB123" s="1"/>
  <c r="AO123"/>
  <c r="BC123" s="1"/>
  <c r="AP123"/>
  <c r="BD123" s="1"/>
  <c r="AQ123"/>
  <c r="BE123" s="1"/>
  <c r="AL124"/>
  <c r="AZ124" s="1"/>
  <c r="AM124"/>
  <c r="BA124" s="1"/>
  <c r="AN124"/>
  <c r="BB124" s="1"/>
  <c r="AO124"/>
  <c r="BC124" s="1"/>
  <c r="AP124"/>
  <c r="BD124" s="1"/>
  <c r="AQ124"/>
  <c r="BE124" s="1"/>
  <c r="AL125"/>
  <c r="AZ125" s="1"/>
  <c r="AM125"/>
  <c r="BA125" s="1"/>
  <c r="AN125"/>
  <c r="BB125" s="1"/>
  <c r="AO125"/>
  <c r="BC125" s="1"/>
  <c r="AP125"/>
  <c r="BD125" s="1"/>
  <c r="AQ125"/>
  <c r="BE125" s="1"/>
  <c r="AL126"/>
  <c r="AZ126" s="1"/>
  <c r="AM126"/>
  <c r="BA126" s="1"/>
  <c r="AN126"/>
  <c r="BB126" s="1"/>
  <c r="AO126"/>
  <c r="BC126" s="1"/>
  <c r="AP126"/>
  <c r="BD126" s="1"/>
  <c r="AQ126"/>
  <c r="BE126" s="1"/>
  <c r="AL127"/>
  <c r="AZ127" s="1"/>
  <c r="AM127"/>
  <c r="BA127" s="1"/>
  <c r="AN127"/>
  <c r="BB127" s="1"/>
  <c r="AO127"/>
  <c r="BC127" s="1"/>
  <c r="AP127"/>
  <c r="BD127" s="1"/>
  <c r="AQ127"/>
  <c r="BE127" s="1"/>
  <c r="AL128"/>
  <c r="AZ128" s="1"/>
  <c r="AM128"/>
  <c r="BA128" s="1"/>
  <c r="AN128"/>
  <c r="BB128" s="1"/>
  <c r="AO128"/>
  <c r="BC128" s="1"/>
  <c r="AP128"/>
  <c r="BD128" s="1"/>
  <c r="AQ128"/>
  <c r="BE128" s="1"/>
  <c r="AL129"/>
  <c r="AZ129" s="1"/>
  <c r="AM129"/>
  <c r="BA129" s="1"/>
  <c r="AN129"/>
  <c r="BB129" s="1"/>
  <c r="AO129"/>
  <c r="BC129" s="1"/>
  <c r="AP129"/>
  <c r="BD129" s="1"/>
  <c r="AQ129"/>
  <c r="BE129" s="1"/>
  <c r="AL130"/>
  <c r="AZ130" s="1"/>
  <c r="AM130"/>
  <c r="BA130" s="1"/>
  <c r="AN130"/>
  <c r="BB130" s="1"/>
  <c r="AO130"/>
  <c r="BC130" s="1"/>
  <c r="AP130"/>
  <c r="BD130" s="1"/>
  <c r="AQ130"/>
  <c r="BE130" s="1"/>
  <c r="AL131"/>
  <c r="AZ131" s="1"/>
  <c r="AM131"/>
  <c r="BA131" s="1"/>
  <c r="AN131"/>
  <c r="BB131" s="1"/>
  <c r="AO131"/>
  <c r="BC131" s="1"/>
  <c r="AP131"/>
  <c r="BD131" s="1"/>
  <c r="AQ131"/>
  <c r="BE131" s="1"/>
  <c r="AL132"/>
  <c r="AZ132" s="1"/>
  <c r="AM132"/>
  <c r="BA132" s="1"/>
  <c r="AN132"/>
  <c r="BB132" s="1"/>
  <c r="AO132"/>
  <c r="BC132" s="1"/>
  <c r="AP132"/>
  <c r="BD132" s="1"/>
  <c r="AQ132"/>
  <c r="BE132" s="1"/>
  <c r="AL133"/>
  <c r="AZ133" s="1"/>
  <c r="AM133"/>
  <c r="BA133" s="1"/>
  <c r="AN133"/>
  <c r="BB133" s="1"/>
  <c r="AO133"/>
  <c r="BC133" s="1"/>
  <c r="AP133"/>
  <c r="BD133" s="1"/>
  <c r="AQ133"/>
  <c r="BE133" s="1"/>
  <c r="AL134"/>
  <c r="AZ134" s="1"/>
  <c r="AM134"/>
  <c r="BA134" s="1"/>
  <c r="AN134"/>
  <c r="BB134" s="1"/>
  <c r="AO134"/>
  <c r="BC134" s="1"/>
  <c r="AP134"/>
  <c r="BD134" s="1"/>
  <c r="AQ134"/>
  <c r="BE134" s="1"/>
  <c r="AL135"/>
  <c r="AZ135" s="1"/>
  <c r="AM135"/>
  <c r="BA135" s="1"/>
  <c r="AN135"/>
  <c r="BB135" s="1"/>
  <c r="AO135"/>
  <c r="BC135" s="1"/>
  <c r="AP135"/>
  <c r="BD135" s="1"/>
  <c r="AQ135"/>
  <c r="BE135" s="1"/>
  <c r="AL136"/>
  <c r="AZ136" s="1"/>
  <c r="AM136"/>
  <c r="BA136" s="1"/>
  <c r="AN136"/>
  <c r="BB136" s="1"/>
  <c r="AO136"/>
  <c r="BC136" s="1"/>
  <c r="AP136"/>
  <c r="BD136" s="1"/>
  <c r="AQ136"/>
  <c r="BE136" s="1"/>
  <c r="AL137"/>
  <c r="AZ137" s="1"/>
  <c r="AM137"/>
  <c r="BA137" s="1"/>
  <c r="AN137"/>
  <c r="BB137" s="1"/>
  <c r="AO137"/>
  <c r="BC137" s="1"/>
  <c r="AP137"/>
  <c r="BD137" s="1"/>
  <c r="AQ137"/>
  <c r="BE137" s="1"/>
  <c r="AL138"/>
  <c r="AZ138" s="1"/>
  <c r="AM138"/>
  <c r="BA138" s="1"/>
  <c r="AN138"/>
  <c r="BB138" s="1"/>
  <c r="AO138"/>
  <c r="BC138" s="1"/>
  <c r="AP138"/>
  <c r="BD138" s="1"/>
  <c r="AQ138"/>
  <c r="BE138" s="1"/>
  <c r="AL139"/>
  <c r="AZ139" s="1"/>
  <c r="AM139"/>
  <c r="BA139" s="1"/>
  <c r="AN139"/>
  <c r="BB139" s="1"/>
  <c r="AO139"/>
  <c r="BC139" s="1"/>
  <c r="AP139"/>
  <c r="BD139" s="1"/>
  <c r="AQ139"/>
  <c r="BE139" s="1"/>
  <c r="AL140"/>
  <c r="AZ140" s="1"/>
  <c r="AM140"/>
  <c r="BA140" s="1"/>
  <c r="AN140"/>
  <c r="BB140" s="1"/>
  <c r="AO140"/>
  <c r="BC140" s="1"/>
  <c r="AP140"/>
  <c r="BD140" s="1"/>
  <c r="AQ140"/>
  <c r="BE140" s="1"/>
  <c r="AL141"/>
  <c r="AZ141" s="1"/>
  <c r="AM141"/>
  <c r="BA141" s="1"/>
  <c r="AN141"/>
  <c r="BB141" s="1"/>
  <c r="AO141"/>
  <c r="BC141" s="1"/>
  <c r="AP141"/>
  <c r="BD141" s="1"/>
  <c r="AQ141"/>
  <c r="BE141" s="1"/>
  <c r="AL142"/>
  <c r="AZ142" s="1"/>
  <c r="AM142"/>
  <c r="BA142" s="1"/>
  <c r="AN142"/>
  <c r="BB142" s="1"/>
  <c r="AO142"/>
  <c r="BC142" s="1"/>
  <c r="AP142"/>
  <c r="BD142" s="1"/>
  <c r="AQ142"/>
  <c r="BE142" s="1"/>
  <c r="AL143"/>
  <c r="AZ143" s="1"/>
  <c r="AM143"/>
  <c r="BA143" s="1"/>
  <c r="AN143"/>
  <c r="BB143" s="1"/>
  <c r="AO143"/>
  <c r="BC143" s="1"/>
  <c r="AP143"/>
  <c r="BD143" s="1"/>
  <c r="AQ143"/>
  <c r="BE143" s="1"/>
  <c r="AL144"/>
  <c r="AZ144" s="1"/>
  <c r="AM144"/>
  <c r="BA144" s="1"/>
  <c r="AN144"/>
  <c r="BB144" s="1"/>
  <c r="AO144"/>
  <c r="BC144" s="1"/>
  <c r="AP144"/>
  <c r="BD144" s="1"/>
  <c r="AQ144"/>
  <c r="BE144" s="1"/>
  <c r="AL145"/>
  <c r="AZ145" s="1"/>
  <c r="AM145"/>
  <c r="BA145" s="1"/>
  <c r="AN145"/>
  <c r="BB145" s="1"/>
  <c r="AO145"/>
  <c r="BC145" s="1"/>
  <c r="AP145"/>
  <c r="BD145" s="1"/>
  <c r="AQ145"/>
  <c r="BE145" s="1"/>
  <c r="AL146"/>
  <c r="AZ146" s="1"/>
  <c r="AM146"/>
  <c r="BA146" s="1"/>
  <c r="AN146"/>
  <c r="BB146" s="1"/>
  <c r="AO146"/>
  <c r="BC146" s="1"/>
  <c r="AP146"/>
  <c r="BD146" s="1"/>
  <c r="AQ146"/>
  <c r="BE146" s="1"/>
  <c r="AL147"/>
  <c r="AZ147" s="1"/>
  <c r="AM147"/>
  <c r="BA147" s="1"/>
  <c r="AN147"/>
  <c r="BB147" s="1"/>
  <c r="AO147"/>
  <c r="BC147" s="1"/>
  <c r="AP147"/>
  <c r="BD147" s="1"/>
  <c r="AQ147"/>
  <c r="BE147" s="1"/>
  <c r="AL148"/>
  <c r="AZ148" s="1"/>
  <c r="AM148"/>
  <c r="BA148" s="1"/>
  <c r="AN148"/>
  <c r="BB148" s="1"/>
  <c r="AO148"/>
  <c r="BC148" s="1"/>
  <c r="AP148"/>
  <c r="BD148" s="1"/>
  <c r="AQ148"/>
  <c r="BE148" s="1"/>
  <c r="AL149"/>
  <c r="AZ149" s="1"/>
  <c r="AM149"/>
  <c r="BA149" s="1"/>
  <c r="AN149"/>
  <c r="BB149" s="1"/>
  <c r="AO149"/>
  <c r="BC149" s="1"/>
  <c r="AP149"/>
  <c r="BD149" s="1"/>
  <c r="AQ149"/>
  <c r="BE149" s="1"/>
  <c r="AL150"/>
  <c r="AZ150" s="1"/>
  <c r="AM150"/>
  <c r="BA150" s="1"/>
  <c r="AN150"/>
  <c r="BB150" s="1"/>
  <c r="AO150"/>
  <c r="BC150" s="1"/>
  <c r="AP150"/>
  <c r="BD150" s="1"/>
  <c r="AQ150"/>
  <c r="BE150" s="1"/>
  <c r="AL151"/>
  <c r="AZ151" s="1"/>
  <c r="AM151"/>
  <c r="BA151" s="1"/>
  <c r="AN151"/>
  <c r="BB151" s="1"/>
  <c r="AO151"/>
  <c r="BC151" s="1"/>
  <c r="AP151"/>
  <c r="BD151" s="1"/>
  <c r="AQ151"/>
  <c r="BE151" s="1"/>
  <c r="AL152"/>
  <c r="AZ152" s="1"/>
  <c r="AM152"/>
  <c r="BA152" s="1"/>
  <c r="AN152"/>
  <c r="BB152" s="1"/>
  <c r="AO152"/>
  <c r="BC152" s="1"/>
  <c r="AP152"/>
  <c r="BD152" s="1"/>
  <c r="AQ152"/>
  <c r="BE152" s="1"/>
  <c r="AL153"/>
  <c r="AZ153" s="1"/>
  <c r="AM153"/>
  <c r="BA153" s="1"/>
  <c r="AN153"/>
  <c r="BB153" s="1"/>
  <c r="AO153"/>
  <c r="BC153" s="1"/>
  <c r="AP153"/>
  <c r="BD153" s="1"/>
  <c r="AQ153"/>
  <c r="BE153" s="1"/>
  <c r="AL154"/>
  <c r="AZ154" s="1"/>
  <c r="AM154"/>
  <c r="BA154" s="1"/>
  <c r="AN154"/>
  <c r="BB154" s="1"/>
  <c r="AO154"/>
  <c r="BC154" s="1"/>
  <c r="AP154"/>
  <c r="BD154" s="1"/>
  <c r="AQ154"/>
  <c r="BE154" s="1"/>
  <c r="AL155"/>
  <c r="AZ155" s="1"/>
  <c r="AM155"/>
  <c r="BA155" s="1"/>
  <c r="AN155"/>
  <c r="BB155" s="1"/>
  <c r="AO155"/>
  <c r="BC155" s="1"/>
  <c r="AP155"/>
  <c r="BD155" s="1"/>
  <c r="AQ155"/>
  <c r="BE155" s="1"/>
  <c r="AL156"/>
  <c r="AZ156" s="1"/>
  <c r="AM156"/>
  <c r="BA156" s="1"/>
  <c r="AN156"/>
  <c r="BB156" s="1"/>
  <c r="AO156"/>
  <c r="BC156" s="1"/>
  <c r="AP156"/>
  <c r="BD156" s="1"/>
  <c r="AQ156"/>
  <c r="BE156" s="1"/>
  <c r="AL157"/>
  <c r="AZ157" s="1"/>
  <c r="AM157"/>
  <c r="BA157" s="1"/>
  <c r="AN157"/>
  <c r="BB157" s="1"/>
  <c r="AO157"/>
  <c r="BC157" s="1"/>
  <c r="AP157"/>
  <c r="BD157" s="1"/>
  <c r="AQ157"/>
  <c r="BE157" s="1"/>
  <c r="AL158"/>
  <c r="AZ158" s="1"/>
  <c r="AM158"/>
  <c r="BA158" s="1"/>
  <c r="AN158"/>
  <c r="BB158" s="1"/>
  <c r="AO158"/>
  <c r="BC158" s="1"/>
  <c r="AP158"/>
  <c r="BD158" s="1"/>
  <c r="AQ158"/>
  <c r="BE158" s="1"/>
  <c r="AL159"/>
  <c r="AZ159" s="1"/>
  <c r="AM159"/>
  <c r="BA159" s="1"/>
  <c r="AN159"/>
  <c r="BB159" s="1"/>
  <c r="AO159"/>
  <c r="BC159" s="1"/>
  <c r="AP159"/>
  <c r="BD159" s="1"/>
  <c r="AQ159"/>
  <c r="BE159" s="1"/>
  <c r="AL160"/>
  <c r="AZ160" s="1"/>
  <c r="AM160"/>
  <c r="BA160" s="1"/>
  <c r="AN160"/>
  <c r="BB160" s="1"/>
  <c r="AO160"/>
  <c r="BC160" s="1"/>
  <c r="AP160"/>
  <c r="BD160" s="1"/>
  <c r="AQ160"/>
  <c r="BE160" s="1"/>
  <c r="AL161"/>
  <c r="AZ161" s="1"/>
  <c r="AM161"/>
  <c r="BA161" s="1"/>
  <c r="AN161"/>
  <c r="BB161" s="1"/>
  <c r="AO161"/>
  <c r="BC161" s="1"/>
  <c r="AP161"/>
  <c r="BD161" s="1"/>
  <c r="AQ161"/>
  <c r="BE161" s="1"/>
  <c r="AL162"/>
  <c r="AZ162" s="1"/>
  <c r="AM162"/>
  <c r="BA162" s="1"/>
  <c r="AN162"/>
  <c r="BB162" s="1"/>
  <c r="AO162"/>
  <c r="BC162" s="1"/>
  <c r="AP162"/>
  <c r="BD162" s="1"/>
  <c r="AQ162"/>
  <c r="BE162" s="1"/>
  <c r="AL163"/>
  <c r="AZ163" s="1"/>
  <c r="AM163"/>
  <c r="BA163" s="1"/>
  <c r="AN163"/>
  <c r="BB163" s="1"/>
  <c r="AO163"/>
  <c r="BC163" s="1"/>
  <c r="AP163"/>
  <c r="BD163" s="1"/>
  <c r="AQ163"/>
  <c r="BE163" s="1"/>
  <c r="AL167"/>
  <c r="AZ167" s="1"/>
  <c r="AM167"/>
  <c r="BA167" s="1"/>
  <c r="AN167"/>
  <c r="BB167" s="1"/>
  <c r="AO167"/>
  <c r="BC167" s="1"/>
  <c r="AP167"/>
  <c r="BD167" s="1"/>
  <c r="AQ167"/>
  <c r="BE167" s="1"/>
  <c r="AL168"/>
  <c r="AZ168" s="1"/>
  <c r="AM168"/>
  <c r="BA168" s="1"/>
  <c r="AN168"/>
  <c r="BB168" s="1"/>
  <c r="AO168"/>
  <c r="BC168" s="1"/>
  <c r="AP168"/>
  <c r="BD168" s="1"/>
  <c r="AQ168"/>
  <c r="BE168" s="1"/>
  <c r="AL169"/>
  <c r="AZ169" s="1"/>
  <c r="AM169"/>
  <c r="BA169" s="1"/>
  <c r="AN169"/>
  <c r="BB169" s="1"/>
  <c r="AO169"/>
  <c r="BC169" s="1"/>
  <c r="AP169"/>
  <c r="BD169" s="1"/>
  <c r="AQ169"/>
  <c r="BE169" s="1"/>
  <c r="AL170"/>
  <c r="AZ170" s="1"/>
  <c r="AM170"/>
  <c r="BA170" s="1"/>
  <c r="AN170"/>
  <c r="BB170" s="1"/>
  <c r="AO170"/>
  <c r="BC170" s="1"/>
  <c r="AP170"/>
  <c r="BD170" s="1"/>
  <c r="AQ170"/>
  <c r="BE170" s="1"/>
  <c r="AL171"/>
  <c r="AZ171" s="1"/>
  <c r="AM171"/>
  <c r="BA171" s="1"/>
  <c r="AN171"/>
  <c r="BB171" s="1"/>
  <c r="AO171"/>
  <c r="BC171" s="1"/>
  <c r="AP171"/>
  <c r="BD171" s="1"/>
  <c r="AQ171"/>
  <c r="BE171" s="1"/>
  <c r="AL172"/>
  <c r="AZ172" s="1"/>
  <c r="AM172"/>
  <c r="BA172" s="1"/>
  <c r="AN172"/>
  <c r="BB172" s="1"/>
  <c r="AO172"/>
  <c r="BC172" s="1"/>
  <c r="AP172"/>
  <c r="BD172" s="1"/>
  <c r="AQ172"/>
  <c r="BE172" s="1"/>
  <c r="AL173"/>
  <c r="AZ173" s="1"/>
  <c r="AM173"/>
  <c r="BA173" s="1"/>
  <c r="AN173"/>
  <c r="BB173" s="1"/>
  <c r="AO173"/>
  <c r="BC173" s="1"/>
  <c r="AP173"/>
  <c r="BD173" s="1"/>
  <c r="AQ173"/>
  <c r="BE173" s="1"/>
  <c r="AL174"/>
  <c r="AZ174" s="1"/>
  <c r="AM174"/>
  <c r="BA174" s="1"/>
  <c r="AN174"/>
  <c r="BB174" s="1"/>
  <c r="AO174"/>
  <c r="BC174" s="1"/>
  <c r="AP174"/>
  <c r="BD174" s="1"/>
  <c r="AQ174"/>
  <c r="BE174" s="1"/>
  <c r="AL175"/>
  <c r="AZ175" s="1"/>
  <c r="AM175"/>
  <c r="BA175" s="1"/>
  <c r="AN175"/>
  <c r="BB175" s="1"/>
  <c r="AO175"/>
  <c r="BC175" s="1"/>
  <c r="AP175"/>
  <c r="BD175" s="1"/>
  <c r="AQ175"/>
  <c r="BE175" s="1"/>
  <c r="AL176"/>
  <c r="AZ176" s="1"/>
  <c r="AM176"/>
  <c r="BA176" s="1"/>
  <c r="AN176"/>
  <c r="BB176" s="1"/>
  <c r="AO176"/>
  <c r="BC176" s="1"/>
  <c r="AP176"/>
  <c r="BD176" s="1"/>
  <c r="AQ176"/>
  <c r="BE176" s="1"/>
  <c r="AL177"/>
  <c r="AZ177" s="1"/>
  <c r="AM177"/>
  <c r="BA177" s="1"/>
  <c r="AN177"/>
  <c r="BB177" s="1"/>
  <c r="AO177"/>
  <c r="BC177" s="1"/>
  <c r="AP177"/>
  <c r="BD177" s="1"/>
  <c r="AQ177"/>
  <c r="BE177" s="1"/>
  <c r="AL178"/>
  <c r="AZ178" s="1"/>
  <c r="AM178"/>
  <c r="BA178" s="1"/>
  <c r="AN178"/>
  <c r="BB178" s="1"/>
  <c r="AO178"/>
  <c r="BC178" s="1"/>
  <c r="AP178"/>
  <c r="BD178" s="1"/>
  <c r="AQ178"/>
  <c r="BE178" s="1"/>
  <c r="AL179"/>
  <c r="AZ179" s="1"/>
  <c r="AM179"/>
  <c r="BA179" s="1"/>
  <c r="AN179"/>
  <c r="BB179" s="1"/>
  <c r="AO179"/>
  <c r="BC179" s="1"/>
  <c r="AP179"/>
  <c r="BD179" s="1"/>
  <c r="AQ179"/>
  <c r="BE179" s="1"/>
  <c r="AL180"/>
  <c r="AZ180" s="1"/>
  <c r="AM180"/>
  <c r="BA180" s="1"/>
  <c r="AN180"/>
  <c r="BB180" s="1"/>
  <c r="AO180"/>
  <c r="BC180" s="1"/>
  <c r="AP180"/>
  <c r="BD180" s="1"/>
  <c r="AQ180"/>
  <c r="BE180" s="1"/>
  <c r="AL181"/>
  <c r="AZ181" s="1"/>
  <c r="AM181"/>
  <c r="BA181" s="1"/>
  <c r="AN181"/>
  <c r="BB181" s="1"/>
  <c r="AO181"/>
  <c r="BC181" s="1"/>
  <c r="AP181"/>
  <c r="BD181" s="1"/>
  <c r="AQ181"/>
  <c r="BE181" s="1"/>
  <c r="AL182"/>
  <c r="AZ182" s="1"/>
  <c r="AM182"/>
  <c r="BA182" s="1"/>
  <c r="AN182"/>
  <c r="BB182" s="1"/>
  <c r="AO182"/>
  <c r="BC182" s="1"/>
  <c r="AP182"/>
  <c r="BD182" s="1"/>
  <c r="AQ182"/>
  <c r="BE182" s="1"/>
  <c r="AL183"/>
  <c r="AZ183" s="1"/>
  <c r="AM183"/>
  <c r="BA183" s="1"/>
  <c r="AN183"/>
  <c r="BB183" s="1"/>
  <c r="AO183"/>
  <c r="BC183" s="1"/>
  <c r="AP183"/>
  <c r="BD183" s="1"/>
  <c r="AQ183"/>
  <c r="BE183" s="1"/>
  <c r="AL184"/>
  <c r="AZ184" s="1"/>
  <c r="AM184"/>
  <c r="BA184" s="1"/>
  <c r="AN184"/>
  <c r="BB184" s="1"/>
  <c r="AO184"/>
  <c r="BC184" s="1"/>
  <c r="AP184"/>
  <c r="BD184" s="1"/>
  <c r="AQ184"/>
  <c r="BE184" s="1"/>
  <c r="AL185"/>
  <c r="AZ185" s="1"/>
  <c r="AM185"/>
  <c r="BA185" s="1"/>
  <c r="AN185"/>
  <c r="BB185" s="1"/>
  <c r="AO185"/>
  <c r="BC185" s="1"/>
  <c r="AP185"/>
  <c r="BD185" s="1"/>
  <c r="AQ185"/>
  <c r="BE185" s="1"/>
  <c r="AL186"/>
  <c r="AZ186" s="1"/>
  <c r="AM186"/>
  <c r="BA186" s="1"/>
  <c r="AN186"/>
  <c r="BB186" s="1"/>
  <c r="AO186"/>
  <c r="BC186" s="1"/>
  <c r="AP186"/>
  <c r="BD186" s="1"/>
  <c r="AQ186"/>
  <c r="BE186" s="1"/>
  <c r="AL187"/>
  <c r="AZ187" s="1"/>
  <c r="AM187"/>
  <c r="BA187" s="1"/>
  <c r="AN187"/>
  <c r="BB187" s="1"/>
  <c r="AO187"/>
  <c r="BC187" s="1"/>
  <c r="AP187"/>
  <c r="BD187" s="1"/>
  <c r="AQ187"/>
  <c r="BE187" s="1"/>
  <c r="AL188"/>
  <c r="AZ188" s="1"/>
  <c r="AM188"/>
  <c r="BA188" s="1"/>
  <c r="AN188"/>
  <c r="BB188" s="1"/>
  <c r="AO188"/>
  <c r="BC188" s="1"/>
  <c r="AP188"/>
  <c r="BD188" s="1"/>
  <c r="AQ188"/>
  <c r="BE188" s="1"/>
  <c r="AL189"/>
  <c r="AZ189" s="1"/>
  <c r="AM189"/>
  <c r="BA189" s="1"/>
  <c r="AN189"/>
  <c r="BB189" s="1"/>
  <c r="AO189"/>
  <c r="BC189" s="1"/>
  <c r="AP189"/>
  <c r="BD189" s="1"/>
  <c r="AQ189"/>
  <c r="BE189" s="1"/>
  <c r="AL190"/>
  <c r="AZ190" s="1"/>
  <c r="AM190"/>
  <c r="BA190" s="1"/>
  <c r="AN190"/>
  <c r="BB190" s="1"/>
  <c r="AO190"/>
  <c r="BC190" s="1"/>
  <c r="AP190"/>
  <c r="BD190" s="1"/>
  <c r="AQ190"/>
  <c r="BE190" s="1"/>
  <c r="AL191"/>
  <c r="AZ191" s="1"/>
  <c r="AM191"/>
  <c r="BA191" s="1"/>
  <c r="AN191"/>
  <c r="BB191" s="1"/>
  <c r="AO191"/>
  <c r="BC191" s="1"/>
  <c r="AP191"/>
  <c r="BD191" s="1"/>
  <c r="AQ191"/>
  <c r="BE191" s="1"/>
  <c r="AL192"/>
  <c r="AZ192" s="1"/>
  <c r="AM192"/>
  <c r="BA192" s="1"/>
  <c r="AN192"/>
  <c r="BB192" s="1"/>
  <c r="AO192"/>
  <c r="BC192" s="1"/>
  <c r="AP192"/>
  <c r="BD192" s="1"/>
  <c r="AQ192"/>
  <c r="BE192" s="1"/>
  <c r="AL193"/>
  <c r="AZ193" s="1"/>
  <c r="AM193"/>
  <c r="BA193" s="1"/>
  <c r="AN193"/>
  <c r="BB193" s="1"/>
  <c r="AO193"/>
  <c r="BC193" s="1"/>
  <c r="AP193"/>
  <c r="BD193" s="1"/>
  <c r="AQ193"/>
  <c r="BE193" s="1"/>
  <c r="AL194"/>
  <c r="AZ194" s="1"/>
  <c r="AM194"/>
  <c r="BA194" s="1"/>
  <c r="AN194"/>
  <c r="BB194" s="1"/>
  <c r="AO194"/>
  <c r="BC194" s="1"/>
  <c r="AP194"/>
  <c r="BD194" s="1"/>
  <c r="AQ194"/>
  <c r="BE194" s="1"/>
  <c r="AL195"/>
  <c r="AZ195" s="1"/>
  <c r="AM195"/>
  <c r="BA195" s="1"/>
  <c r="AN195"/>
  <c r="BB195" s="1"/>
  <c r="AO195"/>
  <c r="BC195" s="1"/>
  <c r="AP195"/>
  <c r="BD195" s="1"/>
  <c r="AQ195"/>
  <c r="BE195" s="1"/>
  <c r="AL196"/>
  <c r="AZ196" s="1"/>
  <c r="AM196"/>
  <c r="BA196" s="1"/>
  <c r="AN196"/>
  <c r="BB196" s="1"/>
  <c r="AO196"/>
  <c r="BC196" s="1"/>
  <c r="AP196"/>
  <c r="BD196" s="1"/>
  <c r="AQ196"/>
  <c r="BE196" s="1"/>
  <c r="AL197"/>
  <c r="AZ197" s="1"/>
  <c r="AM197"/>
  <c r="BA197" s="1"/>
  <c r="AN197"/>
  <c r="BB197" s="1"/>
  <c r="AO197"/>
  <c r="BC197" s="1"/>
  <c r="AP197"/>
  <c r="BD197" s="1"/>
  <c r="AQ197"/>
  <c r="BE197" s="1"/>
  <c r="AL198"/>
  <c r="AZ198" s="1"/>
  <c r="AM198"/>
  <c r="BA198" s="1"/>
  <c r="AN198"/>
  <c r="BB198" s="1"/>
  <c r="AO198"/>
  <c r="BC198" s="1"/>
  <c r="AP198"/>
  <c r="BD198" s="1"/>
  <c r="AQ198"/>
  <c r="BE198" s="1"/>
  <c r="AL199"/>
  <c r="AZ199" s="1"/>
  <c r="AM199"/>
  <c r="BA199" s="1"/>
  <c r="AN199"/>
  <c r="BB199" s="1"/>
  <c r="AO199"/>
  <c r="BC199" s="1"/>
  <c r="AP199"/>
  <c r="BD199" s="1"/>
  <c r="AQ199"/>
  <c r="BE199" s="1"/>
  <c r="AL200"/>
  <c r="AZ200" s="1"/>
  <c r="AM200"/>
  <c r="BA200" s="1"/>
  <c r="AN200"/>
  <c r="BB200" s="1"/>
  <c r="AO200"/>
  <c r="BC200" s="1"/>
  <c r="AP200"/>
  <c r="BD200" s="1"/>
  <c r="AQ200"/>
  <c r="BE200" s="1"/>
  <c r="AL201"/>
  <c r="AZ201" s="1"/>
  <c r="AM201"/>
  <c r="BA201" s="1"/>
  <c r="AN201"/>
  <c r="BB201" s="1"/>
  <c r="AO201"/>
  <c r="BC201" s="1"/>
  <c r="AP201"/>
  <c r="BD201" s="1"/>
  <c r="AQ201"/>
  <c r="BE201" s="1"/>
  <c r="AL202"/>
  <c r="AZ202" s="1"/>
  <c r="AM202"/>
  <c r="BA202" s="1"/>
  <c r="AN202"/>
  <c r="BB202" s="1"/>
  <c r="AO202"/>
  <c r="BC202" s="1"/>
  <c r="AP202"/>
  <c r="BD202" s="1"/>
  <c r="AQ202"/>
  <c r="BE202" s="1"/>
  <c r="AL203"/>
  <c r="AZ203" s="1"/>
  <c r="AM203"/>
  <c r="BA203" s="1"/>
  <c r="AN203"/>
  <c r="BB203" s="1"/>
  <c r="AO203"/>
  <c r="BC203" s="1"/>
  <c r="AP203"/>
  <c r="BD203" s="1"/>
  <c r="AQ203"/>
  <c r="BE203" s="1"/>
  <c r="AL204"/>
  <c r="AZ204" s="1"/>
  <c r="AM204"/>
  <c r="BA204" s="1"/>
  <c r="AN204"/>
  <c r="BB204" s="1"/>
  <c r="AO204"/>
  <c r="BC204" s="1"/>
  <c r="AP204"/>
  <c r="BD204" s="1"/>
  <c r="AQ204"/>
  <c r="BE204" s="1"/>
  <c r="AL205"/>
  <c r="AZ205" s="1"/>
  <c r="AM205"/>
  <c r="BA205" s="1"/>
  <c r="AN205"/>
  <c r="BB205" s="1"/>
  <c r="AO205"/>
  <c r="BC205" s="1"/>
  <c r="AP205"/>
  <c r="BD205" s="1"/>
  <c r="AQ205"/>
  <c r="BE205" s="1"/>
  <c r="AL206"/>
  <c r="AZ206" s="1"/>
  <c r="AM206"/>
  <c r="BA206" s="1"/>
  <c r="AN206"/>
  <c r="BB206" s="1"/>
  <c r="AO206"/>
  <c r="BC206" s="1"/>
  <c r="AP206"/>
  <c r="BD206" s="1"/>
  <c r="AQ206"/>
  <c r="BE206" s="1"/>
  <c r="AL207"/>
  <c r="AZ207" s="1"/>
  <c r="AM207"/>
  <c r="BA207" s="1"/>
  <c r="AN207"/>
  <c r="BB207" s="1"/>
  <c r="AO207"/>
  <c r="BC207" s="1"/>
  <c r="AP207"/>
  <c r="BD207" s="1"/>
  <c r="AQ207"/>
  <c r="BE207" s="1"/>
  <c r="AL208"/>
  <c r="AZ208" s="1"/>
  <c r="AM208"/>
  <c r="BA208" s="1"/>
  <c r="AN208"/>
  <c r="BB208" s="1"/>
  <c r="AO208"/>
  <c r="BC208" s="1"/>
  <c r="AP208"/>
  <c r="BD208" s="1"/>
  <c r="AQ208"/>
  <c r="BE208" s="1"/>
  <c r="AL209"/>
  <c r="AZ209" s="1"/>
  <c r="AM209"/>
  <c r="BA209" s="1"/>
  <c r="AN209"/>
  <c r="BB209" s="1"/>
  <c r="AO209"/>
  <c r="BC209" s="1"/>
  <c r="AP209"/>
  <c r="BD209" s="1"/>
  <c r="AQ209"/>
  <c r="BE209" s="1"/>
  <c r="AL210"/>
  <c r="AZ210" s="1"/>
  <c r="AM210"/>
  <c r="BA210" s="1"/>
  <c r="AN210"/>
  <c r="BB210" s="1"/>
  <c r="AO210"/>
  <c r="BC210" s="1"/>
  <c r="AP210"/>
  <c r="BD210" s="1"/>
  <c r="AQ210"/>
  <c r="BE210" s="1"/>
  <c r="AL211"/>
  <c r="AZ211" s="1"/>
  <c r="AM211"/>
  <c r="BA211" s="1"/>
  <c r="AN211"/>
  <c r="BB211" s="1"/>
  <c r="AO211"/>
  <c r="BC211" s="1"/>
  <c r="AP211"/>
  <c r="BD211" s="1"/>
  <c r="AQ211"/>
  <c r="BE211" s="1"/>
  <c r="AL212"/>
  <c r="AZ212" s="1"/>
  <c r="AM212"/>
  <c r="BA212" s="1"/>
  <c r="AN212"/>
  <c r="BB212" s="1"/>
  <c r="AO212"/>
  <c r="BC212" s="1"/>
  <c r="AP212"/>
  <c r="BD212" s="1"/>
  <c r="AQ212"/>
  <c r="BE212" s="1"/>
  <c r="AL213"/>
  <c r="AZ213" s="1"/>
  <c r="AM213"/>
  <c r="BA213" s="1"/>
  <c r="AN213"/>
  <c r="BB213" s="1"/>
  <c r="AO213"/>
  <c r="BC213" s="1"/>
  <c r="AP213"/>
  <c r="BD213" s="1"/>
  <c r="AQ213"/>
  <c r="BE213" s="1"/>
  <c r="AL214"/>
  <c r="AZ214" s="1"/>
  <c r="AM214"/>
  <c r="BA214" s="1"/>
  <c r="AN214"/>
  <c r="BB214" s="1"/>
  <c r="AO214"/>
  <c r="BC214" s="1"/>
  <c r="AP214"/>
  <c r="BD214" s="1"/>
  <c r="AQ214"/>
  <c r="BE214" s="1"/>
  <c r="AL215"/>
  <c r="AZ215" s="1"/>
  <c r="AM215"/>
  <c r="BA215" s="1"/>
  <c r="AN215"/>
  <c r="BB215" s="1"/>
  <c r="AO215"/>
  <c r="BC215" s="1"/>
  <c r="AP215"/>
  <c r="BD215" s="1"/>
  <c r="AQ215"/>
  <c r="BE215" s="1"/>
  <c r="AL216"/>
  <c r="AZ216" s="1"/>
  <c r="AM216"/>
  <c r="BA216" s="1"/>
  <c r="AN216"/>
  <c r="BB216" s="1"/>
  <c r="AO216"/>
  <c r="BC216" s="1"/>
  <c r="AP216"/>
  <c r="BD216" s="1"/>
  <c r="AQ216"/>
  <c r="BE216" s="1"/>
  <c r="AL217"/>
  <c r="AZ217" s="1"/>
  <c r="AM217"/>
  <c r="BA217" s="1"/>
  <c r="AN217"/>
  <c r="BB217" s="1"/>
  <c r="AO217"/>
  <c r="BC217" s="1"/>
  <c r="AP217"/>
  <c r="BD217" s="1"/>
  <c r="AQ217"/>
  <c r="BE217" s="1"/>
  <c r="AL218"/>
  <c r="AZ218" s="1"/>
  <c r="AM218"/>
  <c r="BA218" s="1"/>
  <c r="AN218"/>
  <c r="BB218" s="1"/>
  <c r="AO218"/>
  <c r="BC218" s="1"/>
  <c r="AP218"/>
  <c r="BD218" s="1"/>
  <c r="AQ218"/>
  <c r="BE218" s="1"/>
  <c r="AL219"/>
  <c r="AZ219" s="1"/>
  <c r="AM219"/>
  <c r="BA219" s="1"/>
  <c r="AN219"/>
  <c r="BB219" s="1"/>
  <c r="AO219"/>
  <c r="BC219" s="1"/>
  <c r="AP219"/>
  <c r="BD219" s="1"/>
  <c r="AQ219"/>
  <c r="BE219" s="1"/>
  <c r="AL220"/>
  <c r="AZ220" s="1"/>
  <c r="AM220"/>
  <c r="BA220" s="1"/>
  <c r="AN220"/>
  <c r="BB220" s="1"/>
  <c r="AO220"/>
  <c r="BC220" s="1"/>
  <c r="AP220"/>
  <c r="BD220" s="1"/>
  <c r="AQ220"/>
  <c r="BE220" s="1"/>
  <c r="AL221"/>
  <c r="AZ221" s="1"/>
  <c r="AM221"/>
  <c r="BA221" s="1"/>
  <c r="AN221"/>
  <c r="BB221" s="1"/>
  <c r="AO221"/>
  <c r="BC221" s="1"/>
  <c r="AP221"/>
  <c r="BD221" s="1"/>
  <c r="AQ221"/>
  <c r="BE221" s="1"/>
  <c r="AL222"/>
  <c r="AZ222" s="1"/>
  <c r="AM222"/>
  <c r="BA222" s="1"/>
  <c r="AN222"/>
  <c r="BB222" s="1"/>
  <c r="AO222"/>
  <c r="BC222" s="1"/>
  <c r="AP222"/>
  <c r="BD222" s="1"/>
  <c r="AQ222"/>
  <c r="BE222" s="1"/>
  <c r="AL223"/>
  <c r="AZ223" s="1"/>
  <c r="AM223"/>
  <c r="BA223" s="1"/>
  <c r="AN223"/>
  <c r="BB223" s="1"/>
  <c r="AO223"/>
  <c r="BC223" s="1"/>
  <c r="AP223"/>
  <c r="BD223" s="1"/>
  <c r="AQ223"/>
  <c r="BE223" s="1"/>
  <c r="AL224"/>
  <c r="AZ224" s="1"/>
  <c r="AM224"/>
  <c r="BA224" s="1"/>
  <c r="AN224"/>
  <c r="BB224" s="1"/>
  <c r="AO224"/>
  <c r="BC224" s="1"/>
  <c r="AP224"/>
  <c r="BD224" s="1"/>
  <c r="AQ224"/>
  <c r="BE224" s="1"/>
  <c r="AL225"/>
  <c r="AZ225" s="1"/>
  <c r="AM225"/>
  <c r="BA225" s="1"/>
  <c r="AN225"/>
  <c r="BB225" s="1"/>
  <c r="AO225"/>
  <c r="BC225" s="1"/>
  <c r="AP225"/>
  <c r="BD225" s="1"/>
  <c r="AQ225"/>
  <c r="BE225" s="1"/>
  <c r="AL226"/>
  <c r="AZ226" s="1"/>
  <c r="AM226"/>
  <c r="BA226" s="1"/>
  <c r="AN226"/>
  <c r="BB226" s="1"/>
  <c r="AO226"/>
  <c r="BC226" s="1"/>
  <c r="AP226"/>
  <c r="BD226" s="1"/>
  <c r="AQ226"/>
  <c r="BE226" s="1"/>
  <c r="AL227"/>
  <c r="AZ227" s="1"/>
  <c r="AM227"/>
  <c r="BA227" s="1"/>
  <c r="AN227"/>
  <c r="BB227" s="1"/>
  <c r="AO227"/>
  <c r="BC227" s="1"/>
  <c r="AP227"/>
  <c r="BD227" s="1"/>
  <c r="AQ227"/>
  <c r="BE227" s="1"/>
  <c r="AL228"/>
  <c r="AZ228" s="1"/>
  <c r="AM228"/>
  <c r="BA228" s="1"/>
  <c r="AN228"/>
  <c r="BB228" s="1"/>
  <c r="AO228"/>
  <c r="BC228" s="1"/>
  <c r="AP228"/>
  <c r="BD228" s="1"/>
  <c r="AQ228"/>
  <c r="BE228" s="1"/>
  <c r="AL229"/>
  <c r="AZ229" s="1"/>
  <c r="AM229"/>
  <c r="BA229" s="1"/>
  <c r="AN229"/>
  <c r="BB229" s="1"/>
  <c r="AO229"/>
  <c r="BC229" s="1"/>
  <c r="AP229"/>
  <c r="BD229" s="1"/>
  <c r="AQ229"/>
  <c r="BE229" s="1"/>
  <c r="AL230"/>
  <c r="AZ230" s="1"/>
  <c r="AM230"/>
  <c r="BA230" s="1"/>
  <c r="AN230"/>
  <c r="BB230" s="1"/>
  <c r="AO230"/>
  <c r="BC230" s="1"/>
  <c r="AP230"/>
  <c r="BD230" s="1"/>
  <c r="AQ230"/>
  <c r="BE230" s="1"/>
  <c r="AL231"/>
  <c r="AZ231" s="1"/>
  <c r="AM231"/>
  <c r="BA231" s="1"/>
  <c r="AN231"/>
  <c r="BB231" s="1"/>
  <c r="AO231"/>
  <c r="BC231" s="1"/>
  <c r="AP231"/>
  <c r="BD231" s="1"/>
  <c r="AQ231"/>
  <c r="BE231" s="1"/>
  <c r="AL232"/>
  <c r="AZ232" s="1"/>
  <c r="AM232"/>
  <c r="BA232" s="1"/>
  <c r="AN232"/>
  <c r="BB232" s="1"/>
  <c r="AO232"/>
  <c r="BC232" s="1"/>
  <c r="AP232"/>
  <c r="BD232" s="1"/>
  <c r="AQ232"/>
  <c r="BE232" s="1"/>
  <c r="AL233"/>
  <c r="AZ233" s="1"/>
  <c r="AM233"/>
  <c r="BA233" s="1"/>
  <c r="AN233"/>
  <c r="BB233" s="1"/>
  <c r="AO233"/>
  <c r="BC233" s="1"/>
  <c r="AP233"/>
  <c r="BD233" s="1"/>
  <c r="AQ233"/>
  <c r="BE233" s="1"/>
  <c r="AL234"/>
  <c r="AZ234" s="1"/>
  <c r="AM234"/>
  <c r="BA234" s="1"/>
  <c r="AN234"/>
  <c r="BB234" s="1"/>
  <c r="AO234"/>
  <c r="BC234" s="1"/>
  <c r="AP234"/>
  <c r="BD234" s="1"/>
  <c r="AQ234"/>
  <c r="BE234" s="1"/>
  <c r="AL235"/>
  <c r="AZ235" s="1"/>
  <c r="AM235"/>
  <c r="BA235" s="1"/>
  <c r="AN235"/>
  <c r="BB235" s="1"/>
  <c r="AO235"/>
  <c r="BC235" s="1"/>
  <c r="AP235"/>
  <c r="BD235" s="1"/>
  <c r="AQ235"/>
  <c r="BE235" s="1"/>
  <c r="AL236"/>
  <c r="AZ236" s="1"/>
  <c r="AM236"/>
  <c r="BA236" s="1"/>
  <c r="AN236"/>
  <c r="BB236" s="1"/>
  <c r="AO236"/>
  <c r="BC236" s="1"/>
  <c r="AP236"/>
  <c r="BD236" s="1"/>
  <c r="AQ236"/>
  <c r="BE236" s="1"/>
  <c r="AL237"/>
  <c r="AZ237" s="1"/>
  <c r="AM237"/>
  <c r="BA237" s="1"/>
  <c r="AN237"/>
  <c r="BB237" s="1"/>
  <c r="AO237"/>
  <c r="BC237" s="1"/>
  <c r="AP237"/>
  <c r="BD237" s="1"/>
  <c r="AQ237"/>
  <c r="BE237" s="1"/>
  <c r="AL238"/>
  <c r="AZ238" s="1"/>
  <c r="AM238"/>
  <c r="BA238" s="1"/>
  <c r="AN238"/>
  <c r="BB238" s="1"/>
  <c r="AO238"/>
  <c r="BC238" s="1"/>
  <c r="AP238"/>
  <c r="BD238" s="1"/>
  <c r="AQ238"/>
  <c r="BE238" s="1"/>
  <c r="AL239"/>
  <c r="AZ239" s="1"/>
  <c r="AM239"/>
  <c r="BA239" s="1"/>
  <c r="AN239"/>
  <c r="BB239" s="1"/>
  <c r="AO239"/>
  <c r="BC239" s="1"/>
  <c r="AP239"/>
  <c r="BD239" s="1"/>
  <c r="AQ239"/>
  <c r="BE239" s="1"/>
  <c r="AL240"/>
  <c r="AZ240" s="1"/>
  <c r="AM240"/>
  <c r="BA240" s="1"/>
  <c r="AN240"/>
  <c r="BB240" s="1"/>
  <c r="AO240"/>
  <c r="BC240" s="1"/>
  <c r="AP240"/>
  <c r="BD240" s="1"/>
  <c r="AQ240"/>
  <c r="BE240" s="1"/>
  <c r="AL241"/>
  <c r="AZ241" s="1"/>
  <c r="AM241"/>
  <c r="BA241" s="1"/>
  <c r="AN241"/>
  <c r="BB241" s="1"/>
  <c r="AO241"/>
  <c r="BC241" s="1"/>
  <c r="AP241"/>
  <c r="BD241" s="1"/>
  <c r="AQ241"/>
  <c r="BE241" s="1"/>
  <c r="AL242"/>
  <c r="AZ242" s="1"/>
  <c r="AM242"/>
  <c r="BA242" s="1"/>
  <c r="AN242"/>
  <c r="BB242" s="1"/>
  <c r="AO242"/>
  <c r="BC242" s="1"/>
  <c r="AP242"/>
  <c r="BD242" s="1"/>
  <c r="AQ242"/>
  <c r="BE242" s="1"/>
  <c r="AL243"/>
  <c r="AZ243" s="1"/>
  <c r="AM243"/>
  <c r="BA243" s="1"/>
  <c r="AN243"/>
  <c r="BB243" s="1"/>
  <c r="AO243"/>
  <c r="BC243" s="1"/>
  <c r="AP243"/>
  <c r="BD243" s="1"/>
  <c r="AQ243"/>
  <c r="BE243" s="1"/>
  <c r="AL244"/>
  <c r="AZ244" s="1"/>
  <c r="AM244"/>
  <c r="BA244" s="1"/>
  <c r="AN244"/>
  <c r="BB244" s="1"/>
  <c r="AO244"/>
  <c r="BC244" s="1"/>
  <c r="AP244"/>
  <c r="BD244" s="1"/>
  <c r="AQ244"/>
  <c r="BE244" s="1"/>
  <c r="AL245"/>
  <c r="AZ245" s="1"/>
  <c r="AM245"/>
  <c r="BA245" s="1"/>
  <c r="AN245"/>
  <c r="BB245" s="1"/>
  <c r="AO245"/>
  <c r="BC245" s="1"/>
  <c r="AP245"/>
  <c r="BD245" s="1"/>
  <c r="AQ245"/>
  <c r="BE245" s="1"/>
  <c r="AL246"/>
  <c r="AZ246" s="1"/>
  <c r="AM246"/>
  <c r="BA246" s="1"/>
  <c r="AN246"/>
  <c r="BB246" s="1"/>
  <c r="AO246"/>
  <c r="BC246" s="1"/>
  <c r="AP246"/>
  <c r="BD246" s="1"/>
  <c r="AQ246"/>
  <c r="BE246" s="1"/>
  <c r="AL247"/>
  <c r="AZ247" s="1"/>
  <c r="AM247"/>
  <c r="BA247" s="1"/>
  <c r="AN247"/>
  <c r="BB247" s="1"/>
  <c r="AO247"/>
  <c r="BC247" s="1"/>
  <c r="AP247"/>
  <c r="BD247" s="1"/>
  <c r="AQ247"/>
  <c r="BE247" s="1"/>
  <c r="AL248"/>
  <c r="AZ248" s="1"/>
  <c r="AM248"/>
  <c r="BA248" s="1"/>
  <c r="AN248"/>
  <c r="BB248" s="1"/>
  <c r="AO248"/>
  <c r="BC248" s="1"/>
  <c r="AP248"/>
  <c r="BD248" s="1"/>
  <c r="AQ248"/>
  <c r="BE248" s="1"/>
  <c r="AL249"/>
  <c r="AZ249" s="1"/>
  <c r="AM249"/>
  <c r="BA249" s="1"/>
  <c r="AN249"/>
  <c r="BB249" s="1"/>
  <c r="AO249"/>
  <c r="BC249" s="1"/>
  <c r="AP249"/>
  <c r="BD249" s="1"/>
  <c r="AQ249"/>
  <c r="BE249" s="1"/>
  <c r="AL250"/>
  <c r="AZ250" s="1"/>
  <c r="AM250"/>
  <c r="BA250" s="1"/>
  <c r="AN250"/>
  <c r="BB250" s="1"/>
  <c r="AO250"/>
  <c r="BC250" s="1"/>
  <c r="AP250"/>
  <c r="BD250" s="1"/>
  <c r="AQ250"/>
  <c r="BE250" s="1"/>
  <c r="AL251"/>
  <c r="AZ251" s="1"/>
  <c r="AM251"/>
  <c r="BA251" s="1"/>
  <c r="AN251"/>
  <c r="BB251" s="1"/>
  <c r="AO251"/>
  <c r="BC251" s="1"/>
  <c r="AP251"/>
  <c r="BD251" s="1"/>
  <c r="AQ251"/>
  <c r="BE251" s="1"/>
  <c r="AL252"/>
  <c r="AZ252" s="1"/>
  <c r="AM252"/>
  <c r="BA252" s="1"/>
  <c r="AN252"/>
  <c r="BB252" s="1"/>
  <c r="AO252"/>
  <c r="BC252" s="1"/>
  <c r="AP252"/>
  <c r="BD252" s="1"/>
  <c r="AQ252"/>
  <c r="BE252" s="1"/>
  <c r="AL253"/>
  <c r="AZ253" s="1"/>
  <c r="AM253"/>
  <c r="BA253" s="1"/>
  <c r="AN253"/>
  <c r="BB253" s="1"/>
  <c r="AO253"/>
  <c r="BC253" s="1"/>
  <c r="AP253"/>
  <c r="BD253" s="1"/>
  <c r="AQ253"/>
  <c r="BE253" s="1"/>
  <c r="AL254"/>
  <c r="AZ254" s="1"/>
  <c r="AM254"/>
  <c r="BA254" s="1"/>
  <c r="AN254"/>
  <c r="BB254" s="1"/>
  <c r="AO254"/>
  <c r="BC254" s="1"/>
  <c r="AP254"/>
  <c r="BD254" s="1"/>
  <c r="AQ254"/>
  <c r="BE254" s="1"/>
  <c r="AL255"/>
  <c r="AZ255" s="1"/>
  <c r="AM255"/>
  <c r="BA255" s="1"/>
  <c r="AN255"/>
  <c r="BB255" s="1"/>
  <c r="AO255"/>
  <c r="BC255" s="1"/>
  <c r="AP255"/>
  <c r="BD255" s="1"/>
  <c r="AQ255"/>
  <c r="BE255" s="1"/>
  <c r="AL256"/>
  <c r="AZ256" s="1"/>
  <c r="AM256"/>
  <c r="BA256" s="1"/>
  <c r="AN256"/>
  <c r="BB256" s="1"/>
  <c r="AO256"/>
  <c r="BC256" s="1"/>
  <c r="AP256"/>
  <c r="BD256" s="1"/>
  <c r="AQ256"/>
  <c r="BE256" s="1"/>
  <c r="AL257"/>
  <c r="AZ257" s="1"/>
  <c r="AM257"/>
  <c r="BA257" s="1"/>
  <c r="AN257"/>
  <c r="BB257" s="1"/>
  <c r="AO257"/>
  <c r="BC257" s="1"/>
  <c r="AP257"/>
  <c r="BD257" s="1"/>
  <c r="AQ257"/>
  <c r="BE257" s="1"/>
  <c r="AL258"/>
  <c r="AZ258" s="1"/>
  <c r="AM258"/>
  <c r="BA258" s="1"/>
  <c r="AN258"/>
  <c r="BB258" s="1"/>
  <c r="AO258"/>
  <c r="BC258" s="1"/>
  <c r="AP258"/>
  <c r="BD258" s="1"/>
  <c r="AQ258"/>
  <c r="BE258" s="1"/>
  <c r="AL259"/>
  <c r="AZ259" s="1"/>
  <c r="AM259"/>
  <c r="BA259" s="1"/>
  <c r="AN259"/>
  <c r="BB259" s="1"/>
  <c r="AO259"/>
  <c r="BC259" s="1"/>
  <c r="AP259"/>
  <c r="BD259" s="1"/>
  <c r="AQ259"/>
  <c r="BE259" s="1"/>
  <c r="AL260"/>
  <c r="AZ260" s="1"/>
  <c r="AM260"/>
  <c r="BA260" s="1"/>
  <c r="AN260"/>
  <c r="BB260" s="1"/>
  <c r="AO260"/>
  <c r="BC260" s="1"/>
  <c r="AP260"/>
  <c r="BD260" s="1"/>
  <c r="AQ260"/>
  <c r="BE260" s="1"/>
  <c r="AL261"/>
  <c r="AZ261" s="1"/>
  <c r="AM261"/>
  <c r="BA261" s="1"/>
  <c r="AN261"/>
  <c r="BB261" s="1"/>
  <c r="AO261"/>
  <c r="BC261" s="1"/>
  <c r="AP261"/>
  <c r="BD261" s="1"/>
  <c r="AQ261"/>
  <c r="BE261" s="1"/>
  <c r="AL262"/>
  <c r="AZ262" s="1"/>
  <c r="AM262"/>
  <c r="BA262" s="1"/>
  <c r="AN262"/>
  <c r="BB262" s="1"/>
  <c r="AO262"/>
  <c r="BC262" s="1"/>
  <c r="AP262"/>
  <c r="BD262" s="1"/>
  <c r="AQ262"/>
  <c r="BE262" s="1"/>
  <c r="AL263"/>
  <c r="AZ263" s="1"/>
  <c r="AM263"/>
  <c r="BA263" s="1"/>
  <c r="AN263"/>
  <c r="BB263" s="1"/>
  <c r="AO263"/>
  <c r="BC263" s="1"/>
  <c r="AP263"/>
  <c r="BD263" s="1"/>
  <c r="AQ263"/>
  <c r="BE263" s="1"/>
  <c r="AL264"/>
  <c r="AZ264" s="1"/>
  <c r="AM264"/>
  <c r="BA264" s="1"/>
  <c r="AN264"/>
  <c r="BB264" s="1"/>
  <c r="AO264"/>
  <c r="BC264" s="1"/>
  <c r="AP264"/>
  <c r="BD264" s="1"/>
  <c r="AQ264"/>
  <c r="BE264" s="1"/>
  <c r="AL265"/>
  <c r="AZ265" s="1"/>
  <c r="AM265"/>
  <c r="BA265" s="1"/>
  <c r="AN265"/>
  <c r="BB265" s="1"/>
  <c r="AO265"/>
  <c r="BC265" s="1"/>
  <c r="AP265"/>
  <c r="BD265" s="1"/>
  <c r="AQ265"/>
  <c r="BE265" s="1"/>
  <c r="AL266"/>
  <c r="AZ266" s="1"/>
  <c r="AM266"/>
  <c r="BA266" s="1"/>
  <c r="AN266"/>
  <c r="BB266" s="1"/>
  <c r="AO266"/>
  <c r="BC266" s="1"/>
  <c r="AP266"/>
  <c r="BD266" s="1"/>
  <c r="AQ266"/>
  <c r="BE266" s="1"/>
  <c r="AL267"/>
  <c r="AZ267" s="1"/>
  <c r="AM267"/>
  <c r="BA267" s="1"/>
  <c r="AN267"/>
  <c r="BB267" s="1"/>
  <c r="AO267"/>
  <c r="BC267" s="1"/>
  <c r="AP267"/>
  <c r="BD267" s="1"/>
  <c r="AQ267"/>
  <c r="BE267" s="1"/>
  <c r="AL268"/>
  <c r="AZ268" s="1"/>
  <c r="AM268"/>
  <c r="BA268" s="1"/>
  <c r="AN268"/>
  <c r="BB268" s="1"/>
  <c r="AO268"/>
  <c r="BC268" s="1"/>
  <c r="AP268"/>
  <c r="BD268" s="1"/>
  <c r="AQ268"/>
  <c r="BE268" s="1"/>
  <c r="AL269"/>
  <c r="AZ269" s="1"/>
  <c r="AM269"/>
  <c r="BA269" s="1"/>
  <c r="AN269"/>
  <c r="BB269" s="1"/>
  <c r="AO269"/>
  <c r="BC269" s="1"/>
  <c r="AP269"/>
  <c r="BD269" s="1"/>
  <c r="AQ269"/>
  <c r="BE269" s="1"/>
  <c r="AL270"/>
  <c r="AZ270" s="1"/>
  <c r="AM270"/>
  <c r="BA270" s="1"/>
  <c r="AN270"/>
  <c r="BB270" s="1"/>
  <c r="AO270"/>
  <c r="BC270" s="1"/>
  <c r="AP270"/>
  <c r="BD270" s="1"/>
  <c r="AQ270"/>
  <c r="BE270" s="1"/>
  <c r="AL271"/>
  <c r="AZ271" s="1"/>
  <c r="AM271"/>
  <c r="BA271" s="1"/>
  <c r="AN271"/>
  <c r="BB271" s="1"/>
  <c r="AO271"/>
  <c r="BC271" s="1"/>
  <c r="AP271"/>
  <c r="BD271" s="1"/>
  <c r="AQ271"/>
  <c r="BE271" s="1"/>
  <c r="AL272"/>
  <c r="AZ272" s="1"/>
  <c r="AM272"/>
  <c r="BA272" s="1"/>
  <c r="AN272"/>
  <c r="BB272" s="1"/>
  <c r="AO272"/>
  <c r="BC272" s="1"/>
  <c r="AP272"/>
  <c r="BD272" s="1"/>
  <c r="AQ272"/>
  <c r="BE272" s="1"/>
  <c r="AL273"/>
  <c r="AZ273" s="1"/>
  <c r="AM273"/>
  <c r="BA273" s="1"/>
  <c r="AN273"/>
  <c r="BB273" s="1"/>
  <c r="AO273"/>
  <c r="BC273" s="1"/>
  <c r="AP273"/>
  <c r="BD273" s="1"/>
  <c r="AQ273"/>
  <c r="BE273" s="1"/>
  <c r="AL274"/>
  <c r="AZ274" s="1"/>
  <c r="AM274"/>
  <c r="BA274" s="1"/>
  <c r="AN274"/>
  <c r="BB274" s="1"/>
  <c r="AO274"/>
  <c r="BC274" s="1"/>
  <c r="AP274"/>
  <c r="BD274" s="1"/>
  <c r="AQ274"/>
  <c r="BE274" s="1"/>
  <c r="AL275"/>
  <c r="AZ275" s="1"/>
  <c r="AM275"/>
  <c r="BA275" s="1"/>
  <c r="AN275"/>
  <c r="BB275" s="1"/>
  <c r="AO275"/>
  <c r="BC275" s="1"/>
  <c r="AP275"/>
  <c r="BD275" s="1"/>
  <c r="AQ275"/>
  <c r="BE275" s="1"/>
  <c r="AL276"/>
  <c r="AZ276" s="1"/>
  <c r="AM276"/>
  <c r="BA276" s="1"/>
  <c r="AN276"/>
  <c r="BB276" s="1"/>
  <c r="AO276"/>
  <c r="BC276" s="1"/>
  <c r="AP276"/>
  <c r="BD276" s="1"/>
  <c r="AQ276"/>
  <c r="BE276" s="1"/>
  <c r="AL277"/>
  <c r="AZ277" s="1"/>
  <c r="AM277"/>
  <c r="BA277" s="1"/>
  <c r="AN277"/>
  <c r="BB277" s="1"/>
  <c r="AO277"/>
  <c r="BC277" s="1"/>
  <c r="AP277"/>
  <c r="BD277" s="1"/>
  <c r="AQ277"/>
  <c r="BE277" s="1"/>
  <c r="AL278"/>
  <c r="AZ278" s="1"/>
  <c r="AM278"/>
  <c r="BA278" s="1"/>
  <c r="AN278"/>
  <c r="BB278" s="1"/>
  <c r="AO278"/>
  <c r="BC278" s="1"/>
  <c r="AP278"/>
  <c r="BD278" s="1"/>
  <c r="AQ278"/>
  <c r="BE278" s="1"/>
  <c r="AL279"/>
  <c r="AZ279" s="1"/>
  <c r="AM279"/>
  <c r="BA279" s="1"/>
  <c r="AN279"/>
  <c r="BB279" s="1"/>
  <c r="AO279"/>
  <c r="BC279" s="1"/>
  <c r="AP279"/>
  <c r="BD279" s="1"/>
  <c r="AQ279"/>
  <c r="BE279" s="1"/>
  <c r="AL280"/>
  <c r="AZ280" s="1"/>
  <c r="AM280"/>
  <c r="BA280" s="1"/>
  <c r="AN280"/>
  <c r="BB280" s="1"/>
  <c r="AO280"/>
  <c r="BC280" s="1"/>
  <c r="AP280"/>
  <c r="BD280" s="1"/>
  <c r="AQ280"/>
  <c r="BE280" s="1"/>
  <c r="AL281"/>
  <c r="AZ281" s="1"/>
  <c r="AM281"/>
  <c r="BA281" s="1"/>
  <c r="AN281"/>
  <c r="BB281" s="1"/>
  <c r="AO281"/>
  <c r="BC281" s="1"/>
  <c r="AP281"/>
  <c r="BD281" s="1"/>
  <c r="AQ281"/>
  <c r="BE281" s="1"/>
  <c r="AL282"/>
  <c r="AZ282" s="1"/>
  <c r="AM282"/>
  <c r="BA282" s="1"/>
  <c r="AN282"/>
  <c r="BB282" s="1"/>
  <c r="AO282"/>
  <c r="BC282" s="1"/>
  <c r="AP282"/>
  <c r="BD282" s="1"/>
  <c r="AQ282"/>
  <c r="BE282" s="1"/>
  <c r="AL283"/>
  <c r="AZ283" s="1"/>
  <c r="AM283"/>
  <c r="BA283" s="1"/>
  <c r="AN283"/>
  <c r="BB283" s="1"/>
  <c r="AO283"/>
  <c r="BC283" s="1"/>
  <c r="AP283"/>
  <c r="BD283" s="1"/>
  <c r="AQ283"/>
  <c r="BE283" s="1"/>
  <c r="AL284"/>
  <c r="AZ284" s="1"/>
  <c r="AM284"/>
  <c r="BA284" s="1"/>
  <c r="AN284"/>
  <c r="BB284" s="1"/>
  <c r="AO284"/>
  <c r="BC284" s="1"/>
  <c r="AP284"/>
  <c r="BD284" s="1"/>
  <c r="AQ284"/>
  <c r="BE284" s="1"/>
  <c r="AL285"/>
  <c r="AZ285" s="1"/>
  <c r="AM285"/>
  <c r="BA285" s="1"/>
  <c r="AN285"/>
  <c r="BB285" s="1"/>
  <c r="AO285"/>
  <c r="BC285" s="1"/>
  <c r="AP285"/>
  <c r="BD285" s="1"/>
  <c r="AQ285"/>
  <c r="BE285" s="1"/>
  <c r="AL286"/>
  <c r="AZ286" s="1"/>
  <c r="AM286"/>
  <c r="BA286" s="1"/>
  <c r="AN286"/>
  <c r="BB286" s="1"/>
  <c r="AO286"/>
  <c r="BC286" s="1"/>
  <c r="AP286"/>
  <c r="BD286" s="1"/>
  <c r="AQ286"/>
  <c r="BE286" s="1"/>
  <c r="AL287"/>
  <c r="AZ287" s="1"/>
  <c r="AM287"/>
  <c r="BA287" s="1"/>
  <c r="AN287"/>
  <c r="BB287" s="1"/>
  <c r="AO287"/>
  <c r="BC287" s="1"/>
  <c r="AP287"/>
  <c r="BD287" s="1"/>
  <c r="AQ287"/>
  <c r="BE287" s="1"/>
  <c r="AL288"/>
  <c r="AZ288" s="1"/>
  <c r="AM288"/>
  <c r="BA288" s="1"/>
  <c r="AN288"/>
  <c r="BB288" s="1"/>
  <c r="AO288"/>
  <c r="BC288" s="1"/>
  <c r="AP288"/>
  <c r="BD288" s="1"/>
  <c r="AQ288"/>
  <c r="BE288" s="1"/>
  <c r="AL289"/>
  <c r="AZ289" s="1"/>
  <c r="AM289"/>
  <c r="BA289" s="1"/>
  <c r="AN289"/>
  <c r="BB289" s="1"/>
  <c r="AO289"/>
  <c r="BC289" s="1"/>
  <c r="AP289"/>
  <c r="BD289" s="1"/>
  <c r="AQ289"/>
  <c r="BE289" s="1"/>
  <c r="AL290"/>
  <c r="AZ290" s="1"/>
  <c r="AM290"/>
  <c r="BA290" s="1"/>
  <c r="AN290"/>
  <c r="BB290" s="1"/>
  <c r="AO290"/>
  <c r="BC290" s="1"/>
  <c r="AP290"/>
  <c r="BD290" s="1"/>
  <c r="AQ290"/>
  <c r="BE290" s="1"/>
  <c r="AL291"/>
  <c r="AZ291" s="1"/>
  <c r="AM291"/>
  <c r="BA291" s="1"/>
  <c r="AN291"/>
  <c r="BB291" s="1"/>
  <c r="AO291"/>
  <c r="BC291" s="1"/>
  <c r="AP291"/>
  <c r="BD291" s="1"/>
  <c r="AQ291"/>
  <c r="BE291" s="1"/>
  <c r="AL292"/>
  <c r="AZ292" s="1"/>
  <c r="AM292"/>
  <c r="BA292" s="1"/>
  <c r="AN292"/>
  <c r="BB292" s="1"/>
  <c r="AO292"/>
  <c r="BC292" s="1"/>
  <c r="AP292"/>
  <c r="BD292" s="1"/>
  <c r="AQ292"/>
  <c r="BE292" s="1"/>
  <c r="AL293"/>
  <c r="AZ293" s="1"/>
  <c r="AM293"/>
  <c r="BA293" s="1"/>
  <c r="AN293"/>
  <c r="BB293" s="1"/>
  <c r="AO293"/>
  <c r="BC293" s="1"/>
  <c r="AP293"/>
  <c r="BD293" s="1"/>
  <c r="AQ293"/>
  <c r="BE293" s="1"/>
  <c r="AL294"/>
  <c r="AZ294" s="1"/>
  <c r="AM294"/>
  <c r="BA294" s="1"/>
  <c r="AN294"/>
  <c r="BB294" s="1"/>
  <c r="AO294"/>
  <c r="BC294" s="1"/>
  <c r="AP294"/>
  <c r="BD294" s="1"/>
  <c r="AQ294"/>
  <c r="BE294" s="1"/>
  <c r="AL295"/>
  <c r="AZ295" s="1"/>
  <c r="AM295"/>
  <c r="BA295" s="1"/>
  <c r="AN295"/>
  <c r="BB295" s="1"/>
  <c r="AO295"/>
  <c r="BC295" s="1"/>
  <c r="AP295"/>
  <c r="BD295" s="1"/>
  <c r="AQ295"/>
  <c r="BE295" s="1"/>
  <c r="AL296"/>
  <c r="AZ296" s="1"/>
  <c r="AM296"/>
  <c r="BA296" s="1"/>
  <c r="AN296"/>
  <c r="BB296" s="1"/>
  <c r="AO296"/>
  <c r="BC296" s="1"/>
  <c r="AP296"/>
  <c r="BD296" s="1"/>
  <c r="AQ296"/>
  <c r="BE296" s="1"/>
  <c r="AL297"/>
  <c r="AZ297" s="1"/>
  <c r="AM297"/>
  <c r="BA297" s="1"/>
  <c r="AN297"/>
  <c r="BB297" s="1"/>
  <c r="AO297"/>
  <c r="BC297" s="1"/>
  <c r="AP297"/>
  <c r="BD297" s="1"/>
  <c r="AQ297"/>
  <c r="BE297" s="1"/>
  <c r="AL298"/>
  <c r="AZ298" s="1"/>
  <c r="AM298"/>
  <c r="BA298" s="1"/>
  <c r="AN298"/>
  <c r="BB298" s="1"/>
  <c r="AO298"/>
  <c r="BC298" s="1"/>
  <c r="AP298"/>
  <c r="BD298" s="1"/>
  <c r="AQ298"/>
  <c r="BE298" s="1"/>
  <c r="AL299"/>
  <c r="AZ299" s="1"/>
  <c r="AM299"/>
  <c r="BA299" s="1"/>
  <c r="AN299"/>
  <c r="BB299" s="1"/>
  <c r="AO299"/>
  <c r="BC299" s="1"/>
  <c r="AP299"/>
  <c r="BD299" s="1"/>
  <c r="AQ299"/>
  <c r="BE299" s="1"/>
  <c r="AL300"/>
  <c r="AZ300" s="1"/>
  <c r="AM300"/>
  <c r="BA300" s="1"/>
  <c r="AN300"/>
  <c r="BB300" s="1"/>
  <c r="AO300"/>
  <c r="BC300" s="1"/>
  <c r="AP300"/>
  <c r="BD300" s="1"/>
  <c r="AQ300"/>
  <c r="BE300" s="1"/>
  <c r="AL301"/>
  <c r="AZ301" s="1"/>
  <c r="AM301"/>
  <c r="BA301" s="1"/>
  <c r="AN301"/>
  <c r="BB301" s="1"/>
  <c r="AO301"/>
  <c r="BC301" s="1"/>
  <c r="AP301"/>
  <c r="BD301" s="1"/>
  <c r="AQ301"/>
  <c r="BE301" s="1"/>
  <c r="AL302"/>
  <c r="AZ302" s="1"/>
  <c r="AM302"/>
  <c r="BA302" s="1"/>
  <c r="AN302"/>
  <c r="BB302" s="1"/>
  <c r="AO302"/>
  <c r="BC302" s="1"/>
  <c r="AP302"/>
  <c r="BD302" s="1"/>
  <c r="AQ302"/>
  <c r="BE302" s="1"/>
  <c r="AL303"/>
  <c r="AZ303" s="1"/>
  <c r="AM303"/>
  <c r="BA303" s="1"/>
  <c r="AN303"/>
  <c r="BB303" s="1"/>
  <c r="AO303"/>
  <c r="BC303" s="1"/>
  <c r="AP303"/>
  <c r="BD303" s="1"/>
  <c r="AQ303"/>
  <c r="BE303" s="1"/>
  <c r="AL304"/>
  <c r="AZ304" s="1"/>
  <c r="AM304"/>
  <c r="BA304" s="1"/>
  <c r="AN304"/>
  <c r="BB304" s="1"/>
  <c r="AO304"/>
  <c r="BC304" s="1"/>
  <c r="AP304"/>
  <c r="BD304" s="1"/>
  <c r="AQ304"/>
  <c r="BE304" s="1"/>
  <c r="AL305"/>
  <c r="AZ305" s="1"/>
  <c r="AM305"/>
  <c r="BA305" s="1"/>
  <c r="AN305"/>
  <c r="BB305" s="1"/>
  <c r="AO305"/>
  <c r="BC305" s="1"/>
  <c r="AP305"/>
  <c r="BD305" s="1"/>
  <c r="AQ305"/>
  <c r="BE305" s="1"/>
  <c r="AL306"/>
  <c r="AZ306" s="1"/>
  <c r="AM306"/>
  <c r="BA306" s="1"/>
  <c r="AN306"/>
  <c r="BB306" s="1"/>
  <c r="AO306"/>
  <c r="BC306" s="1"/>
  <c r="AP306"/>
  <c r="BD306" s="1"/>
  <c r="AQ306"/>
  <c r="BE306" s="1"/>
  <c r="AL307"/>
  <c r="AZ307" s="1"/>
  <c r="AM307"/>
  <c r="BA307" s="1"/>
  <c r="AN307"/>
  <c r="BB307" s="1"/>
  <c r="AO307"/>
  <c r="BC307" s="1"/>
  <c r="AP307"/>
  <c r="BD307" s="1"/>
  <c r="AQ307"/>
  <c r="BE307" s="1"/>
  <c r="AL308"/>
  <c r="AZ308" s="1"/>
  <c r="AM308"/>
  <c r="BA308" s="1"/>
  <c r="AN308"/>
  <c r="BB308" s="1"/>
  <c r="AO308"/>
  <c r="BC308" s="1"/>
  <c r="AP308"/>
  <c r="BD308" s="1"/>
  <c r="AQ308"/>
  <c r="BE308" s="1"/>
  <c r="AL309"/>
  <c r="AZ309" s="1"/>
  <c r="AM309"/>
  <c r="BA309" s="1"/>
  <c r="AN309"/>
  <c r="BB309" s="1"/>
  <c r="AO309"/>
  <c r="BC309" s="1"/>
  <c r="AP309"/>
  <c r="BD309" s="1"/>
  <c r="AQ309"/>
  <c r="BE309" s="1"/>
  <c r="AL310"/>
  <c r="AZ310" s="1"/>
  <c r="AM310"/>
  <c r="BA310" s="1"/>
  <c r="AN310"/>
  <c r="BB310" s="1"/>
  <c r="AO310"/>
  <c r="BC310" s="1"/>
  <c r="AP310"/>
  <c r="BD310" s="1"/>
  <c r="AQ310"/>
  <c r="BE310" s="1"/>
  <c r="AL311"/>
  <c r="AZ311" s="1"/>
  <c r="AM311"/>
  <c r="BA311" s="1"/>
  <c r="AN311"/>
  <c r="BB311" s="1"/>
  <c r="AO311"/>
  <c r="BC311" s="1"/>
  <c r="AP311"/>
  <c r="BD311" s="1"/>
  <c r="AQ311"/>
  <c r="BE311" s="1"/>
  <c r="AL312"/>
  <c r="AZ312" s="1"/>
  <c r="AM312"/>
  <c r="BA312" s="1"/>
  <c r="AN312"/>
  <c r="BB312" s="1"/>
  <c r="AO312"/>
  <c r="BC312" s="1"/>
  <c r="AP312"/>
  <c r="BD312" s="1"/>
  <c r="AQ312"/>
  <c r="BE312" s="1"/>
  <c r="AL313"/>
  <c r="AZ313" s="1"/>
  <c r="AM313"/>
  <c r="BA313" s="1"/>
  <c r="AN313"/>
  <c r="BB313" s="1"/>
  <c r="AO313"/>
  <c r="BC313" s="1"/>
  <c r="AP313"/>
  <c r="BD313" s="1"/>
  <c r="AQ313"/>
  <c r="BE313" s="1"/>
  <c r="AL314"/>
  <c r="AZ314" s="1"/>
  <c r="AM314"/>
  <c r="BA314" s="1"/>
  <c r="AN314"/>
  <c r="BB314" s="1"/>
  <c r="AO314"/>
  <c r="BC314" s="1"/>
  <c r="AP314"/>
  <c r="BD314" s="1"/>
  <c r="AQ314"/>
  <c r="BE314" s="1"/>
  <c r="AL315"/>
  <c r="AZ315" s="1"/>
  <c r="AM315"/>
  <c r="BA315" s="1"/>
  <c r="AN315"/>
  <c r="BB315" s="1"/>
  <c r="AO315"/>
  <c r="BC315" s="1"/>
  <c r="AP315"/>
  <c r="BD315" s="1"/>
  <c r="AQ315"/>
  <c r="BE315" s="1"/>
  <c r="AL316"/>
  <c r="AZ316" s="1"/>
  <c r="AM316"/>
  <c r="BA316" s="1"/>
  <c r="AN316"/>
  <c r="BB316" s="1"/>
  <c r="AO316"/>
  <c r="BC316" s="1"/>
  <c r="AP316"/>
  <c r="BD316" s="1"/>
  <c r="AQ316"/>
  <c r="BE316" s="1"/>
  <c r="AL317"/>
  <c r="AZ317" s="1"/>
  <c r="AM317"/>
  <c r="BA317" s="1"/>
  <c r="AN317"/>
  <c r="BB317" s="1"/>
  <c r="AO317"/>
  <c r="BC317" s="1"/>
  <c r="AP317"/>
  <c r="BD317" s="1"/>
  <c r="AQ317"/>
  <c r="BE317" s="1"/>
  <c r="AL318"/>
  <c r="AZ318" s="1"/>
  <c r="AM318"/>
  <c r="BA318" s="1"/>
  <c r="AN318"/>
  <c r="BB318" s="1"/>
  <c r="AO318"/>
  <c r="BC318" s="1"/>
  <c r="AP318"/>
  <c r="BD318" s="1"/>
  <c r="AQ318"/>
  <c r="BE318" s="1"/>
  <c r="AL319"/>
  <c r="AZ319" s="1"/>
  <c r="AM319"/>
  <c r="BA319" s="1"/>
  <c r="AN319"/>
  <c r="BB319" s="1"/>
  <c r="AO319"/>
  <c r="BC319" s="1"/>
  <c r="AP319"/>
  <c r="BD319" s="1"/>
  <c r="AQ319"/>
  <c r="BE319" s="1"/>
  <c r="AL320"/>
  <c r="AZ320" s="1"/>
  <c r="AM320"/>
  <c r="BA320" s="1"/>
  <c r="AN320"/>
  <c r="BB320" s="1"/>
  <c r="AO320"/>
  <c r="BC320" s="1"/>
  <c r="AP320"/>
  <c r="BD320" s="1"/>
  <c r="AQ320"/>
  <c r="BE320" s="1"/>
  <c r="AL321"/>
  <c r="AZ321" s="1"/>
  <c r="AM321"/>
  <c r="BA321" s="1"/>
  <c r="AN321"/>
  <c r="BB321" s="1"/>
  <c r="AO321"/>
  <c r="BC321" s="1"/>
  <c r="AP321"/>
  <c r="BD321" s="1"/>
  <c r="AQ321"/>
  <c r="BE321" s="1"/>
  <c r="AL322"/>
  <c r="AZ322" s="1"/>
  <c r="AM322"/>
  <c r="BA322" s="1"/>
  <c r="AN322"/>
  <c r="BB322" s="1"/>
  <c r="AO322"/>
  <c r="BC322" s="1"/>
  <c r="AP322"/>
  <c r="BD322" s="1"/>
  <c r="AQ322"/>
  <c r="BE322" s="1"/>
  <c r="AL323"/>
  <c r="AZ323" s="1"/>
  <c r="AM323"/>
  <c r="BA323" s="1"/>
  <c r="AN323"/>
  <c r="BB323" s="1"/>
  <c r="AO323"/>
  <c r="BC323" s="1"/>
  <c r="AP323"/>
  <c r="BD323" s="1"/>
  <c r="AQ323"/>
  <c r="BE323" s="1"/>
  <c r="AL324"/>
  <c r="AZ324" s="1"/>
  <c r="AM324"/>
  <c r="BA324" s="1"/>
  <c r="AN324"/>
  <c r="BB324" s="1"/>
  <c r="AO324"/>
  <c r="BC324" s="1"/>
  <c r="AP324"/>
  <c r="BD324" s="1"/>
  <c r="AQ324"/>
  <c r="BE324" s="1"/>
  <c r="AL325"/>
  <c r="AZ325" s="1"/>
  <c r="AM325"/>
  <c r="BA325" s="1"/>
  <c r="AN325"/>
  <c r="BB325" s="1"/>
  <c r="AO325"/>
  <c r="BC325" s="1"/>
  <c r="AP325"/>
  <c r="BD325" s="1"/>
  <c r="AQ325"/>
  <c r="BE325" s="1"/>
  <c r="AL326"/>
  <c r="AZ326" s="1"/>
  <c r="AM326"/>
  <c r="BA326" s="1"/>
  <c r="AN326"/>
  <c r="BB326" s="1"/>
  <c r="AO326"/>
  <c r="BC326" s="1"/>
  <c r="AP326"/>
  <c r="BD326" s="1"/>
  <c r="AQ326"/>
  <c r="BE326" s="1"/>
  <c r="AL327"/>
  <c r="AZ327" s="1"/>
  <c r="AM327"/>
  <c r="BA327" s="1"/>
  <c r="AN327"/>
  <c r="BB327" s="1"/>
  <c r="AO327"/>
  <c r="BC327" s="1"/>
  <c r="AP327"/>
  <c r="BD327" s="1"/>
  <c r="AQ327"/>
  <c r="BE327" s="1"/>
  <c r="AL328"/>
  <c r="AZ328" s="1"/>
  <c r="AM328"/>
  <c r="BA328" s="1"/>
  <c r="AN328"/>
  <c r="BB328" s="1"/>
  <c r="AO328"/>
  <c r="BC328" s="1"/>
  <c r="AP328"/>
  <c r="BD328" s="1"/>
  <c r="AQ328"/>
  <c r="BE328" s="1"/>
  <c r="AL329"/>
  <c r="AZ329" s="1"/>
  <c r="AM329"/>
  <c r="BA329" s="1"/>
  <c r="AN329"/>
  <c r="BB329" s="1"/>
  <c r="AO329"/>
  <c r="BC329" s="1"/>
  <c r="AP329"/>
  <c r="BD329" s="1"/>
  <c r="AQ329"/>
  <c r="BE329" s="1"/>
  <c r="AL330"/>
  <c r="AZ330" s="1"/>
  <c r="AM330"/>
  <c r="BA330" s="1"/>
  <c r="AN330"/>
  <c r="BB330" s="1"/>
  <c r="AO330"/>
  <c r="BC330" s="1"/>
  <c r="AP330"/>
  <c r="BD330" s="1"/>
  <c r="AQ330"/>
  <c r="BE330" s="1"/>
  <c r="AL331"/>
  <c r="AZ331" s="1"/>
  <c r="AM331"/>
  <c r="BA331" s="1"/>
  <c r="AN331"/>
  <c r="BB331" s="1"/>
  <c r="AO331"/>
  <c r="BC331" s="1"/>
  <c r="AP331"/>
  <c r="BD331" s="1"/>
  <c r="AQ331"/>
  <c r="BE331" s="1"/>
  <c r="AL332"/>
  <c r="AZ332" s="1"/>
  <c r="AM332"/>
  <c r="BA332" s="1"/>
  <c r="AN332"/>
  <c r="BB332" s="1"/>
  <c r="AO332"/>
  <c r="BC332" s="1"/>
  <c r="AP332"/>
  <c r="BD332" s="1"/>
  <c r="AQ332"/>
  <c r="BE332" s="1"/>
  <c r="AL333"/>
  <c r="AZ333" s="1"/>
  <c r="AM333"/>
  <c r="BA333" s="1"/>
  <c r="AN333"/>
  <c r="BB333" s="1"/>
  <c r="AO333"/>
  <c r="BC333" s="1"/>
  <c r="AP333"/>
  <c r="BD333" s="1"/>
  <c r="AQ333"/>
  <c r="BE333" s="1"/>
  <c r="AL334"/>
  <c r="AZ334" s="1"/>
  <c r="AM334"/>
  <c r="BA334" s="1"/>
  <c r="AN334"/>
  <c r="BB334" s="1"/>
  <c r="AO334"/>
  <c r="BC334" s="1"/>
  <c r="AP334"/>
  <c r="BD334" s="1"/>
  <c r="AQ334"/>
  <c r="BE334" s="1"/>
  <c r="AL335"/>
  <c r="AZ335" s="1"/>
  <c r="AM335"/>
  <c r="BA335" s="1"/>
  <c r="AN335"/>
  <c r="BB335" s="1"/>
  <c r="AO335"/>
  <c r="BC335" s="1"/>
  <c r="AP335"/>
  <c r="BD335" s="1"/>
  <c r="AQ335"/>
  <c r="BE335" s="1"/>
  <c r="AL336"/>
  <c r="AZ336" s="1"/>
  <c r="AM336"/>
  <c r="BA336" s="1"/>
  <c r="AN336"/>
  <c r="BB336" s="1"/>
  <c r="AO336"/>
  <c r="BC336" s="1"/>
  <c r="AP336"/>
  <c r="BD336" s="1"/>
  <c r="AQ336"/>
  <c r="BE336" s="1"/>
  <c r="AL337"/>
  <c r="AZ337" s="1"/>
  <c r="AM337"/>
  <c r="BA337" s="1"/>
  <c r="AN337"/>
  <c r="BB337" s="1"/>
  <c r="AO337"/>
  <c r="BC337" s="1"/>
  <c r="AP337"/>
  <c r="BD337" s="1"/>
  <c r="AQ337"/>
  <c r="BE337" s="1"/>
  <c r="AL338"/>
  <c r="AZ338" s="1"/>
  <c r="AM338"/>
  <c r="BA338" s="1"/>
  <c r="AN338"/>
  <c r="BB338" s="1"/>
  <c r="AO338"/>
  <c r="BC338" s="1"/>
  <c r="AP338"/>
  <c r="BD338" s="1"/>
  <c r="AQ338"/>
  <c r="BE338" s="1"/>
  <c r="AL339"/>
  <c r="AZ339" s="1"/>
  <c r="AM339"/>
  <c r="BA339" s="1"/>
  <c r="AN339"/>
  <c r="BB339" s="1"/>
  <c r="AO339"/>
  <c r="BC339" s="1"/>
  <c r="AP339"/>
  <c r="BD339" s="1"/>
  <c r="AQ339"/>
  <c r="BE339" s="1"/>
  <c r="AL340"/>
  <c r="AZ340" s="1"/>
  <c r="AM340"/>
  <c r="BA340" s="1"/>
  <c r="AN340"/>
  <c r="BB340" s="1"/>
  <c r="AO340"/>
  <c r="BC340" s="1"/>
  <c r="AP340"/>
  <c r="BD340" s="1"/>
  <c r="AQ340"/>
  <c r="BE340" s="1"/>
  <c r="AL341"/>
  <c r="AZ341" s="1"/>
  <c r="AM341"/>
  <c r="BA341" s="1"/>
  <c r="AN341"/>
  <c r="BB341" s="1"/>
  <c r="AO341"/>
  <c r="BC341" s="1"/>
  <c r="AP341"/>
  <c r="BD341" s="1"/>
  <c r="AQ341"/>
  <c r="BE341" s="1"/>
  <c r="AL342"/>
  <c r="AZ342" s="1"/>
  <c r="AM342"/>
  <c r="BA342" s="1"/>
  <c r="AN342"/>
  <c r="BB342" s="1"/>
  <c r="AO342"/>
  <c r="BC342" s="1"/>
  <c r="AP342"/>
  <c r="BD342" s="1"/>
  <c r="AQ342"/>
  <c r="BE342" s="1"/>
  <c r="AL343"/>
  <c r="AZ343" s="1"/>
  <c r="AM343"/>
  <c r="BA343" s="1"/>
  <c r="AN343"/>
  <c r="BB343" s="1"/>
  <c r="AO343"/>
  <c r="BC343" s="1"/>
  <c r="AP343"/>
  <c r="BD343" s="1"/>
  <c r="AQ343"/>
  <c r="BE343" s="1"/>
  <c r="AL344"/>
  <c r="AZ344" s="1"/>
  <c r="AM344"/>
  <c r="BA344" s="1"/>
  <c r="AN344"/>
  <c r="BB344" s="1"/>
  <c r="AO344"/>
  <c r="BC344" s="1"/>
  <c r="AP344"/>
  <c r="BD344" s="1"/>
  <c r="AQ344"/>
  <c r="BE344" s="1"/>
  <c r="AL345"/>
  <c r="AZ345" s="1"/>
  <c r="AM345"/>
  <c r="BA345" s="1"/>
  <c r="AN345"/>
  <c r="BB345" s="1"/>
  <c r="AO345"/>
  <c r="BC345" s="1"/>
  <c r="AP345"/>
  <c r="BD345" s="1"/>
  <c r="AQ345"/>
  <c r="BE345" s="1"/>
  <c r="AL346"/>
  <c r="AZ346" s="1"/>
  <c r="AM346"/>
  <c r="BA346" s="1"/>
  <c r="AN346"/>
  <c r="BB346" s="1"/>
  <c r="AO346"/>
  <c r="BC346" s="1"/>
  <c r="AP346"/>
  <c r="BD346" s="1"/>
  <c r="AQ346"/>
  <c r="BE346" s="1"/>
  <c r="AL347"/>
  <c r="AZ347" s="1"/>
  <c r="AM347"/>
  <c r="BA347" s="1"/>
  <c r="AN347"/>
  <c r="BB347" s="1"/>
  <c r="AO347"/>
  <c r="BC347" s="1"/>
  <c r="AP347"/>
  <c r="BD347" s="1"/>
  <c r="AQ347"/>
  <c r="BE347" s="1"/>
  <c r="AL348"/>
  <c r="AZ348" s="1"/>
  <c r="AM348"/>
  <c r="BA348" s="1"/>
  <c r="AN348"/>
  <c r="BB348" s="1"/>
  <c r="AO348"/>
  <c r="BC348" s="1"/>
  <c r="AP348"/>
  <c r="BD348" s="1"/>
  <c r="AQ348"/>
  <c r="BE348" s="1"/>
  <c r="AL349"/>
  <c r="AZ349" s="1"/>
  <c r="AM349"/>
  <c r="BA349" s="1"/>
  <c r="AN349"/>
  <c r="BB349" s="1"/>
  <c r="AO349"/>
  <c r="BC349" s="1"/>
  <c r="AP349"/>
  <c r="BD349" s="1"/>
  <c r="AQ349"/>
  <c r="BE349" s="1"/>
  <c r="AL350"/>
  <c r="AZ350" s="1"/>
  <c r="AM350"/>
  <c r="BA350" s="1"/>
  <c r="AN350"/>
  <c r="BB350" s="1"/>
  <c r="AO350"/>
  <c r="BC350" s="1"/>
  <c r="AP350"/>
  <c r="BD350" s="1"/>
  <c r="AQ350"/>
  <c r="BE350" s="1"/>
  <c r="AL351"/>
  <c r="AZ351" s="1"/>
  <c r="AM351"/>
  <c r="BA351" s="1"/>
  <c r="AN351"/>
  <c r="BB351" s="1"/>
  <c r="AO351"/>
  <c r="BC351" s="1"/>
  <c r="AP351"/>
  <c r="BD351" s="1"/>
  <c r="AQ351"/>
  <c r="BE351" s="1"/>
  <c r="AL352"/>
  <c r="AZ352" s="1"/>
  <c r="AM352"/>
  <c r="BA352" s="1"/>
  <c r="AN352"/>
  <c r="BB352" s="1"/>
  <c r="AO352"/>
  <c r="BC352" s="1"/>
  <c r="AP352"/>
  <c r="BD352" s="1"/>
  <c r="AQ352"/>
  <c r="BE352" s="1"/>
  <c r="AL353"/>
  <c r="AZ353" s="1"/>
  <c r="AM353"/>
  <c r="BA353" s="1"/>
  <c r="AN353"/>
  <c r="BB353" s="1"/>
  <c r="AO353"/>
  <c r="BC353" s="1"/>
  <c r="AP353"/>
  <c r="BD353" s="1"/>
  <c r="AQ353"/>
  <c r="BE353" s="1"/>
  <c r="AL354"/>
  <c r="AZ354" s="1"/>
  <c r="AM354"/>
  <c r="BA354" s="1"/>
  <c r="AN354"/>
  <c r="BB354" s="1"/>
  <c r="AO354"/>
  <c r="BC354" s="1"/>
  <c r="AP354"/>
  <c r="BD354" s="1"/>
  <c r="AQ354"/>
  <c r="BE354" s="1"/>
  <c r="AL355"/>
  <c r="AZ355" s="1"/>
  <c r="AM355"/>
  <c r="BA355" s="1"/>
  <c r="AN355"/>
  <c r="BB355" s="1"/>
  <c r="AO355"/>
  <c r="BC355" s="1"/>
  <c r="AP355"/>
  <c r="BD355" s="1"/>
  <c r="AQ355"/>
  <c r="BE355" s="1"/>
  <c r="AL356"/>
  <c r="AZ356" s="1"/>
  <c r="AM356"/>
  <c r="BA356" s="1"/>
  <c r="AN356"/>
  <c r="BB356" s="1"/>
  <c r="AO356"/>
  <c r="BC356" s="1"/>
  <c r="AP356"/>
  <c r="BD356" s="1"/>
  <c r="AQ356"/>
  <c r="BE356" s="1"/>
  <c r="AL357"/>
  <c r="AZ357" s="1"/>
  <c r="AM357"/>
  <c r="BA357" s="1"/>
  <c r="AN357"/>
  <c r="BB357" s="1"/>
  <c r="AO357"/>
  <c r="BC357" s="1"/>
  <c r="AP357"/>
  <c r="BD357" s="1"/>
  <c r="AQ357"/>
  <c r="BE357" s="1"/>
  <c r="AL358"/>
  <c r="AZ358" s="1"/>
  <c r="AM358"/>
  <c r="BA358" s="1"/>
  <c r="AN358"/>
  <c r="BB358" s="1"/>
  <c r="AO358"/>
  <c r="BC358" s="1"/>
  <c r="AP358"/>
  <c r="BD358" s="1"/>
  <c r="AQ358"/>
  <c r="BE358" s="1"/>
  <c r="AL359"/>
  <c r="AZ359" s="1"/>
  <c r="AM359"/>
  <c r="BA359" s="1"/>
  <c r="AN359"/>
  <c r="BB359" s="1"/>
  <c r="AO359"/>
  <c r="BC359" s="1"/>
  <c r="AP359"/>
  <c r="BD359" s="1"/>
  <c r="AQ359"/>
  <c r="BE359" s="1"/>
  <c r="AL360"/>
  <c r="AZ360" s="1"/>
  <c r="AM360"/>
  <c r="BA360" s="1"/>
  <c r="AN360"/>
  <c r="BB360" s="1"/>
  <c r="AO360"/>
  <c r="BC360" s="1"/>
  <c r="AP360"/>
  <c r="BD360" s="1"/>
  <c r="AQ360"/>
  <c r="BE360" s="1"/>
  <c r="AL361"/>
  <c r="AZ361" s="1"/>
  <c r="AM361"/>
  <c r="BA361" s="1"/>
  <c r="AN361"/>
  <c r="BB361" s="1"/>
  <c r="AO361"/>
  <c r="BC361" s="1"/>
  <c r="AP361"/>
  <c r="BD361" s="1"/>
  <c r="AQ361"/>
  <c r="BE361" s="1"/>
  <c r="AL362"/>
  <c r="AZ362" s="1"/>
  <c r="AM362"/>
  <c r="BA362" s="1"/>
  <c r="AN362"/>
  <c r="BB362" s="1"/>
  <c r="AO362"/>
  <c r="BC362" s="1"/>
  <c r="AP362"/>
  <c r="BD362" s="1"/>
  <c r="AQ362"/>
  <c r="BE362" s="1"/>
  <c r="AL363"/>
  <c r="AZ363" s="1"/>
  <c r="AM363"/>
  <c r="BA363" s="1"/>
  <c r="AN363"/>
  <c r="BB363" s="1"/>
  <c r="AO363"/>
  <c r="BC363" s="1"/>
  <c r="AP363"/>
  <c r="BD363" s="1"/>
  <c r="AQ363"/>
  <c r="BE363" s="1"/>
  <c r="AL364"/>
  <c r="AZ364" s="1"/>
  <c r="AM364"/>
  <c r="BA364" s="1"/>
  <c r="AN364"/>
  <c r="BB364" s="1"/>
  <c r="AO364"/>
  <c r="BC364" s="1"/>
  <c r="AP364"/>
  <c r="BD364" s="1"/>
  <c r="AQ364"/>
  <c r="BE364" s="1"/>
  <c r="AL365"/>
  <c r="AZ365" s="1"/>
  <c r="AM365"/>
  <c r="BA365" s="1"/>
  <c r="AN365"/>
  <c r="BB365" s="1"/>
  <c r="AO365"/>
  <c r="BC365" s="1"/>
  <c r="AP365"/>
  <c r="BD365" s="1"/>
  <c r="AQ365"/>
  <c r="BE365" s="1"/>
  <c r="AL366"/>
  <c r="AZ366" s="1"/>
  <c r="AM366"/>
  <c r="BA366" s="1"/>
  <c r="AN366"/>
  <c r="BB366" s="1"/>
  <c r="AO366"/>
  <c r="BC366" s="1"/>
  <c r="AP366"/>
  <c r="BD366" s="1"/>
  <c r="AQ366"/>
  <c r="BE366" s="1"/>
  <c r="AL367"/>
  <c r="AZ367" s="1"/>
  <c r="AM367"/>
  <c r="BA367" s="1"/>
  <c r="AN367"/>
  <c r="BB367" s="1"/>
  <c r="AO367"/>
  <c r="BC367" s="1"/>
  <c r="AP367"/>
  <c r="BD367" s="1"/>
  <c r="AQ367"/>
  <c r="BE367" s="1"/>
  <c r="AL368"/>
  <c r="AZ368" s="1"/>
  <c r="AM368"/>
  <c r="BA368" s="1"/>
  <c r="AN368"/>
  <c r="BB368" s="1"/>
  <c r="AO368"/>
  <c r="BC368" s="1"/>
  <c r="AP368"/>
  <c r="BD368" s="1"/>
  <c r="AQ368"/>
  <c r="BE368" s="1"/>
  <c r="AL369"/>
  <c r="AZ369" s="1"/>
  <c r="AM369"/>
  <c r="BA369" s="1"/>
  <c r="AN369"/>
  <c r="BB369" s="1"/>
  <c r="AO369"/>
  <c r="BC369" s="1"/>
  <c r="AP369"/>
  <c r="BD369" s="1"/>
  <c r="AQ369"/>
  <c r="BE369" s="1"/>
  <c r="AL370"/>
  <c r="AZ370" s="1"/>
  <c r="AM370"/>
  <c r="BA370" s="1"/>
  <c r="AN370"/>
  <c r="BB370" s="1"/>
  <c r="AO370"/>
  <c r="BC370" s="1"/>
  <c r="AP370"/>
  <c r="BD370" s="1"/>
  <c r="AQ370"/>
  <c r="BE370" s="1"/>
  <c r="AL371"/>
  <c r="AZ371" s="1"/>
  <c r="AM371"/>
  <c r="BA371" s="1"/>
  <c r="AN371"/>
  <c r="BB371" s="1"/>
  <c r="AO371"/>
  <c r="BC371" s="1"/>
  <c r="AP371"/>
  <c r="BD371" s="1"/>
  <c r="AQ371"/>
  <c r="BE371" s="1"/>
  <c r="AL372"/>
  <c r="AZ372" s="1"/>
  <c r="AM372"/>
  <c r="BA372" s="1"/>
  <c r="AN372"/>
  <c r="BB372" s="1"/>
  <c r="AO372"/>
  <c r="BC372" s="1"/>
  <c r="AP372"/>
  <c r="BD372" s="1"/>
  <c r="AQ372"/>
  <c r="BE372" s="1"/>
  <c r="AL373"/>
  <c r="AZ373" s="1"/>
  <c r="AM373"/>
  <c r="BA373" s="1"/>
  <c r="AN373"/>
  <c r="BB373" s="1"/>
  <c r="AO373"/>
  <c r="BC373" s="1"/>
  <c r="AP373"/>
  <c r="BD373" s="1"/>
  <c r="AQ373"/>
  <c r="BE373" s="1"/>
  <c r="AL374"/>
  <c r="AZ374" s="1"/>
  <c r="AM374"/>
  <c r="BA374" s="1"/>
  <c r="AN374"/>
  <c r="BB374" s="1"/>
  <c r="AO374"/>
  <c r="BC374" s="1"/>
  <c r="AP374"/>
  <c r="BD374" s="1"/>
  <c r="AQ374"/>
  <c r="BE374" s="1"/>
  <c r="AL375"/>
  <c r="AZ375" s="1"/>
  <c r="AM375"/>
  <c r="BA375" s="1"/>
  <c r="AN375"/>
  <c r="BB375" s="1"/>
  <c r="AO375"/>
  <c r="BC375" s="1"/>
  <c r="AP375"/>
  <c r="BD375" s="1"/>
  <c r="AQ375"/>
  <c r="BE375" s="1"/>
  <c r="AL376"/>
  <c r="AZ376" s="1"/>
  <c r="AM376"/>
  <c r="BA376" s="1"/>
  <c r="AN376"/>
  <c r="BB376" s="1"/>
  <c r="AO376"/>
  <c r="BC376" s="1"/>
  <c r="AP376"/>
  <c r="BD376" s="1"/>
  <c r="AQ376"/>
  <c r="BE376" s="1"/>
  <c r="AL377"/>
  <c r="AZ377" s="1"/>
  <c r="AM377"/>
  <c r="BA377" s="1"/>
  <c r="AN377"/>
  <c r="BB377" s="1"/>
  <c r="AO377"/>
  <c r="BC377" s="1"/>
  <c r="AP377"/>
  <c r="BD377" s="1"/>
  <c r="AQ377"/>
  <c r="BE377" s="1"/>
  <c r="AL378"/>
  <c r="AZ378" s="1"/>
  <c r="AM378"/>
  <c r="BA378" s="1"/>
  <c r="AN378"/>
  <c r="BB378" s="1"/>
  <c r="AO378"/>
  <c r="BC378" s="1"/>
  <c r="AP378"/>
  <c r="BD378" s="1"/>
  <c r="AQ378"/>
  <c r="BE378" s="1"/>
  <c r="AL379"/>
  <c r="AZ379" s="1"/>
  <c r="AM379"/>
  <c r="BA379" s="1"/>
  <c r="AN379"/>
  <c r="BB379" s="1"/>
  <c r="AO379"/>
  <c r="BC379" s="1"/>
  <c r="AP379"/>
  <c r="BD379" s="1"/>
  <c r="AQ379"/>
  <c r="BE379" s="1"/>
  <c r="AL380"/>
  <c r="AZ380" s="1"/>
  <c r="AM380"/>
  <c r="BA380" s="1"/>
  <c r="AN380"/>
  <c r="BB380" s="1"/>
  <c r="AO380"/>
  <c r="BC380" s="1"/>
  <c r="AP380"/>
  <c r="BD380" s="1"/>
  <c r="AQ380"/>
  <c r="BE380" s="1"/>
  <c r="AL381"/>
  <c r="AZ381" s="1"/>
  <c r="AM381"/>
  <c r="BA381" s="1"/>
  <c r="AN381"/>
  <c r="BB381" s="1"/>
  <c r="AO381"/>
  <c r="BC381" s="1"/>
  <c r="AP381"/>
  <c r="BD381" s="1"/>
  <c r="AQ381"/>
  <c r="BE381" s="1"/>
  <c r="AL382"/>
  <c r="AZ382" s="1"/>
  <c r="AM382"/>
  <c r="BA382" s="1"/>
  <c r="AN382"/>
  <c r="BB382" s="1"/>
  <c r="AO382"/>
  <c r="BC382" s="1"/>
  <c r="AP382"/>
  <c r="BD382" s="1"/>
  <c r="AQ382"/>
  <c r="BE382" s="1"/>
  <c r="AL383"/>
  <c r="AZ383" s="1"/>
  <c r="AM383"/>
  <c r="BA383" s="1"/>
  <c r="AN383"/>
  <c r="BB383" s="1"/>
  <c r="AO383"/>
  <c r="BC383" s="1"/>
  <c r="AP383"/>
  <c r="BD383" s="1"/>
  <c r="AQ383"/>
  <c r="BE383" s="1"/>
  <c r="AL384"/>
  <c r="AZ384" s="1"/>
  <c r="AM384"/>
  <c r="BA384" s="1"/>
  <c r="AN384"/>
  <c r="BB384" s="1"/>
  <c r="AO384"/>
  <c r="BC384" s="1"/>
  <c r="AP384"/>
  <c r="BD384" s="1"/>
  <c r="AQ384"/>
  <c r="BE384" s="1"/>
  <c r="AL385"/>
  <c r="AZ385" s="1"/>
  <c r="AM385"/>
  <c r="BA385" s="1"/>
  <c r="AN385"/>
  <c r="BB385" s="1"/>
  <c r="AO385"/>
  <c r="BC385" s="1"/>
  <c r="AP385"/>
  <c r="BD385" s="1"/>
  <c r="AQ385"/>
  <c r="BE385" s="1"/>
  <c r="AL386"/>
  <c r="AZ386" s="1"/>
  <c r="AM386"/>
  <c r="BA386" s="1"/>
  <c r="AN386"/>
  <c r="BB386" s="1"/>
  <c r="AO386"/>
  <c r="BC386" s="1"/>
  <c r="AP386"/>
  <c r="BD386" s="1"/>
  <c r="AQ386"/>
  <c r="BE386" s="1"/>
  <c r="AL387"/>
  <c r="AZ387" s="1"/>
  <c r="AM387"/>
  <c r="BA387" s="1"/>
  <c r="AN387"/>
  <c r="BB387" s="1"/>
  <c r="AO387"/>
  <c r="BC387" s="1"/>
  <c r="AP387"/>
  <c r="BD387" s="1"/>
  <c r="AQ387"/>
  <c r="BE387" s="1"/>
  <c r="AL388"/>
  <c r="AZ388" s="1"/>
  <c r="AM388"/>
  <c r="BA388" s="1"/>
  <c r="AN388"/>
  <c r="BB388" s="1"/>
  <c r="AO388"/>
  <c r="BC388" s="1"/>
  <c r="AP388"/>
  <c r="BD388" s="1"/>
  <c r="AQ388"/>
  <c r="BE388" s="1"/>
  <c r="AL389"/>
  <c r="AZ389" s="1"/>
  <c r="AM389"/>
  <c r="BA389" s="1"/>
  <c r="AN389"/>
  <c r="BB389" s="1"/>
  <c r="AO389"/>
  <c r="BC389" s="1"/>
  <c r="AP389"/>
  <c r="BD389" s="1"/>
  <c r="AQ389"/>
  <c r="BE389" s="1"/>
  <c r="AL390"/>
  <c r="AZ390" s="1"/>
  <c r="AM390"/>
  <c r="BA390" s="1"/>
  <c r="AN390"/>
  <c r="BB390" s="1"/>
  <c r="AO390"/>
  <c r="BC390" s="1"/>
  <c r="AP390"/>
  <c r="BD390" s="1"/>
  <c r="AQ390"/>
  <c r="BE390" s="1"/>
  <c r="AL391"/>
  <c r="AZ391" s="1"/>
  <c r="AM391"/>
  <c r="BA391" s="1"/>
  <c r="AN391"/>
  <c r="BB391" s="1"/>
  <c r="AO391"/>
  <c r="BC391" s="1"/>
  <c r="AP391"/>
  <c r="BD391" s="1"/>
  <c r="AQ391"/>
  <c r="BE391" s="1"/>
  <c r="AL392"/>
  <c r="AZ392" s="1"/>
  <c r="AM392"/>
  <c r="BA392" s="1"/>
  <c r="AN392"/>
  <c r="BB392" s="1"/>
  <c r="AO392"/>
  <c r="BC392" s="1"/>
  <c r="AP392"/>
  <c r="BD392" s="1"/>
  <c r="AQ392"/>
  <c r="BE392" s="1"/>
  <c r="AL393"/>
  <c r="AZ393" s="1"/>
  <c r="AM393"/>
  <c r="BA393" s="1"/>
  <c r="AN393"/>
  <c r="BB393" s="1"/>
  <c r="AO393"/>
  <c r="BC393" s="1"/>
  <c r="AP393"/>
  <c r="BD393" s="1"/>
  <c r="AQ393"/>
  <c r="BE393" s="1"/>
  <c r="AL394"/>
  <c r="AZ394" s="1"/>
  <c r="AM394"/>
  <c r="BA394" s="1"/>
  <c r="AN394"/>
  <c r="BB394" s="1"/>
  <c r="AO394"/>
  <c r="BC394" s="1"/>
  <c r="AP394"/>
  <c r="BD394" s="1"/>
  <c r="AQ394"/>
  <c r="BE394" s="1"/>
  <c r="AL395"/>
  <c r="AZ395" s="1"/>
  <c r="AM395"/>
  <c r="BA395" s="1"/>
  <c r="AN395"/>
  <c r="BB395" s="1"/>
  <c r="AO395"/>
  <c r="BC395" s="1"/>
  <c r="AP395"/>
  <c r="BD395" s="1"/>
  <c r="AQ395"/>
  <c r="BE395" s="1"/>
  <c r="AL396"/>
  <c r="AZ396" s="1"/>
  <c r="AM396"/>
  <c r="BA396" s="1"/>
  <c r="AN396"/>
  <c r="BB396" s="1"/>
  <c r="AO396"/>
  <c r="BC396" s="1"/>
  <c r="AP396"/>
  <c r="BD396" s="1"/>
  <c r="AQ396"/>
  <c r="BE396" s="1"/>
  <c r="AL397"/>
  <c r="AZ397" s="1"/>
  <c r="AM397"/>
  <c r="BA397" s="1"/>
  <c r="AN397"/>
  <c r="BB397" s="1"/>
  <c r="AO397"/>
  <c r="BC397" s="1"/>
  <c r="AP397"/>
  <c r="BD397" s="1"/>
  <c r="AQ397"/>
  <c r="BE397" s="1"/>
  <c r="AL398"/>
  <c r="AZ398" s="1"/>
  <c r="AM398"/>
  <c r="BA398" s="1"/>
  <c r="AN398"/>
  <c r="BB398" s="1"/>
  <c r="AO398"/>
  <c r="BC398" s="1"/>
  <c r="AP398"/>
  <c r="BD398" s="1"/>
  <c r="AQ398"/>
  <c r="BE398" s="1"/>
  <c r="AL399"/>
  <c r="AZ399" s="1"/>
  <c r="AM399"/>
  <c r="BA399" s="1"/>
  <c r="AN399"/>
  <c r="BB399" s="1"/>
  <c r="AO399"/>
  <c r="BC399" s="1"/>
  <c r="AP399"/>
  <c r="BD399" s="1"/>
  <c r="AQ399"/>
  <c r="BE399" s="1"/>
  <c r="AL400"/>
  <c r="AZ400" s="1"/>
  <c r="AM400"/>
  <c r="BA400" s="1"/>
  <c r="AN400"/>
  <c r="BB400" s="1"/>
  <c r="AO400"/>
  <c r="BC400" s="1"/>
  <c r="AP400"/>
  <c r="BD400" s="1"/>
  <c r="AQ400"/>
  <c r="BE400" s="1"/>
  <c r="AL401"/>
  <c r="AZ401" s="1"/>
  <c r="AM401"/>
  <c r="BA401" s="1"/>
  <c r="AN401"/>
  <c r="BB401" s="1"/>
  <c r="AO401"/>
  <c r="BC401" s="1"/>
  <c r="AP401"/>
  <c r="BD401" s="1"/>
  <c r="AQ401"/>
  <c r="BE401" s="1"/>
  <c r="AL402"/>
  <c r="AZ402" s="1"/>
  <c r="AM402"/>
  <c r="BA402" s="1"/>
  <c r="AN402"/>
  <c r="BB402" s="1"/>
  <c r="AO402"/>
  <c r="BC402" s="1"/>
  <c r="AP402"/>
  <c r="BD402" s="1"/>
  <c r="AQ402"/>
  <c r="BE402" s="1"/>
  <c r="AL403"/>
  <c r="AZ403" s="1"/>
  <c r="AM403"/>
  <c r="BA403" s="1"/>
  <c r="AN403"/>
  <c r="BB403" s="1"/>
  <c r="AO403"/>
  <c r="BC403" s="1"/>
  <c r="AP403"/>
  <c r="BD403" s="1"/>
  <c r="AQ403"/>
  <c r="BE403" s="1"/>
  <c r="AL404"/>
  <c r="AZ404" s="1"/>
  <c r="AM404"/>
  <c r="BA404" s="1"/>
  <c r="AN404"/>
  <c r="BB404" s="1"/>
  <c r="AO404"/>
  <c r="BC404" s="1"/>
  <c r="AP404"/>
  <c r="BD404" s="1"/>
  <c r="AQ404"/>
  <c r="BE404" s="1"/>
  <c r="AL405"/>
  <c r="AZ405" s="1"/>
  <c r="AM405"/>
  <c r="BA405" s="1"/>
  <c r="AN405"/>
  <c r="BB405" s="1"/>
  <c r="AO405"/>
  <c r="BC405" s="1"/>
  <c r="AP405"/>
  <c r="BD405" s="1"/>
  <c r="AQ405"/>
  <c r="BE405" s="1"/>
  <c r="AL406"/>
  <c r="AZ406" s="1"/>
  <c r="AM406"/>
  <c r="BA406" s="1"/>
  <c r="AN406"/>
  <c r="BB406" s="1"/>
  <c r="AO406"/>
  <c r="BC406" s="1"/>
  <c r="AP406"/>
  <c r="BD406" s="1"/>
  <c r="AQ406"/>
  <c r="BE406" s="1"/>
  <c r="AL407"/>
  <c r="AZ407" s="1"/>
  <c r="AM407"/>
  <c r="BA407" s="1"/>
  <c r="AN407"/>
  <c r="BB407" s="1"/>
  <c r="AO407"/>
  <c r="BC407" s="1"/>
  <c r="AP407"/>
  <c r="BD407" s="1"/>
  <c r="AQ407"/>
  <c r="BE407" s="1"/>
  <c r="AL408"/>
  <c r="AZ408" s="1"/>
  <c r="AM408"/>
  <c r="BA408" s="1"/>
  <c r="AN408"/>
  <c r="BB408" s="1"/>
  <c r="AO408"/>
  <c r="BC408" s="1"/>
  <c r="AP408"/>
  <c r="BD408" s="1"/>
  <c r="AQ408"/>
  <c r="BE408" s="1"/>
  <c r="AL409"/>
  <c r="AZ409" s="1"/>
  <c r="AM409"/>
  <c r="BA409" s="1"/>
  <c r="AN409"/>
  <c r="BB409" s="1"/>
  <c r="AO409"/>
  <c r="BC409" s="1"/>
  <c r="AP409"/>
  <c r="BD409" s="1"/>
  <c r="AQ409"/>
  <c r="BE409" s="1"/>
  <c r="AL410"/>
  <c r="AZ410" s="1"/>
  <c r="AM410"/>
  <c r="BA410" s="1"/>
  <c r="AN410"/>
  <c r="BB410" s="1"/>
  <c r="AO410"/>
  <c r="BC410" s="1"/>
  <c r="AP410"/>
  <c r="BD410" s="1"/>
  <c r="AQ410"/>
  <c r="BE410" s="1"/>
  <c r="AL411"/>
  <c r="AZ411" s="1"/>
  <c r="AM411"/>
  <c r="BA411" s="1"/>
  <c r="AN411"/>
  <c r="BB411" s="1"/>
  <c r="AO411"/>
  <c r="BC411" s="1"/>
  <c r="AP411"/>
  <c r="BD411" s="1"/>
  <c r="AQ411"/>
  <c r="BE411" s="1"/>
  <c r="AL412"/>
  <c r="AZ412" s="1"/>
  <c r="AM412"/>
  <c r="BA412" s="1"/>
  <c r="AN412"/>
  <c r="BB412" s="1"/>
  <c r="AO412"/>
  <c r="BC412" s="1"/>
  <c r="AP412"/>
  <c r="BD412" s="1"/>
  <c r="AQ412"/>
  <c r="BE412" s="1"/>
  <c r="AL413"/>
  <c r="AZ413" s="1"/>
  <c r="AM413"/>
  <c r="BA413" s="1"/>
  <c r="AN413"/>
  <c r="BB413" s="1"/>
  <c r="AO413"/>
  <c r="BC413" s="1"/>
  <c r="AP413"/>
  <c r="BD413" s="1"/>
  <c r="AQ413"/>
  <c r="BE413" s="1"/>
  <c r="AL414"/>
  <c r="AZ414" s="1"/>
  <c r="AM414"/>
  <c r="BA414" s="1"/>
  <c r="AN414"/>
  <c r="BB414" s="1"/>
  <c r="AO414"/>
  <c r="BC414" s="1"/>
  <c r="AP414"/>
  <c r="BD414" s="1"/>
  <c r="AQ414"/>
  <c r="BE414" s="1"/>
  <c r="AL415"/>
  <c r="AZ415" s="1"/>
  <c r="AM415"/>
  <c r="BA415" s="1"/>
  <c r="AN415"/>
  <c r="BB415" s="1"/>
  <c r="AO415"/>
  <c r="BC415" s="1"/>
  <c r="AP415"/>
  <c r="BD415" s="1"/>
  <c r="AQ415"/>
  <c r="BE415" s="1"/>
  <c r="AL416"/>
  <c r="AZ416" s="1"/>
  <c r="AM416"/>
  <c r="BA416" s="1"/>
  <c r="AN416"/>
  <c r="BB416" s="1"/>
  <c r="AO416"/>
  <c r="BC416" s="1"/>
  <c r="AP416"/>
  <c r="BD416" s="1"/>
  <c r="AQ416"/>
  <c r="BE416" s="1"/>
  <c r="AL417"/>
  <c r="AZ417" s="1"/>
  <c r="AM417"/>
  <c r="BA417" s="1"/>
  <c r="AN417"/>
  <c r="BB417" s="1"/>
  <c r="AO417"/>
  <c r="BC417" s="1"/>
  <c r="AP417"/>
  <c r="BD417" s="1"/>
  <c r="AQ417"/>
  <c r="BE417" s="1"/>
  <c r="AL418"/>
  <c r="AZ418" s="1"/>
  <c r="AM418"/>
  <c r="BA418" s="1"/>
  <c r="AN418"/>
  <c r="BB418" s="1"/>
  <c r="AO418"/>
  <c r="BC418" s="1"/>
  <c r="AP418"/>
  <c r="BD418" s="1"/>
  <c r="AQ418"/>
  <c r="BE418" s="1"/>
  <c r="AL419"/>
  <c r="AZ419" s="1"/>
  <c r="AM419"/>
  <c r="BA419" s="1"/>
  <c r="AN419"/>
  <c r="BB419" s="1"/>
  <c r="AO419"/>
  <c r="BC419" s="1"/>
  <c r="AP419"/>
  <c r="BD419" s="1"/>
  <c r="AQ419"/>
  <c r="BE419" s="1"/>
  <c r="AL420"/>
  <c r="AZ420" s="1"/>
  <c r="AM420"/>
  <c r="BA420" s="1"/>
  <c r="AN420"/>
  <c r="BB420" s="1"/>
  <c r="AO420"/>
  <c r="BC420" s="1"/>
  <c r="AP420"/>
  <c r="BD420" s="1"/>
  <c r="AQ420"/>
  <c r="BE420" s="1"/>
  <c r="AL421"/>
  <c r="AZ421" s="1"/>
  <c r="AM421"/>
  <c r="BA421" s="1"/>
  <c r="AN421"/>
  <c r="BB421" s="1"/>
  <c r="AO421"/>
  <c r="BC421" s="1"/>
  <c r="AP421"/>
  <c r="BD421" s="1"/>
  <c r="AQ421"/>
  <c r="BE421" s="1"/>
  <c r="AL422"/>
  <c r="AZ422" s="1"/>
  <c r="AM422"/>
  <c r="BA422" s="1"/>
  <c r="AN422"/>
  <c r="BB422" s="1"/>
  <c r="AO422"/>
  <c r="BC422" s="1"/>
  <c r="AP422"/>
  <c r="BD422" s="1"/>
  <c r="AQ422"/>
  <c r="BE422" s="1"/>
  <c r="AL423"/>
  <c r="AZ423" s="1"/>
  <c r="AM423"/>
  <c r="BA423" s="1"/>
  <c r="AN423"/>
  <c r="BB423" s="1"/>
  <c r="AO423"/>
  <c r="BC423" s="1"/>
  <c r="AP423"/>
  <c r="BD423" s="1"/>
  <c r="AQ423"/>
  <c r="BE423" s="1"/>
  <c r="AL424"/>
  <c r="AZ424" s="1"/>
  <c r="AM424"/>
  <c r="BA424" s="1"/>
  <c r="AN424"/>
  <c r="BB424" s="1"/>
  <c r="AO424"/>
  <c r="BC424" s="1"/>
  <c r="AP424"/>
  <c r="BD424" s="1"/>
  <c r="AQ424"/>
  <c r="BE424" s="1"/>
  <c r="AL425"/>
  <c r="AZ425" s="1"/>
  <c r="AM425"/>
  <c r="BA425" s="1"/>
  <c r="AN425"/>
  <c r="BB425" s="1"/>
  <c r="AO425"/>
  <c r="BC425" s="1"/>
  <c r="AP425"/>
  <c r="BD425" s="1"/>
  <c r="AQ425"/>
  <c r="BE425" s="1"/>
  <c r="AL426"/>
  <c r="AZ426" s="1"/>
  <c r="AM426"/>
  <c r="BA426" s="1"/>
  <c r="AN426"/>
  <c r="BB426" s="1"/>
  <c r="AO426"/>
  <c r="BC426" s="1"/>
  <c r="AP426"/>
  <c r="BD426" s="1"/>
  <c r="AQ426"/>
  <c r="BE426" s="1"/>
  <c r="AL427"/>
  <c r="AZ427" s="1"/>
  <c r="AM427"/>
  <c r="BA427" s="1"/>
  <c r="AN427"/>
  <c r="BB427" s="1"/>
  <c r="AO427"/>
  <c r="BC427" s="1"/>
  <c r="AP427"/>
  <c r="BD427" s="1"/>
  <c r="AQ427"/>
  <c r="BE427" s="1"/>
  <c r="AL428"/>
  <c r="AZ428" s="1"/>
  <c r="AM428"/>
  <c r="BA428" s="1"/>
  <c r="AN428"/>
  <c r="BB428" s="1"/>
  <c r="AO428"/>
  <c r="BC428" s="1"/>
  <c r="AP428"/>
  <c r="BD428" s="1"/>
  <c r="AQ428"/>
  <c r="BE428" s="1"/>
  <c r="AL429"/>
  <c r="AZ429" s="1"/>
  <c r="AM429"/>
  <c r="BA429" s="1"/>
  <c r="AN429"/>
  <c r="BB429" s="1"/>
  <c r="AO429"/>
  <c r="BC429" s="1"/>
  <c r="AP429"/>
  <c r="BD429" s="1"/>
  <c r="AQ429"/>
  <c r="BE429" s="1"/>
  <c r="AL430"/>
  <c r="AZ430" s="1"/>
  <c r="AM430"/>
  <c r="BA430" s="1"/>
  <c r="AN430"/>
  <c r="BB430" s="1"/>
  <c r="AO430"/>
  <c r="BC430" s="1"/>
  <c r="AP430"/>
  <c r="BD430" s="1"/>
  <c r="AQ430"/>
  <c r="BE430" s="1"/>
  <c r="AL431"/>
  <c r="AZ431" s="1"/>
  <c r="AM431"/>
  <c r="BA431" s="1"/>
  <c r="AN431"/>
  <c r="BB431" s="1"/>
  <c r="AO431"/>
  <c r="BC431" s="1"/>
  <c r="AP431"/>
  <c r="BD431" s="1"/>
  <c r="AQ431"/>
  <c r="BE431" s="1"/>
  <c r="AL432"/>
  <c r="AZ432" s="1"/>
  <c r="AM432"/>
  <c r="BA432" s="1"/>
  <c r="AN432"/>
  <c r="BB432" s="1"/>
  <c r="AO432"/>
  <c r="BC432" s="1"/>
  <c r="AP432"/>
  <c r="BD432" s="1"/>
  <c r="AQ432"/>
  <c r="BE432" s="1"/>
  <c r="AL433"/>
  <c r="AZ433" s="1"/>
  <c r="AM433"/>
  <c r="BA433" s="1"/>
  <c r="AN433"/>
  <c r="BB433" s="1"/>
  <c r="AO433"/>
  <c r="BC433" s="1"/>
  <c r="AP433"/>
  <c r="BD433" s="1"/>
  <c r="AQ433"/>
  <c r="BE433" s="1"/>
  <c r="AL434"/>
  <c r="AZ434" s="1"/>
  <c r="AM434"/>
  <c r="BA434" s="1"/>
  <c r="AN434"/>
  <c r="BB434" s="1"/>
  <c r="AO434"/>
  <c r="BC434" s="1"/>
  <c r="AP434"/>
  <c r="BD434" s="1"/>
  <c r="AQ434"/>
  <c r="BE434" s="1"/>
  <c r="AL435"/>
  <c r="AZ435" s="1"/>
  <c r="AM435"/>
  <c r="BA435" s="1"/>
  <c r="AN435"/>
  <c r="BB435" s="1"/>
  <c r="AO435"/>
  <c r="BC435" s="1"/>
  <c r="AP435"/>
  <c r="BD435" s="1"/>
  <c r="AQ435"/>
  <c r="BE435" s="1"/>
  <c r="AL436"/>
  <c r="AZ436" s="1"/>
  <c r="AM436"/>
  <c r="BA436" s="1"/>
  <c r="AN436"/>
  <c r="BB436" s="1"/>
  <c r="AO436"/>
  <c r="BC436" s="1"/>
  <c r="AP436"/>
  <c r="BD436" s="1"/>
  <c r="AQ436"/>
  <c r="BE436" s="1"/>
  <c r="AL437"/>
  <c r="AZ437" s="1"/>
  <c r="AM437"/>
  <c r="BA437" s="1"/>
  <c r="AN437"/>
  <c r="BB437" s="1"/>
  <c r="AO437"/>
  <c r="BC437" s="1"/>
  <c r="AP437"/>
  <c r="BD437" s="1"/>
  <c r="AQ437"/>
  <c r="BE437" s="1"/>
  <c r="AL438"/>
  <c r="AZ438" s="1"/>
  <c r="AM438"/>
  <c r="BA438" s="1"/>
  <c r="AN438"/>
  <c r="BB438" s="1"/>
  <c r="AO438"/>
  <c r="BC438" s="1"/>
  <c r="AP438"/>
  <c r="BD438" s="1"/>
  <c r="AQ438"/>
  <c r="BE438" s="1"/>
  <c r="AL439"/>
  <c r="AZ439" s="1"/>
  <c r="AM439"/>
  <c r="BA439" s="1"/>
  <c r="AN439"/>
  <c r="BB439" s="1"/>
  <c r="AO439"/>
  <c r="BC439" s="1"/>
  <c r="AP439"/>
  <c r="BD439" s="1"/>
  <c r="AQ439"/>
  <c r="BE439" s="1"/>
  <c r="AL440"/>
  <c r="AZ440" s="1"/>
  <c r="AM440"/>
  <c r="BA440" s="1"/>
  <c r="AN440"/>
  <c r="BB440" s="1"/>
  <c r="AO440"/>
  <c r="BC440" s="1"/>
  <c r="AP440"/>
  <c r="BD440" s="1"/>
  <c r="AQ440"/>
  <c r="BE440" s="1"/>
  <c r="AL441"/>
  <c r="AZ441" s="1"/>
  <c r="AM441"/>
  <c r="BA441" s="1"/>
  <c r="AN441"/>
  <c r="BB441" s="1"/>
  <c r="AO441"/>
  <c r="BC441" s="1"/>
  <c r="AP441"/>
  <c r="BD441" s="1"/>
  <c r="AQ441"/>
  <c r="BE441" s="1"/>
  <c r="AL442"/>
  <c r="AZ442" s="1"/>
  <c r="AM442"/>
  <c r="BA442" s="1"/>
  <c r="AN442"/>
  <c r="BB442" s="1"/>
  <c r="AO442"/>
  <c r="BC442" s="1"/>
  <c r="AP442"/>
  <c r="BD442" s="1"/>
  <c r="AQ442"/>
  <c r="BE442" s="1"/>
  <c r="AL443"/>
  <c r="AZ443" s="1"/>
  <c r="AM443"/>
  <c r="BA443" s="1"/>
  <c r="AN443"/>
  <c r="BB443" s="1"/>
  <c r="AO443"/>
  <c r="BC443" s="1"/>
  <c r="AP443"/>
  <c r="BD443" s="1"/>
  <c r="AQ443"/>
  <c r="BE443" s="1"/>
  <c r="AL444"/>
  <c r="AZ444" s="1"/>
  <c r="AM444"/>
  <c r="BA444" s="1"/>
  <c r="AN444"/>
  <c r="BB444" s="1"/>
  <c r="AO444"/>
  <c r="BC444" s="1"/>
  <c r="AP444"/>
  <c r="BD444" s="1"/>
  <c r="AQ444"/>
  <c r="BE444" s="1"/>
  <c r="AL445"/>
  <c r="AZ445" s="1"/>
  <c r="AM445"/>
  <c r="BA445" s="1"/>
  <c r="AN445"/>
  <c r="BB445" s="1"/>
  <c r="AO445"/>
  <c r="BC445" s="1"/>
  <c r="AP445"/>
  <c r="BD445" s="1"/>
  <c r="AQ445"/>
  <c r="BE445" s="1"/>
  <c r="AL446"/>
  <c r="AZ446" s="1"/>
  <c r="AM446"/>
  <c r="BA446" s="1"/>
  <c r="AN446"/>
  <c r="BB446" s="1"/>
  <c r="AO446"/>
  <c r="BC446" s="1"/>
  <c r="AP446"/>
  <c r="BD446" s="1"/>
  <c r="AQ446"/>
  <c r="BE446" s="1"/>
  <c r="AL447"/>
  <c r="AZ447" s="1"/>
  <c r="AM447"/>
  <c r="BA447" s="1"/>
  <c r="AN447"/>
  <c r="BB447" s="1"/>
  <c r="AO447"/>
  <c r="BC447" s="1"/>
  <c r="AP447"/>
  <c r="BD447" s="1"/>
  <c r="AQ447"/>
  <c r="BE447" s="1"/>
  <c r="AL448"/>
  <c r="AZ448" s="1"/>
  <c r="AM448"/>
  <c r="BA448" s="1"/>
  <c r="AN448"/>
  <c r="BB448" s="1"/>
  <c r="AO448"/>
  <c r="BC448" s="1"/>
  <c r="AP448"/>
  <c r="BD448" s="1"/>
  <c r="AQ448"/>
  <c r="BE448" s="1"/>
  <c r="AL449"/>
  <c r="AZ449" s="1"/>
  <c r="AM449"/>
  <c r="BA449" s="1"/>
  <c r="AN449"/>
  <c r="BB449" s="1"/>
  <c r="AO449"/>
  <c r="BC449" s="1"/>
  <c r="AP449"/>
  <c r="BD449" s="1"/>
  <c r="AQ449"/>
  <c r="BE449" s="1"/>
  <c r="AL450"/>
  <c r="AZ450" s="1"/>
  <c r="AM450"/>
  <c r="BA450" s="1"/>
  <c r="AN450"/>
  <c r="BB450" s="1"/>
  <c r="AO450"/>
  <c r="BC450" s="1"/>
  <c r="AP450"/>
  <c r="BD450" s="1"/>
  <c r="AQ450"/>
  <c r="BE450" s="1"/>
  <c r="AL451"/>
  <c r="AZ451" s="1"/>
  <c r="AM451"/>
  <c r="BA451" s="1"/>
  <c r="AN451"/>
  <c r="BB451" s="1"/>
  <c r="AO451"/>
  <c r="BC451" s="1"/>
  <c r="AP451"/>
  <c r="BD451" s="1"/>
  <c r="AQ451"/>
  <c r="BE451" s="1"/>
  <c r="AL452"/>
  <c r="AZ452" s="1"/>
  <c r="AM452"/>
  <c r="BA452" s="1"/>
  <c r="AN452"/>
  <c r="BB452" s="1"/>
  <c r="AO452"/>
  <c r="BC452" s="1"/>
  <c r="AP452"/>
  <c r="BD452" s="1"/>
  <c r="AQ452"/>
  <c r="BE452" s="1"/>
  <c r="AL454"/>
  <c r="AZ454" s="1"/>
  <c r="AM454"/>
  <c r="BA454" s="1"/>
  <c r="AN454"/>
  <c r="BB454" s="1"/>
  <c r="AO454"/>
  <c r="BC454" s="1"/>
  <c r="AP454"/>
  <c r="BD454" s="1"/>
  <c r="AQ454"/>
  <c r="BE454" s="1"/>
  <c r="AL455"/>
  <c r="AZ455" s="1"/>
  <c r="AM455"/>
  <c r="BA455" s="1"/>
  <c r="AN455"/>
  <c r="BB455" s="1"/>
  <c r="AO455"/>
  <c r="BC455" s="1"/>
  <c r="AP455"/>
  <c r="BD455" s="1"/>
  <c r="AQ455"/>
  <c r="BE455" s="1"/>
  <c r="AL456"/>
  <c r="AZ456" s="1"/>
  <c r="AM456"/>
  <c r="BA456" s="1"/>
  <c r="AN456"/>
  <c r="BB456" s="1"/>
  <c r="AO456"/>
  <c r="BC456" s="1"/>
  <c r="AP456"/>
  <c r="BD456" s="1"/>
  <c r="AQ456"/>
  <c r="BE456" s="1"/>
  <c r="AL457"/>
  <c r="AZ457" s="1"/>
  <c r="AM457"/>
  <c r="BA457" s="1"/>
  <c r="AN457"/>
  <c r="BB457" s="1"/>
  <c r="AO457"/>
  <c r="BC457" s="1"/>
  <c r="AP457"/>
  <c r="BD457" s="1"/>
  <c r="AQ457"/>
  <c r="BE457" s="1"/>
  <c r="AL458"/>
  <c r="AZ458" s="1"/>
  <c r="AM458"/>
  <c r="BA458" s="1"/>
  <c r="AN458"/>
  <c r="BB458" s="1"/>
  <c r="AO458"/>
  <c r="BC458" s="1"/>
  <c r="AP458"/>
  <c r="BD458" s="1"/>
  <c r="AQ458"/>
  <c r="BE458" s="1"/>
  <c r="AL459"/>
  <c r="AZ459" s="1"/>
  <c r="AM459"/>
  <c r="BA459" s="1"/>
  <c r="AN459"/>
  <c r="BB459" s="1"/>
  <c r="AO459"/>
  <c r="BC459" s="1"/>
  <c r="AP459"/>
  <c r="BD459" s="1"/>
  <c r="AQ459"/>
  <c r="BE459" s="1"/>
  <c r="AL460"/>
  <c r="AZ460" s="1"/>
  <c r="AM460"/>
  <c r="BA460" s="1"/>
  <c r="AN460"/>
  <c r="BB460" s="1"/>
  <c r="AO460"/>
  <c r="BC460" s="1"/>
  <c r="AP460"/>
  <c r="BD460" s="1"/>
  <c r="AQ460"/>
  <c r="BE460" s="1"/>
  <c r="AL461"/>
  <c r="AZ461" s="1"/>
  <c r="AM461"/>
  <c r="BA461" s="1"/>
  <c r="AN461"/>
  <c r="BB461" s="1"/>
  <c r="AO461"/>
  <c r="BC461" s="1"/>
  <c r="AP461"/>
  <c r="BD461" s="1"/>
  <c r="AQ461"/>
  <c r="BE461" s="1"/>
  <c r="AL462"/>
  <c r="AZ462" s="1"/>
  <c r="AM462"/>
  <c r="BA462" s="1"/>
  <c r="AN462"/>
  <c r="BB462" s="1"/>
  <c r="AO462"/>
  <c r="BC462" s="1"/>
  <c r="AP462"/>
  <c r="BD462" s="1"/>
  <c r="AQ462"/>
  <c r="BE462" s="1"/>
  <c r="AL463"/>
  <c r="AZ463" s="1"/>
  <c r="AM463"/>
  <c r="BA463" s="1"/>
  <c r="AN463"/>
  <c r="BB463" s="1"/>
  <c r="AO463"/>
  <c r="BC463" s="1"/>
  <c r="AP463"/>
  <c r="BD463" s="1"/>
  <c r="AQ463"/>
  <c r="BE463" s="1"/>
  <c r="AL466"/>
  <c r="AM466"/>
  <c r="AN466"/>
  <c r="AO466"/>
  <c r="AP466"/>
  <c r="AQ466"/>
  <c r="AL468"/>
  <c r="AZ468" s="1"/>
  <c r="AM468"/>
  <c r="BA468" s="1"/>
  <c r="AN468"/>
  <c r="BB468" s="1"/>
  <c r="AO468"/>
  <c r="BC468" s="1"/>
  <c r="AP468"/>
  <c r="BD468" s="1"/>
  <c r="AQ468"/>
  <c r="BE468" s="1"/>
  <c r="AL469"/>
  <c r="AZ469" s="1"/>
  <c r="AM469"/>
  <c r="BA469" s="1"/>
  <c r="AN469"/>
  <c r="BB469" s="1"/>
  <c r="AO469"/>
  <c r="BC469" s="1"/>
  <c r="AP469"/>
  <c r="BD469" s="1"/>
  <c r="AQ469"/>
  <c r="BE469" s="1"/>
  <c r="AL470"/>
  <c r="AZ470" s="1"/>
  <c r="AM470"/>
  <c r="BA470" s="1"/>
  <c r="AN470"/>
  <c r="BB470" s="1"/>
  <c r="AO470"/>
  <c r="BC470" s="1"/>
  <c r="AP470"/>
  <c r="BD470" s="1"/>
  <c r="AQ470"/>
  <c r="BE470" s="1"/>
  <c r="AL471"/>
  <c r="AZ471" s="1"/>
  <c r="AM471"/>
  <c r="BA471" s="1"/>
  <c r="AN471"/>
  <c r="BB471" s="1"/>
  <c r="AO471"/>
  <c r="BC471" s="1"/>
  <c r="AP471"/>
  <c r="BD471" s="1"/>
  <c r="AQ471"/>
  <c r="BE471" s="1"/>
  <c r="AL472"/>
  <c r="AZ472" s="1"/>
  <c r="AM472"/>
  <c r="BA472" s="1"/>
  <c r="AN472"/>
  <c r="BB472" s="1"/>
  <c r="AO472"/>
  <c r="BC472" s="1"/>
  <c r="AP472"/>
  <c r="BD472" s="1"/>
  <c r="AQ472"/>
  <c r="BE472" s="1"/>
  <c r="AL473"/>
  <c r="AZ473" s="1"/>
  <c r="AM473"/>
  <c r="BA473" s="1"/>
  <c r="AN473"/>
  <c r="BB473" s="1"/>
  <c r="AO473"/>
  <c r="BC473" s="1"/>
  <c r="AP473"/>
  <c r="BD473" s="1"/>
  <c r="AQ473"/>
  <c r="BE473" s="1"/>
  <c r="AL474"/>
  <c r="AZ474" s="1"/>
  <c r="AM474"/>
  <c r="BA474" s="1"/>
  <c r="AN474"/>
  <c r="BB474" s="1"/>
  <c r="AO474"/>
  <c r="BC474" s="1"/>
  <c r="AP474"/>
  <c r="BD474" s="1"/>
  <c r="AQ474"/>
  <c r="BE474" s="1"/>
  <c r="AL475"/>
  <c r="AZ475" s="1"/>
  <c r="AM475"/>
  <c r="BA475" s="1"/>
  <c r="AN475"/>
  <c r="BB475" s="1"/>
  <c r="AO475"/>
  <c r="BC475" s="1"/>
  <c r="AP475"/>
  <c r="BD475" s="1"/>
  <c r="AQ475"/>
  <c r="BE475" s="1"/>
  <c r="AL476"/>
  <c r="AZ476" s="1"/>
  <c r="AM476"/>
  <c r="BA476" s="1"/>
  <c r="AN476"/>
  <c r="BB476" s="1"/>
  <c r="AO476"/>
  <c r="BC476" s="1"/>
  <c r="AP476"/>
  <c r="BD476" s="1"/>
  <c r="AQ476"/>
  <c r="BE476" s="1"/>
  <c r="AL477"/>
  <c r="AZ477" s="1"/>
  <c r="AM477"/>
  <c r="BA477" s="1"/>
  <c r="AN477"/>
  <c r="BB477" s="1"/>
  <c r="AO477"/>
  <c r="BC477" s="1"/>
  <c r="AP477"/>
  <c r="BD477" s="1"/>
  <c r="AQ477"/>
  <c r="BE477" s="1"/>
  <c r="AL478"/>
  <c r="AZ478" s="1"/>
  <c r="AM478"/>
  <c r="BA478" s="1"/>
  <c r="AN478"/>
  <c r="BB478" s="1"/>
  <c r="AO478"/>
  <c r="BC478" s="1"/>
  <c r="AP478"/>
  <c r="BD478" s="1"/>
  <c r="AQ478"/>
  <c r="BE478" s="1"/>
  <c r="AL479"/>
  <c r="AZ479" s="1"/>
  <c r="AM479"/>
  <c r="BA479" s="1"/>
  <c r="AN479"/>
  <c r="BB479" s="1"/>
  <c r="AO479"/>
  <c r="BC479" s="1"/>
  <c r="AP479"/>
  <c r="BD479" s="1"/>
  <c r="AQ479"/>
  <c r="BE479" s="1"/>
  <c r="AL480"/>
  <c r="AZ480" s="1"/>
  <c r="AM480"/>
  <c r="BA480" s="1"/>
  <c r="AN480"/>
  <c r="BB480" s="1"/>
  <c r="AO480"/>
  <c r="BC480" s="1"/>
  <c r="AP480"/>
  <c r="BD480" s="1"/>
  <c r="AQ480"/>
  <c r="BE480" s="1"/>
  <c r="AL481"/>
  <c r="AZ481" s="1"/>
  <c r="AM481"/>
  <c r="BA481" s="1"/>
  <c r="AN481"/>
  <c r="BB481" s="1"/>
  <c r="AO481"/>
  <c r="BC481" s="1"/>
  <c r="AP481"/>
  <c r="BD481" s="1"/>
  <c r="AQ481"/>
  <c r="BE481" s="1"/>
  <c r="AL482"/>
  <c r="AZ482" s="1"/>
  <c r="AM482"/>
  <c r="BA482" s="1"/>
  <c r="AN482"/>
  <c r="BB482" s="1"/>
  <c r="AO482"/>
  <c r="BC482" s="1"/>
  <c r="AP482"/>
  <c r="BD482" s="1"/>
  <c r="AQ482"/>
  <c r="BE482" s="1"/>
  <c r="AL483"/>
  <c r="AZ483" s="1"/>
  <c r="AM483"/>
  <c r="BA483" s="1"/>
  <c r="AN483"/>
  <c r="BB483" s="1"/>
  <c r="AO483"/>
  <c r="BC483" s="1"/>
  <c r="AP483"/>
  <c r="BD483" s="1"/>
  <c r="AQ483"/>
  <c r="BE483" s="1"/>
  <c r="AL484"/>
  <c r="AZ484" s="1"/>
  <c r="AM484"/>
  <c r="BA484" s="1"/>
  <c r="AN484"/>
  <c r="BB484" s="1"/>
  <c r="AO484"/>
  <c r="BC484" s="1"/>
  <c r="AP484"/>
  <c r="BD484" s="1"/>
  <c r="AQ484"/>
  <c r="BE484" s="1"/>
  <c r="AL485"/>
  <c r="AZ485" s="1"/>
  <c r="AM485"/>
  <c r="BA485" s="1"/>
  <c r="AN485"/>
  <c r="BB485" s="1"/>
  <c r="AO485"/>
  <c r="BC485" s="1"/>
  <c r="AP485"/>
  <c r="BD485" s="1"/>
  <c r="AQ485"/>
  <c r="BE485" s="1"/>
  <c r="AL486"/>
  <c r="AZ486" s="1"/>
  <c r="AM486"/>
  <c r="BA486" s="1"/>
  <c r="AN486"/>
  <c r="BB486" s="1"/>
  <c r="AO486"/>
  <c r="BC486" s="1"/>
  <c r="AP486"/>
  <c r="BD486" s="1"/>
  <c r="AQ486"/>
  <c r="BE486" s="1"/>
  <c r="AL487"/>
  <c r="AZ487" s="1"/>
  <c r="AM487"/>
  <c r="BA487" s="1"/>
  <c r="AN487"/>
  <c r="BB487" s="1"/>
  <c r="AO487"/>
  <c r="BC487" s="1"/>
  <c r="AP487"/>
  <c r="BD487" s="1"/>
  <c r="AQ487"/>
  <c r="BE487" s="1"/>
  <c r="AL488"/>
  <c r="AZ488" s="1"/>
  <c r="AM488"/>
  <c r="BA488" s="1"/>
  <c r="AN488"/>
  <c r="BB488" s="1"/>
  <c r="AO488"/>
  <c r="BC488" s="1"/>
  <c r="AP488"/>
  <c r="BD488" s="1"/>
  <c r="AQ488"/>
  <c r="BE488" s="1"/>
  <c r="AL489"/>
  <c r="AZ489" s="1"/>
  <c r="AM489"/>
  <c r="BA489" s="1"/>
  <c r="AN489"/>
  <c r="BB489" s="1"/>
  <c r="AO489"/>
  <c r="BC489" s="1"/>
  <c r="AP489"/>
  <c r="BD489" s="1"/>
  <c r="AQ489"/>
  <c r="BE489" s="1"/>
  <c r="AL490"/>
  <c r="AZ490" s="1"/>
  <c r="AM490"/>
  <c r="BA490" s="1"/>
  <c r="AN490"/>
  <c r="BB490" s="1"/>
  <c r="AO490"/>
  <c r="BC490" s="1"/>
  <c r="AP490"/>
  <c r="BD490" s="1"/>
  <c r="AQ490"/>
  <c r="BE490" s="1"/>
  <c r="AL491"/>
  <c r="AZ491" s="1"/>
  <c r="AM491"/>
  <c r="BA491" s="1"/>
  <c r="AN491"/>
  <c r="BB491" s="1"/>
  <c r="AO491"/>
  <c r="BC491" s="1"/>
  <c r="AP491"/>
  <c r="BD491" s="1"/>
  <c r="AQ491"/>
  <c r="BE491" s="1"/>
  <c r="AL492"/>
  <c r="AZ492" s="1"/>
  <c r="AM492"/>
  <c r="BA492" s="1"/>
  <c r="AN492"/>
  <c r="BB492" s="1"/>
  <c r="AO492"/>
  <c r="BC492" s="1"/>
  <c r="AP492"/>
  <c r="BD492" s="1"/>
  <c r="AQ492"/>
  <c r="BE492" s="1"/>
  <c r="AL493"/>
  <c r="AZ493" s="1"/>
  <c r="AM493"/>
  <c r="BA493" s="1"/>
  <c r="AN493"/>
  <c r="BB493" s="1"/>
  <c r="AO493"/>
  <c r="BC493" s="1"/>
  <c r="AP493"/>
  <c r="BD493" s="1"/>
  <c r="AQ493"/>
  <c r="BE493" s="1"/>
  <c r="AL494"/>
  <c r="AZ494" s="1"/>
  <c r="AM494"/>
  <c r="BA494" s="1"/>
  <c r="AN494"/>
  <c r="BB494" s="1"/>
  <c r="AO494"/>
  <c r="BC494" s="1"/>
  <c r="AP494"/>
  <c r="BD494" s="1"/>
  <c r="AQ494"/>
  <c r="BE494" s="1"/>
  <c r="AL495"/>
  <c r="AZ495" s="1"/>
  <c r="AM495"/>
  <c r="BA495" s="1"/>
  <c r="AN495"/>
  <c r="BB495" s="1"/>
  <c r="AO495"/>
  <c r="BC495" s="1"/>
  <c r="AP495"/>
  <c r="BD495" s="1"/>
  <c r="AQ495"/>
  <c r="BE495" s="1"/>
  <c r="AL496"/>
  <c r="AZ496" s="1"/>
  <c r="AM496"/>
  <c r="BA496" s="1"/>
  <c r="AN496"/>
  <c r="BB496" s="1"/>
  <c r="AO496"/>
  <c r="BC496" s="1"/>
  <c r="AP496"/>
  <c r="BD496" s="1"/>
  <c r="AQ496"/>
  <c r="BE496" s="1"/>
  <c r="AL497"/>
  <c r="AZ497" s="1"/>
  <c r="AM497"/>
  <c r="BA497" s="1"/>
  <c r="AN497"/>
  <c r="BB497" s="1"/>
  <c r="AO497"/>
  <c r="BC497" s="1"/>
  <c r="AP497"/>
  <c r="BD497" s="1"/>
  <c r="AQ497"/>
  <c r="BE497" s="1"/>
  <c r="AL498"/>
  <c r="AZ498" s="1"/>
  <c r="AM498"/>
  <c r="BA498" s="1"/>
  <c r="AN498"/>
  <c r="BB498" s="1"/>
  <c r="AO498"/>
  <c r="BC498" s="1"/>
  <c r="AP498"/>
  <c r="BD498" s="1"/>
  <c r="AQ498"/>
  <c r="BE498" s="1"/>
  <c r="AL499"/>
  <c r="AZ499" s="1"/>
  <c r="AM499"/>
  <c r="BA499" s="1"/>
  <c r="AN499"/>
  <c r="BB499" s="1"/>
  <c r="AO499"/>
  <c r="BC499" s="1"/>
  <c r="AP499"/>
  <c r="BD499" s="1"/>
  <c r="AQ499"/>
  <c r="BE499" s="1"/>
  <c r="AL500"/>
  <c r="AZ500" s="1"/>
  <c r="AM500"/>
  <c r="BA500" s="1"/>
  <c r="AN500"/>
  <c r="BB500" s="1"/>
  <c r="AO500"/>
  <c r="BC500" s="1"/>
  <c r="AP500"/>
  <c r="BD500" s="1"/>
  <c r="AQ500"/>
  <c r="BE500" s="1"/>
  <c r="AL501"/>
  <c r="AZ501" s="1"/>
  <c r="AM501"/>
  <c r="BA501" s="1"/>
  <c r="AN501"/>
  <c r="BB501" s="1"/>
  <c r="AO501"/>
  <c r="BC501" s="1"/>
  <c r="AP501"/>
  <c r="BD501" s="1"/>
  <c r="AQ501"/>
  <c r="BE501" s="1"/>
  <c r="AL502"/>
  <c r="AZ502" s="1"/>
  <c r="AM502"/>
  <c r="BA502" s="1"/>
  <c r="AN502"/>
  <c r="BB502" s="1"/>
  <c r="AO502"/>
  <c r="BC502" s="1"/>
  <c r="AP502"/>
  <c r="BD502" s="1"/>
  <c r="AQ502"/>
  <c r="BE502" s="1"/>
  <c r="AL503"/>
  <c r="AZ503" s="1"/>
  <c r="AM503"/>
  <c r="BA503" s="1"/>
  <c r="AN503"/>
  <c r="BB503" s="1"/>
  <c r="AO503"/>
  <c r="BC503" s="1"/>
  <c r="AP503"/>
  <c r="BD503" s="1"/>
  <c r="AQ503"/>
  <c r="BE503" s="1"/>
  <c r="AL504"/>
  <c r="AZ504" s="1"/>
  <c r="AM504"/>
  <c r="BA504" s="1"/>
  <c r="AN504"/>
  <c r="BB504" s="1"/>
  <c r="AO504"/>
  <c r="BC504" s="1"/>
  <c r="AP504"/>
  <c r="BD504" s="1"/>
  <c r="AQ504"/>
  <c r="BE504" s="1"/>
  <c r="AL505"/>
  <c r="AZ505" s="1"/>
  <c r="AM505"/>
  <c r="BA505" s="1"/>
  <c r="AN505"/>
  <c r="BB505" s="1"/>
  <c r="AO505"/>
  <c r="BC505" s="1"/>
  <c r="AP505"/>
  <c r="BD505" s="1"/>
  <c r="AQ505"/>
  <c r="BE505" s="1"/>
  <c r="AL506"/>
  <c r="AZ506" s="1"/>
  <c r="AM506"/>
  <c r="BA506" s="1"/>
  <c r="AN506"/>
  <c r="BB506" s="1"/>
  <c r="AO506"/>
  <c r="BC506" s="1"/>
  <c r="AP506"/>
  <c r="BD506" s="1"/>
  <c r="AQ506"/>
  <c r="BE506" s="1"/>
  <c r="AL507"/>
  <c r="AZ507" s="1"/>
  <c r="AM507"/>
  <c r="BA507" s="1"/>
  <c r="AN507"/>
  <c r="BB507" s="1"/>
  <c r="AO507"/>
  <c r="BC507" s="1"/>
  <c r="AP507"/>
  <c r="BD507" s="1"/>
  <c r="AQ507"/>
  <c r="BE507" s="1"/>
  <c r="AL508"/>
  <c r="AZ508" s="1"/>
  <c r="AM508"/>
  <c r="BA508" s="1"/>
  <c r="AN508"/>
  <c r="BB508" s="1"/>
  <c r="AO508"/>
  <c r="BC508" s="1"/>
  <c r="AP508"/>
  <c r="BD508" s="1"/>
  <c r="AQ508"/>
  <c r="BE508" s="1"/>
  <c r="AL509"/>
  <c r="AZ509" s="1"/>
  <c r="AM509"/>
  <c r="BA509" s="1"/>
  <c r="AN509"/>
  <c r="BB509" s="1"/>
  <c r="AO509"/>
  <c r="BC509" s="1"/>
  <c r="AP509"/>
  <c r="BD509" s="1"/>
  <c r="AQ509"/>
  <c r="BE509" s="1"/>
  <c r="AL510"/>
  <c r="AZ510" s="1"/>
  <c r="AM510"/>
  <c r="BA510" s="1"/>
  <c r="AN510"/>
  <c r="BB510" s="1"/>
  <c r="AO510"/>
  <c r="BC510" s="1"/>
  <c r="AP510"/>
  <c r="BD510" s="1"/>
  <c r="AQ510"/>
  <c r="BE510" s="1"/>
  <c r="AL511"/>
  <c r="AZ511" s="1"/>
  <c r="AM511"/>
  <c r="BA511" s="1"/>
  <c r="AN511"/>
  <c r="BB511" s="1"/>
  <c r="AO511"/>
  <c r="BC511" s="1"/>
  <c r="AP511"/>
  <c r="BD511" s="1"/>
  <c r="AQ511"/>
  <c r="BE511" s="1"/>
  <c r="AL512"/>
  <c r="AZ512" s="1"/>
  <c r="AM512"/>
  <c r="BA512" s="1"/>
  <c r="AN512"/>
  <c r="BB512" s="1"/>
  <c r="AO512"/>
  <c r="BC512" s="1"/>
  <c r="AP512"/>
  <c r="BD512" s="1"/>
  <c r="AQ512"/>
  <c r="BE512" s="1"/>
  <c r="AL513"/>
  <c r="AZ513" s="1"/>
  <c r="AM513"/>
  <c r="BA513" s="1"/>
  <c r="AN513"/>
  <c r="BB513" s="1"/>
  <c r="AO513"/>
  <c r="BC513" s="1"/>
  <c r="AP513"/>
  <c r="BD513" s="1"/>
  <c r="AQ513"/>
  <c r="BE513" s="1"/>
  <c r="AL514"/>
  <c r="AZ514" s="1"/>
  <c r="AM514"/>
  <c r="BA514" s="1"/>
  <c r="AN514"/>
  <c r="BB514" s="1"/>
  <c r="AO514"/>
  <c r="BC514" s="1"/>
  <c r="AP514"/>
  <c r="BD514" s="1"/>
  <c r="AQ514"/>
  <c r="BE514" s="1"/>
  <c r="AL515"/>
  <c r="AZ515" s="1"/>
  <c r="AM515"/>
  <c r="BA515" s="1"/>
  <c r="AN515"/>
  <c r="BB515" s="1"/>
  <c r="AO515"/>
  <c r="BC515" s="1"/>
  <c r="AP515"/>
  <c r="BD515" s="1"/>
  <c r="AQ515"/>
  <c r="BE515" s="1"/>
  <c r="AL516"/>
  <c r="AZ516" s="1"/>
  <c r="AM516"/>
  <c r="BA516" s="1"/>
  <c r="AN516"/>
  <c r="BB516" s="1"/>
  <c r="AO516"/>
  <c r="BC516" s="1"/>
  <c r="AP516"/>
  <c r="BD516" s="1"/>
  <c r="AQ516"/>
  <c r="BE516" s="1"/>
  <c r="AL517"/>
  <c r="AZ517" s="1"/>
  <c r="AM517"/>
  <c r="BA517" s="1"/>
  <c r="AN517"/>
  <c r="BB517" s="1"/>
  <c r="AO517"/>
  <c r="BC517" s="1"/>
  <c r="AP517"/>
  <c r="BD517" s="1"/>
  <c r="AQ517"/>
  <c r="BE517" s="1"/>
  <c r="AL518"/>
  <c r="AZ518" s="1"/>
  <c r="AM518"/>
  <c r="BA518" s="1"/>
  <c r="AN518"/>
  <c r="BB518" s="1"/>
  <c r="AO518"/>
  <c r="BC518" s="1"/>
  <c r="AP518"/>
  <c r="BD518" s="1"/>
  <c r="AQ518"/>
  <c r="BE518" s="1"/>
  <c r="AL519"/>
  <c r="AZ519" s="1"/>
  <c r="AM519"/>
  <c r="BA519" s="1"/>
  <c r="AN519"/>
  <c r="BB519" s="1"/>
  <c r="AO519"/>
  <c r="BC519" s="1"/>
  <c r="AP519"/>
  <c r="BD519" s="1"/>
  <c r="AQ519"/>
  <c r="BE519" s="1"/>
  <c r="AL520"/>
  <c r="AZ520" s="1"/>
  <c r="AM520"/>
  <c r="BA520" s="1"/>
  <c r="AN520"/>
  <c r="BB520" s="1"/>
  <c r="AO520"/>
  <c r="BC520" s="1"/>
  <c r="AP520"/>
  <c r="BD520" s="1"/>
  <c r="AQ520"/>
  <c r="BE520" s="1"/>
  <c r="AL521"/>
  <c r="AZ521" s="1"/>
  <c r="AM521"/>
  <c r="BA521" s="1"/>
  <c r="AN521"/>
  <c r="BB521" s="1"/>
  <c r="AO521"/>
  <c r="BC521" s="1"/>
  <c r="AP521"/>
  <c r="BD521" s="1"/>
  <c r="AQ521"/>
  <c r="BE521" s="1"/>
  <c r="AL522"/>
  <c r="AZ522" s="1"/>
  <c r="AM522"/>
  <c r="BA522" s="1"/>
  <c r="AN522"/>
  <c r="BB522" s="1"/>
  <c r="AO522"/>
  <c r="BC522" s="1"/>
  <c r="AP522"/>
  <c r="BD522" s="1"/>
  <c r="AQ522"/>
  <c r="BE522" s="1"/>
  <c r="AL523"/>
  <c r="AZ523" s="1"/>
  <c r="AM523"/>
  <c r="BA523" s="1"/>
  <c r="AN523"/>
  <c r="BB523" s="1"/>
  <c r="AO523"/>
  <c r="BC523" s="1"/>
  <c r="AP523"/>
  <c r="BD523" s="1"/>
  <c r="AQ523"/>
  <c r="BE523" s="1"/>
  <c r="AL524"/>
  <c r="AZ524" s="1"/>
  <c r="AM524"/>
  <c r="BA524" s="1"/>
  <c r="AN524"/>
  <c r="BB524" s="1"/>
  <c r="AO524"/>
  <c r="BC524" s="1"/>
  <c r="AP524"/>
  <c r="BD524" s="1"/>
  <c r="AQ524"/>
  <c r="BE524" s="1"/>
  <c r="AL525"/>
  <c r="AZ525" s="1"/>
  <c r="AM525"/>
  <c r="BA525" s="1"/>
  <c r="AN525"/>
  <c r="BB525" s="1"/>
  <c r="AO525"/>
  <c r="BC525" s="1"/>
  <c r="AP525"/>
  <c r="BD525" s="1"/>
  <c r="AQ525"/>
  <c r="BE525" s="1"/>
  <c r="AL526"/>
  <c r="AZ526" s="1"/>
  <c r="AM526"/>
  <c r="BA526" s="1"/>
  <c r="AN526"/>
  <c r="BB526" s="1"/>
  <c r="AO526"/>
  <c r="BC526" s="1"/>
  <c r="AP526"/>
  <c r="BD526" s="1"/>
  <c r="AQ526"/>
  <c r="BE526" s="1"/>
  <c r="AL527"/>
  <c r="AZ527" s="1"/>
  <c r="AM527"/>
  <c r="BA527" s="1"/>
  <c r="AN527"/>
  <c r="BB527" s="1"/>
  <c r="AO527"/>
  <c r="BC527" s="1"/>
  <c r="AP527"/>
  <c r="BD527" s="1"/>
  <c r="AQ527"/>
  <c r="BE527" s="1"/>
  <c r="AL528"/>
  <c r="AZ528" s="1"/>
  <c r="AM528"/>
  <c r="BA528" s="1"/>
  <c r="AN528"/>
  <c r="BB528" s="1"/>
  <c r="AO528"/>
  <c r="BC528" s="1"/>
  <c r="AP528"/>
  <c r="BD528" s="1"/>
  <c r="AQ528"/>
  <c r="BE528" s="1"/>
  <c r="AL529"/>
  <c r="AZ529" s="1"/>
  <c r="AM529"/>
  <c r="BA529" s="1"/>
  <c r="AN529"/>
  <c r="BB529" s="1"/>
  <c r="AO529"/>
  <c r="BC529" s="1"/>
  <c r="AP529"/>
  <c r="BD529" s="1"/>
  <c r="AQ529"/>
  <c r="BE529" s="1"/>
  <c r="AL530"/>
  <c r="AZ530" s="1"/>
  <c r="AM530"/>
  <c r="BA530" s="1"/>
  <c r="AN530"/>
  <c r="BB530" s="1"/>
  <c r="AO530"/>
  <c r="BC530" s="1"/>
  <c r="AP530"/>
  <c r="BD530" s="1"/>
  <c r="AQ530"/>
  <c r="BE530" s="1"/>
  <c r="AL531"/>
  <c r="AZ531" s="1"/>
  <c r="AM531"/>
  <c r="BA531" s="1"/>
  <c r="AN531"/>
  <c r="BB531" s="1"/>
  <c r="AO531"/>
  <c r="BC531" s="1"/>
  <c r="AP531"/>
  <c r="BD531" s="1"/>
  <c r="AQ531"/>
  <c r="BE531" s="1"/>
  <c r="AL532"/>
  <c r="AZ532" s="1"/>
  <c r="AM532"/>
  <c r="BA532" s="1"/>
  <c r="AN532"/>
  <c r="BB532" s="1"/>
  <c r="AO532"/>
  <c r="BC532" s="1"/>
  <c r="AP532"/>
  <c r="BD532" s="1"/>
  <c r="AQ532"/>
  <c r="BE532" s="1"/>
  <c r="AL533"/>
  <c r="AZ533" s="1"/>
  <c r="AM533"/>
  <c r="BA533" s="1"/>
  <c r="AN533"/>
  <c r="BB533" s="1"/>
  <c r="AO533"/>
  <c r="BC533" s="1"/>
  <c r="AP533"/>
  <c r="BD533" s="1"/>
  <c r="AQ533"/>
  <c r="BE533" s="1"/>
  <c r="AL534"/>
  <c r="AZ534" s="1"/>
  <c r="AM534"/>
  <c r="BA534" s="1"/>
  <c r="AN534"/>
  <c r="BB534" s="1"/>
  <c r="AO534"/>
  <c r="BC534" s="1"/>
  <c r="AP534"/>
  <c r="BD534" s="1"/>
  <c r="AQ534"/>
  <c r="BE534" s="1"/>
  <c r="AL535"/>
  <c r="AZ535" s="1"/>
  <c r="AM535"/>
  <c r="BA535" s="1"/>
  <c r="AN535"/>
  <c r="BB535" s="1"/>
  <c r="AO535"/>
  <c r="BC535" s="1"/>
  <c r="AP535"/>
  <c r="BD535" s="1"/>
  <c r="AQ535"/>
  <c r="BE535" s="1"/>
  <c r="AL536"/>
  <c r="AZ536" s="1"/>
  <c r="AM536"/>
  <c r="BA536" s="1"/>
  <c r="AN536"/>
  <c r="BB536" s="1"/>
  <c r="AO536"/>
  <c r="BC536" s="1"/>
  <c r="AP536"/>
  <c r="BD536" s="1"/>
  <c r="AQ536"/>
  <c r="BE536" s="1"/>
  <c r="AL537"/>
  <c r="AZ537" s="1"/>
  <c r="AM537"/>
  <c r="BA537" s="1"/>
  <c r="AN537"/>
  <c r="BB537" s="1"/>
  <c r="AO537"/>
  <c r="BC537" s="1"/>
  <c r="AP537"/>
  <c r="BD537" s="1"/>
  <c r="AQ537"/>
  <c r="BE537" s="1"/>
  <c r="AL538"/>
  <c r="AZ538" s="1"/>
  <c r="AM538"/>
  <c r="BA538" s="1"/>
  <c r="AN538"/>
  <c r="BB538" s="1"/>
  <c r="AO538"/>
  <c r="BC538" s="1"/>
  <c r="AP538"/>
  <c r="BD538" s="1"/>
  <c r="AQ538"/>
  <c r="BE538" s="1"/>
  <c r="AL539"/>
  <c r="AZ539" s="1"/>
  <c r="AM539"/>
  <c r="BA539" s="1"/>
  <c r="AN539"/>
  <c r="BB539" s="1"/>
  <c r="AO539"/>
  <c r="BC539" s="1"/>
  <c r="AP539"/>
  <c r="BD539" s="1"/>
  <c r="AQ539"/>
  <c r="BE539" s="1"/>
  <c r="AL540"/>
  <c r="AZ540" s="1"/>
  <c r="AM540"/>
  <c r="BA540" s="1"/>
  <c r="AN540"/>
  <c r="BB540" s="1"/>
  <c r="AO540"/>
  <c r="BC540" s="1"/>
  <c r="AP540"/>
  <c r="BD540" s="1"/>
  <c r="AQ540"/>
  <c r="BE540" s="1"/>
  <c r="AL541"/>
  <c r="AZ541" s="1"/>
  <c r="AM541"/>
  <c r="BA541" s="1"/>
  <c r="AN541"/>
  <c r="BB541" s="1"/>
  <c r="AO541"/>
  <c r="BC541" s="1"/>
  <c r="AP541"/>
  <c r="BD541" s="1"/>
  <c r="AQ541"/>
  <c r="BE541" s="1"/>
  <c r="AL542"/>
  <c r="AZ542" s="1"/>
  <c r="AM542"/>
  <c r="BA542" s="1"/>
  <c r="AN542"/>
  <c r="BB542" s="1"/>
  <c r="AO542"/>
  <c r="BC542" s="1"/>
  <c r="AP542"/>
  <c r="BD542" s="1"/>
  <c r="AQ542"/>
  <c r="BE542" s="1"/>
  <c r="AL543"/>
  <c r="AZ543" s="1"/>
  <c r="AM543"/>
  <c r="BA543" s="1"/>
  <c r="AN543"/>
  <c r="BB543" s="1"/>
  <c r="AO543"/>
  <c r="BC543" s="1"/>
  <c r="AP543"/>
  <c r="BD543" s="1"/>
  <c r="AQ543"/>
  <c r="BE543" s="1"/>
  <c r="AL544"/>
  <c r="AZ544" s="1"/>
  <c r="AM544"/>
  <c r="BA544" s="1"/>
  <c r="AN544"/>
  <c r="BB544" s="1"/>
  <c r="AO544"/>
  <c r="BC544" s="1"/>
  <c r="AP544"/>
  <c r="BD544" s="1"/>
  <c r="AQ544"/>
  <c r="BE544" s="1"/>
  <c r="AL545"/>
  <c r="AZ545" s="1"/>
  <c r="AM545"/>
  <c r="BA545" s="1"/>
  <c r="AN545"/>
  <c r="BB545" s="1"/>
  <c r="AO545"/>
  <c r="BC545" s="1"/>
  <c r="AP545"/>
  <c r="BD545" s="1"/>
  <c r="AQ545"/>
  <c r="BE545" s="1"/>
  <c r="AL546"/>
  <c r="AZ546" s="1"/>
  <c r="AM546"/>
  <c r="BA546" s="1"/>
  <c r="AN546"/>
  <c r="BB546" s="1"/>
  <c r="AO546"/>
  <c r="BC546" s="1"/>
  <c r="AP546"/>
  <c r="BD546" s="1"/>
  <c r="AQ546"/>
  <c r="BE546" s="1"/>
  <c r="AL547"/>
  <c r="AZ547" s="1"/>
  <c r="AM547"/>
  <c r="BA547" s="1"/>
  <c r="AN547"/>
  <c r="BB547" s="1"/>
  <c r="AO547"/>
  <c r="BC547" s="1"/>
  <c r="AP547"/>
  <c r="BD547" s="1"/>
  <c r="AQ547"/>
  <c r="BE547" s="1"/>
  <c r="AL548"/>
  <c r="AZ548" s="1"/>
  <c r="AM548"/>
  <c r="BA548" s="1"/>
  <c r="AN548"/>
  <c r="BB548" s="1"/>
  <c r="AO548"/>
  <c r="BC548" s="1"/>
  <c r="AP548"/>
  <c r="BD548" s="1"/>
  <c r="AQ548"/>
  <c r="BE548" s="1"/>
  <c r="AL549"/>
  <c r="AZ549" s="1"/>
  <c r="AM549"/>
  <c r="BA549" s="1"/>
  <c r="AN549"/>
  <c r="BB549" s="1"/>
  <c r="AO549"/>
  <c r="BC549" s="1"/>
  <c r="AP549"/>
  <c r="BD549" s="1"/>
  <c r="AQ549"/>
  <c r="BE549" s="1"/>
  <c r="AL550"/>
  <c r="AZ550" s="1"/>
  <c r="AM550"/>
  <c r="BA550" s="1"/>
  <c r="AN550"/>
  <c r="BB550" s="1"/>
  <c r="AO550"/>
  <c r="BC550" s="1"/>
  <c r="AP550"/>
  <c r="BD550" s="1"/>
  <c r="AQ550"/>
  <c r="BE550" s="1"/>
  <c r="AL551"/>
  <c r="AZ551" s="1"/>
  <c r="AM551"/>
  <c r="BA551" s="1"/>
  <c r="AN551"/>
  <c r="BB551" s="1"/>
  <c r="AO551"/>
  <c r="BC551" s="1"/>
  <c r="AP551"/>
  <c r="BD551" s="1"/>
  <c r="AQ551"/>
  <c r="BE551" s="1"/>
  <c r="AL552"/>
  <c r="AZ552" s="1"/>
  <c r="AM552"/>
  <c r="BA552" s="1"/>
  <c r="AN552"/>
  <c r="BB552" s="1"/>
  <c r="AO552"/>
  <c r="BC552" s="1"/>
  <c r="AP552"/>
  <c r="BD552" s="1"/>
  <c r="AQ552"/>
  <c r="BE552" s="1"/>
  <c r="AL553"/>
  <c r="AZ553" s="1"/>
  <c r="AM553"/>
  <c r="BA553" s="1"/>
  <c r="AN553"/>
  <c r="BB553" s="1"/>
  <c r="AO553"/>
  <c r="BC553" s="1"/>
  <c r="AP553"/>
  <c r="BD553" s="1"/>
  <c r="AQ553"/>
  <c r="BE553" s="1"/>
  <c r="AL554"/>
  <c r="AZ554" s="1"/>
  <c r="AM554"/>
  <c r="BA554" s="1"/>
  <c r="AN554"/>
  <c r="BB554" s="1"/>
  <c r="AO554"/>
  <c r="BC554" s="1"/>
  <c r="AP554"/>
  <c r="BD554" s="1"/>
  <c r="AQ554"/>
  <c r="BE554" s="1"/>
  <c r="AL555"/>
  <c r="AZ555" s="1"/>
  <c r="AM555"/>
  <c r="BA555" s="1"/>
  <c r="AN555"/>
  <c r="BB555" s="1"/>
  <c r="AO555"/>
  <c r="BC555" s="1"/>
  <c r="AP555"/>
  <c r="BD555" s="1"/>
  <c r="AQ555"/>
  <c r="BE555" s="1"/>
  <c r="AL556"/>
  <c r="AZ556" s="1"/>
  <c r="AM556"/>
  <c r="BA556" s="1"/>
  <c r="AN556"/>
  <c r="BB556" s="1"/>
  <c r="AO556"/>
  <c r="BC556" s="1"/>
  <c r="AP556"/>
  <c r="BD556" s="1"/>
  <c r="AQ556"/>
  <c r="BE556" s="1"/>
  <c r="AL557"/>
  <c r="AZ557" s="1"/>
  <c r="AM557"/>
  <c r="BA557" s="1"/>
  <c r="AN557"/>
  <c r="BB557" s="1"/>
  <c r="AO557"/>
  <c r="BC557" s="1"/>
  <c r="AP557"/>
  <c r="BD557" s="1"/>
  <c r="AQ557"/>
  <c r="BE557" s="1"/>
  <c r="AL558"/>
  <c r="AZ558" s="1"/>
  <c r="AM558"/>
  <c r="BA558" s="1"/>
  <c r="AN558"/>
  <c r="BB558" s="1"/>
  <c r="AO558"/>
  <c r="BC558" s="1"/>
  <c r="AP558"/>
  <c r="BD558" s="1"/>
  <c r="AQ558"/>
  <c r="BE558" s="1"/>
  <c r="AL559"/>
  <c r="AZ559" s="1"/>
  <c r="AM559"/>
  <c r="BA559" s="1"/>
  <c r="AN559"/>
  <c r="BB559" s="1"/>
  <c r="AO559"/>
  <c r="BC559" s="1"/>
  <c r="AP559"/>
  <c r="BD559" s="1"/>
  <c r="AQ559"/>
  <c r="BE559" s="1"/>
  <c r="AL560"/>
  <c r="AZ560" s="1"/>
  <c r="AM560"/>
  <c r="BA560" s="1"/>
  <c r="AN560"/>
  <c r="BB560" s="1"/>
  <c r="AO560"/>
  <c r="BC560" s="1"/>
  <c r="AP560"/>
  <c r="BD560" s="1"/>
  <c r="AQ560"/>
  <c r="BE560" s="1"/>
  <c r="AL561"/>
  <c r="AZ561" s="1"/>
  <c r="AM561"/>
  <c r="BA561" s="1"/>
  <c r="AN561"/>
  <c r="BB561" s="1"/>
  <c r="AO561"/>
  <c r="BC561" s="1"/>
  <c r="AP561"/>
  <c r="BD561" s="1"/>
  <c r="AQ561"/>
  <c r="BE561" s="1"/>
  <c r="AL562"/>
  <c r="AZ562" s="1"/>
  <c r="AM562"/>
  <c r="BA562" s="1"/>
  <c r="AN562"/>
  <c r="BB562" s="1"/>
  <c r="AO562"/>
  <c r="BC562" s="1"/>
  <c r="AP562"/>
  <c r="BD562" s="1"/>
  <c r="AQ562"/>
  <c r="BE562" s="1"/>
  <c r="AL563"/>
  <c r="AZ563" s="1"/>
  <c r="AM563"/>
  <c r="BA563" s="1"/>
  <c r="AN563"/>
  <c r="BB563" s="1"/>
  <c r="AO563"/>
  <c r="BC563" s="1"/>
  <c r="AP563"/>
  <c r="BD563" s="1"/>
  <c r="AQ563"/>
  <c r="BE563" s="1"/>
  <c r="AL564"/>
  <c r="AZ564" s="1"/>
  <c r="AM564"/>
  <c r="BA564" s="1"/>
  <c r="AN564"/>
  <c r="BB564" s="1"/>
  <c r="AO564"/>
  <c r="BC564" s="1"/>
  <c r="AP564"/>
  <c r="BD564" s="1"/>
  <c r="AQ564"/>
  <c r="BE564" s="1"/>
  <c r="AL565"/>
  <c r="AZ565" s="1"/>
  <c r="AM565"/>
  <c r="BA565" s="1"/>
  <c r="AN565"/>
  <c r="BB565" s="1"/>
  <c r="AO565"/>
  <c r="BC565" s="1"/>
  <c r="AP565"/>
  <c r="BD565" s="1"/>
  <c r="AQ565"/>
  <c r="BE565" s="1"/>
  <c r="AL566"/>
  <c r="AZ566" s="1"/>
  <c r="AM566"/>
  <c r="BA566" s="1"/>
  <c r="AN566"/>
  <c r="BB566" s="1"/>
  <c r="AO566"/>
  <c r="BC566" s="1"/>
  <c r="AP566"/>
  <c r="BD566" s="1"/>
  <c r="AQ566"/>
  <c r="BE566" s="1"/>
  <c r="AL567"/>
  <c r="AZ567" s="1"/>
  <c r="AM567"/>
  <c r="BA567" s="1"/>
  <c r="AN567"/>
  <c r="BB567" s="1"/>
  <c r="AO567"/>
  <c r="BC567" s="1"/>
  <c r="AP567"/>
  <c r="BD567" s="1"/>
  <c r="AQ567"/>
  <c r="BE567" s="1"/>
  <c r="AL568"/>
  <c r="AZ568" s="1"/>
  <c r="AM568"/>
  <c r="BA568" s="1"/>
  <c r="AN568"/>
  <c r="BB568" s="1"/>
  <c r="AO568"/>
  <c r="BC568" s="1"/>
  <c r="AP568"/>
  <c r="BD568" s="1"/>
  <c r="AQ568"/>
  <c r="BE568" s="1"/>
  <c r="AL569"/>
  <c r="AZ569" s="1"/>
  <c r="AM569"/>
  <c r="BA569" s="1"/>
  <c r="AN569"/>
  <c r="BB569" s="1"/>
  <c r="AO569"/>
  <c r="BC569" s="1"/>
  <c r="AP569"/>
  <c r="BD569" s="1"/>
  <c r="AQ569"/>
  <c r="BE569" s="1"/>
  <c r="AL570"/>
  <c r="AZ570" s="1"/>
  <c r="AM570"/>
  <c r="BA570" s="1"/>
  <c r="AN570"/>
  <c r="BB570" s="1"/>
  <c r="AO570"/>
  <c r="BC570" s="1"/>
  <c r="AP570"/>
  <c r="BD570" s="1"/>
  <c r="AQ570"/>
  <c r="BE570" s="1"/>
  <c r="AL571"/>
  <c r="AZ571" s="1"/>
  <c r="AM571"/>
  <c r="BA571" s="1"/>
  <c r="AN571"/>
  <c r="BB571" s="1"/>
  <c r="AO571"/>
  <c r="BC571" s="1"/>
  <c r="AP571"/>
  <c r="BD571" s="1"/>
  <c r="AQ571"/>
  <c r="BE571" s="1"/>
  <c r="AL572"/>
  <c r="AZ572" s="1"/>
  <c r="AM572"/>
  <c r="BA572" s="1"/>
  <c r="AN572"/>
  <c r="BB572" s="1"/>
  <c r="AO572"/>
  <c r="BC572" s="1"/>
  <c r="AP572"/>
  <c r="BD572" s="1"/>
  <c r="AQ572"/>
  <c r="BE572" s="1"/>
  <c r="AL573"/>
  <c r="AZ573" s="1"/>
  <c r="AM573"/>
  <c r="BA573" s="1"/>
  <c r="AN573"/>
  <c r="BB573" s="1"/>
  <c r="AO573"/>
  <c r="BC573" s="1"/>
  <c r="AP573"/>
  <c r="BD573" s="1"/>
  <c r="AQ573"/>
  <c r="BE573" s="1"/>
  <c r="AL574"/>
  <c r="AZ574" s="1"/>
  <c r="AM574"/>
  <c r="BA574" s="1"/>
  <c r="AN574"/>
  <c r="BB574" s="1"/>
  <c r="AO574"/>
  <c r="BC574" s="1"/>
  <c r="AP574"/>
  <c r="BD574" s="1"/>
  <c r="AQ574"/>
  <c r="BE574" s="1"/>
  <c r="AL575"/>
  <c r="AZ575" s="1"/>
  <c r="AM575"/>
  <c r="BA575" s="1"/>
  <c r="AN575"/>
  <c r="BB575" s="1"/>
  <c r="AO575"/>
  <c r="BC575" s="1"/>
  <c r="AP575"/>
  <c r="BD575" s="1"/>
  <c r="AQ575"/>
  <c r="BE575" s="1"/>
  <c r="AL576"/>
  <c r="AZ576" s="1"/>
  <c r="AM576"/>
  <c r="BA576" s="1"/>
  <c r="AN576"/>
  <c r="BB576" s="1"/>
  <c r="AO576"/>
  <c r="BC576" s="1"/>
  <c r="AP576"/>
  <c r="BD576" s="1"/>
  <c r="AQ576"/>
  <c r="BE576" s="1"/>
  <c r="AL577"/>
  <c r="AZ577" s="1"/>
  <c r="AM577"/>
  <c r="BA577" s="1"/>
  <c r="AN577"/>
  <c r="BB577" s="1"/>
  <c r="AO577"/>
  <c r="BC577" s="1"/>
  <c r="AP577"/>
  <c r="BD577" s="1"/>
  <c r="AQ577"/>
  <c r="BE577" s="1"/>
  <c r="AL578"/>
  <c r="AZ578" s="1"/>
  <c r="AM578"/>
  <c r="BA578" s="1"/>
  <c r="AN578"/>
  <c r="BB578" s="1"/>
  <c r="AO578"/>
  <c r="BC578" s="1"/>
  <c r="AP578"/>
  <c r="BD578" s="1"/>
  <c r="AQ578"/>
  <c r="BE578" s="1"/>
  <c r="AL579"/>
  <c r="AZ579" s="1"/>
  <c r="AM579"/>
  <c r="BA579" s="1"/>
  <c r="AN579"/>
  <c r="BB579" s="1"/>
  <c r="AO579"/>
  <c r="BC579" s="1"/>
  <c r="AP579"/>
  <c r="BD579" s="1"/>
  <c r="AQ579"/>
  <c r="BE579" s="1"/>
  <c r="AL580"/>
  <c r="AZ580" s="1"/>
  <c r="AM580"/>
  <c r="BA580" s="1"/>
  <c r="AN580"/>
  <c r="BB580" s="1"/>
  <c r="AO580"/>
  <c r="BC580" s="1"/>
  <c r="AP580"/>
  <c r="BD580" s="1"/>
  <c r="AQ580"/>
  <c r="BE580" s="1"/>
  <c r="AL581"/>
  <c r="AZ581" s="1"/>
  <c r="AM581"/>
  <c r="BA581" s="1"/>
  <c r="AN581"/>
  <c r="BB581" s="1"/>
  <c r="AO581"/>
  <c r="BC581" s="1"/>
  <c r="AP581"/>
  <c r="BD581" s="1"/>
  <c r="AQ581"/>
  <c r="BE581" s="1"/>
  <c r="AL582"/>
  <c r="AZ582" s="1"/>
  <c r="AM582"/>
  <c r="BA582" s="1"/>
  <c r="AN582"/>
  <c r="BB582" s="1"/>
  <c r="AO582"/>
  <c r="BC582" s="1"/>
  <c r="AP582"/>
  <c r="BD582" s="1"/>
  <c r="AQ582"/>
  <c r="BE582" s="1"/>
  <c r="AL583"/>
  <c r="AZ583" s="1"/>
  <c r="AM583"/>
  <c r="BA583" s="1"/>
  <c r="AN583"/>
  <c r="BB583" s="1"/>
  <c r="AO583"/>
  <c r="BC583" s="1"/>
  <c r="AP583"/>
  <c r="BD583" s="1"/>
  <c r="AQ583"/>
  <c r="BE583" s="1"/>
  <c r="AL584"/>
  <c r="AZ584" s="1"/>
  <c r="AM584"/>
  <c r="BA584" s="1"/>
  <c r="AN584"/>
  <c r="BB584" s="1"/>
  <c r="AO584"/>
  <c r="BC584" s="1"/>
  <c r="AP584"/>
  <c r="BD584" s="1"/>
  <c r="AQ584"/>
  <c r="BE584" s="1"/>
  <c r="AL585"/>
  <c r="AZ585" s="1"/>
  <c r="AM585"/>
  <c r="BA585" s="1"/>
  <c r="AN585"/>
  <c r="BB585" s="1"/>
  <c r="AO585"/>
  <c r="BC585" s="1"/>
  <c r="AP585"/>
  <c r="BD585" s="1"/>
  <c r="AQ585"/>
  <c r="BE585" s="1"/>
  <c r="AL586"/>
  <c r="AZ586" s="1"/>
  <c r="AM586"/>
  <c r="BA586" s="1"/>
  <c r="AN586"/>
  <c r="BB586" s="1"/>
  <c r="AO586"/>
  <c r="BC586" s="1"/>
  <c r="AP586"/>
  <c r="BD586" s="1"/>
  <c r="AQ586"/>
  <c r="BE586" s="1"/>
  <c r="AL587"/>
  <c r="AZ587" s="1"/>
  <c r="AM587"/>
  <c r="BA587" s="1"/>
  <c r="AN587"/>
  <c r="BB587" s="1"/>
  <c r="AO587"/>
  <c r="BC587" s="1"/>
  <c r="AP587"/>
  <c r="BD587" s="1"/>
  <c r="AQ587"/>
  <c r="BE587" s="1"/>
  <c r="AL588"/>
  <c r="AZ588" s="1"/>
  <c r="AM588"/>
  <c r="BA588" s="1"/>
  <c r="AN588"/>
  <c r="BB588" s="1"/>
  <c r="AO588"/>
  <c r="BC588" s="1"/>
  <c r="AP588"/>
  <c r="BD588" s="1"/>
  <c r="AQ588"/>
  <c r="BE588" s="1"/>
  <c r="AL589"/>
  <c r="AZ589" s="1"/>
  <c r="AM589"/>
  <c r="BA589" s="1"/>
  <c r="AN589"/>
  <c r="BB589" s="1"/>
  <c r="AO589"/>
  <c r="BC589" s="1"/>
  <c r="AP589"/>
  <c r="BD589" s="1"/>
  <c r="AQ589"/>
  <c r="BE589" s="1"/>
  <c r="AL590"/>
  <c r="AZ590" s="1"/>
  <c r="AM590"/>
  <c r="BA590" s="1"/>
  <c r="AN590"/>
  <c r="BB590" s="1"/>
  <c r="AO590"/>
  <c r="BC590" s="1"/>
  <c r="AP590"/>
  <c r="BD590" s="1"/>
  <c r="AQ590"/>
  <c r="BE590" s="1"/>
  <c r="AL591"/>
  <c r="AZ591" s="1"/>
  <c r="AM591"/>
  <c r="BA591" s="1"/>
  <c r="AN591"/>
  <c r="BB591" s="1"/>
  <c r="AO591"/>
  <c r="BC591" s="1"/>
  <c r="AP591"/>
  <c r="BD591" s="1"/>
  <c r="AQ591"/>
  <c r="BE591" s="1"/>
  <c r="AL592"/>
  <c r="AZ592" s="1"/>
  <c r="AM592"/>
  <c r="BA592" s="1"/>
  <c r="AN592"/>
  <c r="BB592" s="1"/>
  <c r="AO592"/>
  <c r="BC592" s="1"/>
  <c r="AP592"/>
  <c r="BD592" s="1"/>
  <c r="AQ592"/>
  <c r="BE592" s="1"/>
  <c r="AL593"/>
  <c r="AZ593" s="1"/>
  <c r="AM593"/>
  <c r="BA593" s="1"/>
  <c r="AN593"/>
  <c r="BB593" s="1"/>
  <c r="AO593"/>
  <c r="BC593" s="1"/>
  <c r="AP593"/>
  <c r="BD593" s="1"/>
  <c r="AQ593"/>
  <c r="BE593" s="1"/>
  <c r="AL594"/>
  <c r="AZ594" s="1"/>
  <c r="AM594"/>
  <c r="BA594" s="1"/>
  <c r="AN594"/>
  <c r="BB594" s="1"/>
  <c r="AO594"/>
  <c r="BC594" s="1"/>
  <c r="AP594"/>
  <c r="BD594" s="1"/>
  <c r="AQ594"/>
  <c r="BE594" s="1"/>
  <c r="AL595"/>
  <c r="AZ595" s="1"/>
  <c r="AM595"/>
  <c r="BA595" s="1"/>
  <c r="AN595"/>
  <c r="BB595" s="1"/>
  <c r="AO595"/>
  <c r="BC595" s="1"/>
  <c r="AP595"/>
  <c r="BD595" s="1"/>
  <c r="AQ595"/>
  <c r="BE595" s="1"/>
  <c r="AL597"/>
  <c r="AZ597" s="1"/>
  <c r="AM597"/>
  <c r="BA597" s="1"/>
  <c r="AN597"/>
  <c r="BB597" s="1"/>
  <c r="AO597"/>
  <c r="BC597" s="1"/>
  <c r="AP597"/>
  <c r="BD597" s="1"/>
  <c r="AQ597"/>
  <c r="BE597" s="1"/>
  <c r="AL598"/>
  <c r="AZ598" s="1"/>
  <c r="AM598"/>
  <c r="BA598" s="1"/>
  <c r="AN598"/>
  <c r="BB598" s="1"/>
  <c r="AO598"/>
  <c r="BC598" s="1"/>
  <c r="AP598"/>
  <c r="BD598" s="1"/>
  <c r="AQ598"/>
  <c r="BE598" s="1"/>
  <c r="AL599"/>
  <c r="AZ599" s="1"/>
  <c r="AM599"/>
  <c r="BA599" s="1"/>
  <c r="AN599"/>
  <c r="BB599" s="1"/>
  <c r="AO599"/>
  <c r="BC599" s="1"/>
  <c r="AP599"/>
  <c r="BD599" s="1"/>
  <c r="AQ599"/>
  <c r="BE599" s="1"/>
  <c r="AL600"/>
  <c r="AZ600" s="1"/>
  <c r="AM600"/>
  <c r="BA600" s="1"/>
  <c r="AN600"/>
  <c r="BB600" s="1"/>
  <c r="AO600"/>
  <c r="BC600" s="1"/>
  <c r="AP600"/>
  <c r="BD600" s="1"/>
  <c r="AQ600"/>
  <c r="BE600" s="1"/>
  <c r="AL601"/>
  <c r="AZ601" s="1"/>
  <c r="AM601"/>
  <c r="BA601" s="1"/>
  <c r="AN601"/>
  <c r="BB601" s="1"/>
  <c r="AO601"/>
  <c r="BC601" s="1"/>
  <c r="AP601"/>
  <c r="BD601" s="1"/>
  <c r="AQ601"/>
  <c r="BE601" s="1"/>
  <c r="AL602"/>
  <c r="AZ602" s="1"/>
  <c r="AM602"/>
  <c r="BA602" s="1"/>
  <c r="AN602"/>
  <c r="BB602" s="1"/>
  <c r="AO602"/>
  <c r="BC602" s="1"/>
  <c r="AP602"/>
  <c r="BD602" s="1"/>
  <c r="AQ602"/>
  <c r="BE602" s="1"/>
  <c r="AL603"/>
  <c r="AZ603" s="1"/>
  <c r="AM603"/>
  <c r="BA603" s="1"/>
  <c r="AN603"/>
  <c r="BB603" s="1"/>
  <c r="AO603"/>
  <c r="BC603" s="1"/>
  <c r="AP603"/>
  <c r="BD603" s="1"/>
  <c r="AQ603"/>
  <c r="BE603" s="1"/>
  <c r="AL604"/>
  <c r="AZ604" s="1"/>
  <c r="AM604"/>
  <c r="BA604" s="1"/>
  <c r="AN604"/>
  <c r="BB604" s="1"/>
  <c r="AO604"/>
  <c r="BC604" s="1"/>
  <c r="AP604"/>
  <c r="BD604" s="1"/>
  <c r="AQ604"/>
  <c r="BE604" s="1"/>
  <c r="AL605"/>
  <c r="AZ605" s="1"/>
  <c r="AM605"/>
  <c r="BA605" s="1"/>
  <c r="AN605"/>
  <c r="BB605" s="1"/>
  <c r="AO605"/>
  <c r="BC605" s="1"/>
  <c r="AP605"/>
  <c r="BD605" s="1"/>
  <c r="AQ605"/>
  <c r="BE605" s="1"/>
  <c r="AL606"/>
  <c r="AZ606" s="1"/>
  <c r="AM606"/>
  <c r="BA606" s="1"/>
  <c r="AN606"/>
  <c r="BB606" s="1"/>
  <c r="AO606"/>
  <c r="BC606" s="1"/>
  <c r="AP606"/>
  <c r="BD606" s="1"/>
  <c r="AQ606"/>
  <c r="BE606" s="1"/>
  <c r="AL607"/>
  <c r="AZ607" s="1"/>
  <c r="AM607"/>
  <c r="BA607" s="1"/>
  <c r="AN607"/>
  <c r="BB607" s="1"/>
  <c r="AO607"/>
  <c r="BC607" s="1"/>
  <c r="AP607"/>
  <c r="BD607" s="1"/>
  <c r="AQ607"/>
  <c r="BE607" s="1"/>
  <c r="AL609"/>
  <c r="AZ609" s="1"/>
  <c r="AM609"/>
  <c r="BA609" s="1"/>
  <c r="AN609"/>
  <c r="BB609" s="1"/>
  <c r="AO609"/>
  <c r="BC609" s="1"/>
  <c r="AP609"/>
  <c r="BD609" s="1"/>
  <c r="AQ609"/>
  <c r="BE609" s="1"/>
  <c r="AL610"/>
  <c r="AZ610" s="1"/>
  <c r="AM610"/>
  <c r="BA610" s="1"/>
  <c r="AN610"/>
  <c r="BB610" s="1"/>
  <c r="AO610"/>
  <c r="BC610" s="1"/>
  <c r="AP610"/>
  <c r="BD610" s="1"/>
  <c r="AQ610"/>
  <c r="BE610" s="1"/>
  <c r="AL611"/>
  <c r="AZ611" s="1"/>
  <c r="AM611"/>
  <c r="BA611" s="1"/>
  <c r="AN611"/>
  <c r="BB611" s="1"/>
  <c r="AO611"/>
  <c r="BC611" s="1"/>
  <c r="AP611"/>
  <c r="BD611" s="1"/>
  <c r="AQ611"/>
  <c r="BE611" s="1"/>
  <c r="AL612"/>
  <c r="AZ612" s="1"/>
  <c r="AM612"/>
  <c r="BA612" s="1"/>
  <c r="AN612"/>
  <c r="BB612" s="1"/>
  <c r="AO612"/>
  <c r="BC612" s="1"/>
  <c r="AP612"/>
  <c r="BD612" s="1"/>
  <c r="AQ612"/>
  <c r="BE612" s="1"/>
  <c r="AL614"/>
  <c r="AZ614" s="1"/>
  <c r="AM614"/>
  <c r="BA614" s="1"/>
  <c r="AN614"/>
  <c r="BB614" s="1"/>
  <c r="AO614"/>
  <c r="BC614" s="1"/>
  <c r="AP614"/>
  <c r="BD614" s="1"/>
  <c r="AQ614"/>
  <c r="BE614" s="1"/>
  <c r="AL615"/>
  <c r="AZ615" s="1"/>
  <c r="AM615"/>
  <c r="BA615" s="1"/>
  <c r="AN615"/>
  <c r="BB615" s="1"/>
  <c r="AO615"/>
  <c r="BC615" s="1"/>
  <c r="AP615"/>
  <c r="BD615" s="1"/>
  <c r="AQ615"/>
  <c r="BE615" s="1"/>
  <c r="AL616"/>
  <c r="AZ616" s="1"/>
  <c r="AM616"/>
  <c r="BA616" s="1"/>
  <c r="AN616"/>
  <c r="BB616" s="1"/>
  <c r="AO616"/>
  <c r="BC616" s="1"/>
  <c r="AP616"/>
  <c r="BD616" s="1"/>
  <c r="AQ616"/>
  <c r="BE616" s="1"/>
  <c r="AL617"/>
  <c r="AZ617" s="1"/>
  <c r="AM617"/>
  <c r="BA617" s="1"/>
  <c r="AN617"/>
  <c r="BB617" s="1"/>
  <c r="AO617"/>
  <c r="BC617" s="1"/>
  <c r="AP617"/>
  <c r="BD617" s="1"/>
  <c r="AQ617"/>
  <c r="BE617" s="1"/>
  <c r="AL618"/>
  <c r="AZ618" s="1"/>
  <c r="AM618"/>
  <c r="BA618" s="1"/>
  <c r="AN618"/>
  <c r="BB618" s="1"/>
  <c r="AO618"/>
  <c r="BC618" s="1"/>
  <c r="AP618"/>
  <c r="BD618" s="1"/>
  <c r="AQ618"/>
  <c r="BE618" s="1"/>
  <c r="AL619"/>
  <c r="AZ619" s="1"/>
  <c r="AM619"/>
  <c r="BA619" s="1"/>
  <c r="AN619"/>
  <c r="BB619" s="1"/>
  <c r="AO619"/>
  <c r="BC619" s="1"/>
  <c r="AP619"/>
  <c r="BD619" s="1"/>
  <c r="AQ619"/>
  <c r="BE619" s="1"/>
  <c r="AL620"/>
  <c r="AZ620" s="1"/>
  <c r="AM620"/>
  <c r="BA620" s="1"/>
  <c r="AN620"/>
  <c r="BB620" s="1"/>
  <c r="AO620"/>
  <c r="BC620" s="1"/>
  <c r="AP620"/>
  <c r="BD620" s="1"/>
  <c r="AQ620"/>
  <c r="BE620" s="1"/>
  <c r="AL621"/>
  <c r="AZ621" s="1"/>
  <c r="AM621"/>
  <c r="BA621" s="1"/>
  <c r="AN621"/>
  <c r="BB621" s="1"/>
  <c r="AO621"/>
  <c r="BC621" s="1"/>
  <c r="AP621"/>
  <c r="BD621" s="1"/>
  <c r="AQ621"/>
  <c r="BE621" s="1"/>
  <c r="AL622"/>
  <c r="AZ622" s="1"/>
  <c r="AM622"/>
  <c r="BA622" s="1"/>
  <c r="AN622"/>
  <c r="BB622" s="1"/>
  <c r="AO622"/>
  <c r="BC622" s="1"/>
  <c r="AP622"/>
  <c r="BD622" s="1"/>
  <c r="AQ622"/>
  <c r="BE622" s="1"/>
  <c r="AL623"/>
  <c r="AZ623" s="1"/>
  <c r="AM623"/>
  <c r="BA623" s="1"/>
  <c r="AN623"/>
  <c r="BB623" s="1"/>
  <c r="AO623"/>
  <c r="BC623" s="1"/>
  <c r="AP623"/>
  <c r="BD623" s="1"/>
  <c r="AQ623"/>
  <c r="BE623" s="1"/>
  <c r="AL624"/>
  <c r="AZ624" s="1"/>
  <c r="AM624"/>
  <c r="BA624" s="1"/>
  <c r="AN624"/>
  <c r="BB624" s="1"/>
  <c r="AO624"/>
  <c r="BC624" s="1"/>
  <c r="AP624"/>
  <c r="BD624" s="1"/>
  <c r="AQ624"/>
  <c r="BE624" s="1"/>
  <c r="AL625"/>
  <c r="AZ625" s="1"/>
  <c r="AM625"/>
  <c r="BA625" s="1"/>
  <c r="AN625"/>
  <c r="BB625" s="1"/>
  <c r="AO625"/>
  <c r="BC625" s="1"/>
  <c r="AP625"/>
  <c r="BD625" s="1"/>
  <c r="AQ625"/>
  <c r="BE625" s="1"/>
  <c r="AL626"/>
  <c r="AZ626" s="1"/>
  <c r="AM626"/>
  <c r="BA626" s="1"/>
  <c r="AN626"/>
  <c r="BB626" s="1"/>
  <c r="AO626"/>
  <c r="BC626" s="1"/>
  <c r="AP626"/>
  <c r="BD626" s="1"/>
  <c r="AQ626"/>
  <c r="BE626" s="1"/>
  <c r="AL627"/>
  <c r="AZ627" s="1"/>
  <c r="AM627"/>
  <c r="BA627" s="1"/>
  <c r="AN627"/>
  <c r="BB627" s="1"/>
  <c r="AO627"/>
  <c r="BC627" s="1"/>
  <c r="AP627"/>
  <c r="BD627" s="1"/>
  <c r="AQ627"/>
  <c r="BE627" s="1"/>
  <c r="AL628"/>
  <c r="AZ628" s="1"/>
  <c r="AM628"/>
  <c r="BA628" s="1"/>
  <c r="AN628"/>
  <c r="BB628" s="1"/>
  <c r="AO628"/>
  <c r="BC628" s="1"/>
  <c r="AP628"/>
  <c r="BD628" s="1"/>
  <c r="AQ628"/>
  <c r="BE628" s="1"/>
  <c r="AL630"/>
  <c r="AZ630" s="1"/>
  <c r="AM630"/>
  <c r="BA630" s="1"/>
  <c r="AN630"/>
  <c r="BB630" s="1"/>
  <c r="AO630"/>
  <c r="BC630" s="1"/>
  <c r="AP630"/>
  <c r="BD630" s="1"/>
  <c r="AQ630"/>
  <c r="BE630" s="1"/>
  <c r="AL631"/>
  <c r="AZ631" s="1"/>
  <c r="AM631"/>
  <c r="BA631" s="1"/>
  <c r="AN631"/>
  <c r="BB631" s="1"/>
  <c r="AO631"/>
  <c r="BC631" s="1"/>
  <c r="AP631"/>
  <c r="BD631" s="1"/>
  <c r="AQ631"/>
  <c r="BE631" s="1"/>
  <c r="AL632"/>
  <c r="AZ632" s="1"/>
  <c r="AM632"/>
  <c r="BA632" s="1"/>
  <c r="AN632"/>
  <c r="BB632" s="1"/>
  <c r="AO632"/>
  <c r="BC632" s="1"/>
  <c r="AP632"/>
  <c r="BD632" s="1"/>
  <c r="AQ632"/>
  <c r="BE632" s="1"/>
  <c r="AL633"/>
  <c r="AZ633" s="1"/>
  <c r="AM633"/>
  <c r="BA633" s="1"/>
  <c r="AN633"/>
  <c r="BB633" s="1"/>
  <c r="AO633"/>
  <c r="BC633" s="1"/>
  <c r="AP633"/>
  <c r="BD633" s="1"/>
  <c r="AQ633"/>
  <c r="BE633" s="1"/>
  <c r="AL634"/>
  <c r="AZ634" s="1"/>
  <c r="AM634"/>
  <c r="BA634" s="1"/>
  <c r="AN634"/>
  <c r="BB634" s="1"/>
  <c r="AO634"/>
  <c r="BC634" s="1"/>
  <c r="AP634"/>
  <c r="BD634" s="1"/>
  <c r="AQ634"/>
  <c r="BE634" s="1"/>
  <c r="AL635"/>
  <c r="AZ635" s="1"/>
  <c r="AM635"/>
  <c r="BA635" s="1"/>
  <c r="AN635"/>
  <c r="BB635" s="1"/>
  <c r="AO635"/>
  <c r="BC635" s="1"/>
  <c r="AP635"/>
  <c r="BD635" s="1"/>
  <c r="AQ635"/>
  <c r="BE635" s="1"/>
  <c r="AL636"/>
  <c r="AZ636" s="1"/>
  <c r="AM636"/>
  <c r="BA636" s="1"/>
  <c r="AN636"/>
  <c r="BB636" s="1"/>
  <c r="AO636"/>
  <c r="BC636" s="1"/>
  <c r="AP636"/>
  <c r="BD636" s="1"/>
  <c r="AQ636"/>
  <c r="BE636" s="1"/>
  <c r="AL637"/>
  <c r="AZ637" s="1"/>
  <c r="AM637"/>
  <c r="BA637" s="1"/>
  <c r="AN637"/>
  <c r="BB637" s="1"/>
  <c r="AO637"/>
  <c r="BC637" s="1"/>
  <c r="AP637"/>
  <c r="BD637" s="1"/>
  <c r="AQ637"/>
  <c r="BE637" s="1"/>
  <c r="AL638"/>
  <c r="AZ638" s="1"/>
  <c r="AM638"/>
  <c r="BA638" s="1"/>
  <c r="AN638"/>
  <c r="BB638" s="1"/>
  <c r="AO638"/>
  <c r="BC638" s="1"/>
  <c r="AP638"/>
  <c r="BD638" s="1"/>
  <c r="AQ638"/>
  <c r="BE638" s="1"/>
  <c r="AL639"/>
  <c r="AZ639" s="1"/>
  <c r="AM639"/>
  <c r="BA639" s="1"/>
  <c r="AN639"/>
  <c r="BB639" s="1"/>
  <c r="AO639"/>
  <c r="BC639" s="1"/>
  <c r="AP639"/>
  <c r="BD639" s="1"/>
  <c r="AQ639"/>
  <c r="BE639" s="1"/>
  <c r="AL640"/>
  <c r="AZ640" s="1"/>
  <c r="AM640"/>
  <c r="BA640" s="1"/>
  <c r="AN640"/>
  <c r="BB640" s="1"/>
  <c r="AO640"/>
  <c r="BC640" s="1"/>
  <c r="AP640"/>
  <c r="BD640" s="1"/>
  <c r="AQ640"/>
  <c r="BE640" s="1"/>
  <c r="AL641"/>
  <c r="AZ641" s="1"/>
  <c r="AM641"/>
  <c r="BA641" s="1"/>
  <c r="AN641"/>
  <c r="BB641" s="1"/>
  <c r="AO641"/>
  <c r="BC641" s="1"/>
  <c r="AP641"/>
  <c r="BD641" s="1"/>
  <c r="AQ641"/>
  <c r="BE641" s="1"/>
  <c r="AL642"/>
  <c r="AZ642" s="1"/>
  <c r="AM642"/>
  <c r="BA642" s="1"/>
  <c r="AN642"/>
  <c r="BB642" s="1"/>
  <c r="AO642"/>
  <c r="BC642" s="1"/>
  <c r="AP642"/>
  <c r="BD642" s="1"/>
  <c r="AQ642"/>
  <c r="BE642" s="1"/>
  <c r="AL643"/>
  <c r="AZ643" s="1"/>
  <c r="AM643"/>
  <c r="BA643" s="1"/>
  <c r="AN643"/>
  <c r="BB643" s="1"/>
  <c r="AO643"/>
  <c r="BC643" s="1"/>
  <c r="AP643"/>
  <c r="BD643" s="1"/>
  <c r="AQ643"/>
  <c r="BE643" s="1"/>
  <c r="AL644"/>
  <c r="AZ644" s="1"/>
  <c r="AM644"/>
  <c r="BA644" s="1"/>
  <c r="AN644"/>
  <c r="BB644" s="1"/>
  <c r="AO644"/>
  <c r="BC644" s="1"/>
  <c r="AP644"/>
  <c r="BD644" s="1"/>
  <c r="AQ644"/>
  <c r="BE644" s="1"/>
  <c r="AL645"/>
  <c r="AZ645" s="1"/>
  <c r="AM645"/>
  <c r="BA645" s="1"/>
  <c r="AN645"/>
  <c r="BB645" s="1"/>
  <c r="AO645"/>
  <c r="BC645" s="1"/>
  <c r="AP645"/>
  <c r="BD645" s="1"/>
  <c r="AQ645"/>
  <c r="BE645" s="1"/>
  <c r="AL653"/>
  <c r="AZ653" s="1"/>
  <c r="AM653"/>
  <c r="BA653" s="1"/>
  <c r="AN653"/>
  <c r="BB653" s="1"/>
  <c r="AO653"/>
  <c r="BC653" s="1"/>
  <c r="AP653"/>
  <c r="BD653" s="1"/>
  <c r="AQ653"/>
  <c r="BE653" s="1"/>
  <c r="AL654"/>
  <c r="AZ654" s="1"/>
  <c r="AM654"/>
  <c r="BA654" s="1"/>
  <c r="AN654"/>
  <c r="BB654" s="1"/>
  <c r="AO654"/>
  <c r="BC654" s="1"/>
  <c r="AP654"/>
  <c r="BD654" s="1"/>
  <c r="AQ654"/>
  <c r="BE654" s="1"/>
  <c r="AL655"/>
  <c r="AZ655" s="1"/>
  <c r="AM655"/>
  <c r="BA655" s="1"/>
  <c r="AN655"/>
  <c r="BB655" s="1"/>
  <c r="AO655"/>
  <c r="BC655" s="1"/>
  <c r="AP655"/>
  <c r="BD655" s="1"/>
  <c r="AQ655"/>
  <c r="BE655" s="1"/>
  <c r="AL656"/>
  <c r="AZ656" s="1"/>
  <c r="AM656"/>
  <c r="BA656" s="1"/>
  <c r="AN656"/>
  <c r="BB656" s="1"/>
  <c r="AO656"/>
  <c r="BC656" s="1"/>
  <c r="AP656"/>
  <c r="BD656" s="1"/>
  <c r="AQ656"/>
  <c r="BE656" s="1"/>
  <c r="AL660"/>
  <c r="AZ660" s="1"/>
  <c r="AM660"/>
  <c r="BA660" s="1"/>
  <c r="AN660"/>
  <c r="BB660" s="1"/>
  <c r="AO660"/>
  <c r="BC660" s="1"/>
  <c r="AP660"/>
  <c r="BD660" s="1"/>
  <c r="AQ660"/>
  <c r="BE660" s="1"/>
  <c r="AL667"/>
  <c r="AZ667" s="1"/>
  <c r="AM667"/>
  <c r="BA667" s="1"/>
  <c r="AN667"/>
  <c r="BB667" s="1"/>
  <c r="AO667"/>
  <c r="BC667" s="1"/>
  <c r="AP667"/>
  <c r="BD667" s="1"/>
  <c r="AQ667"/>
  <c r="BE667" s="1"/>
  <c r="AL668"/>
  <c r="AZ668" s="1"/>
  <c r="AM668"/>
  <c r="BA668" s="1"/>
  <c r="AN668"/>
  <c r="BB668" s="1"/>
  <c r="AO668"/>
  <c r="BC668" s="1"/>
  <c r="AP668"/>
  <c r="BD668" s="1"/>
  <c r="AQ668"/>
  <c r="BE668" s="1"/>
  <c r="AL669"/>
  <c r="AZ669" s="1"/>
  <c r="AM669"/>
  <c r="BA669" s="1"/>
  <c r="AN669"/>
  <c r="BB669" s="1"/>
  <c r="AO669"/>
  <c r="BC669" s="1"/>
  <c r="AP669"/>
  <c r="BD669" s="1"/>
  <c r="AQ669"/>
  <c r="BE669" s="1"/>
  <c r="AL670"/>
  <c r="AZ670" s="1"/>
  <c r="AM670"/>
  <c r="BA670" s="1"/>
  <c r="AN670"/>
  <c r="BB670" s="1"/>
  <c r="AO670"/>
  <c r="BC670" s="1"/>
  <c r="AP670"/>
  <c r="BD670" s="1"/>
  <c r="AQ670"/>
  <c r="BE670" s="1"/>
  <c r="AL671"/>
  <c r="AZ671" s="1"/>
  <c r="AM671"/>
  <c r="BA671" s="1"/>
  <c r="AN671"/>
  <c r="BB671" s="1"/>
  <c r="AO671"/>
  <c r="BC671" s="1"/>
  <c r="AP671"/>
  <c r="BD671" s="1"/>
  <c r="AQ671"/>
  <c r="BE671" s="1"/>
  <c r="AL672"/>
  <c r="AZ672" s="1"/>
  <c r="AM672"/>
  <c r="BA672" s="1"/>
  <c r="AN672"/>
  <c r="BB672" s="1"/>
  <c r="AO672"/>
  <c r="BC672" s="1"/>
  <c r="AP672"/>
  <c r="BD672" s="1"/>
  <c r="AQ672"/>
  <c r="BE672" s="1"/>
  <c r="AL673"/>
  <c r="AZ673" s="1"/>
  <c r="AM673"/>
  <c r="BA673" s="1"/>
  <c r="AN673"/>
  <c r="BB673" s="1"/>
  <c r="AO673"/>
  <c r="BC673" s="1"/>
  <c r="AP673"/>
  <c r="BD673" s="1"/>
  <c r="AQ673"/>
  <c r="BE673" s="1"/>
  <c r="AL674"/>
  <c r="AZ674" s="1"/>
  <c r="AM674"/>
  <c r="BA674" s="1"/>
  <c r="AN674"/>
  <c r="BB674" s="1"/>
  <c r="AO674"/>
  <c r="BC674" s="1"/>
  <c r="AP674"/>
  <c r="BD674" s="1"/>
  <c r="AQ674"/>
  <c r="BE674" s="1"/>
  <c r="AL675"/>
  <c r="AZ675" s="1"/>
  <c r="AM675"/>
  <c r="BA675" s="1"/>
  <c r="AN675"/>
  <c r="BB675" s="1"/>
  <c r="AO675"/>
  <c r="BC675" s="1"/>
  <c r="AP675"/>
  <c r="BD675" s="1"/>
  <c r="AQ675"/>
  <c r="BE675" s="1"/>
  <c r="AL676"/>
  <c r="AZ676" s="1"/>
  <c r="AM676"/>
  <c r="BA676" s="1"/>
  <c r="AN676"/>
  <c r="BB676" s="1"/>
  <c r="AO676"/>
  <c r="BC676" s="1"/>
  <c r="AP676"/>
  <c r="BD676" s="1"/>
  <c r="AQ676"/>
  <c r="BE676" s="1"/>
  <c r="AL677"/>
  <c r="AZ677" s="1"/>
  <c r="AM677"/>
  <c r="BA677" s="1"/>
  <c r="AN677"/>
  <c r="BB677" s="1"/>
  <c r="AO677"/>
  <c r="BC677" s="1"/>
  <c r="AP677"/>
  <c r="BD677" s="1"/>
  <c r="AQ677"/>
  <c r="BE677" s="1"/>
  <c r="AL678"/>
  <c r="AZ678" s="1"/>
  <c r="AM678"/>
  <c r="BA678" s="1"/>
  <c r="AN678"/>
  <c r="BB678" s="1"/>
  <c r="AO678"/>
  <c r="BC678" s="1"/>
  <c r="AP678"/>
  <c r="BD678" s="1"/>
  <c r="AQ678"/>
  <c r="BE678" s="1"/>
  <c r="AL679"/>
  <c r="AZ679" s="1"/>
  <c r="AM679"/>
  <c r="BA679" s="1"/>
  <c r="AN679"/>
  <c r="BB679" s="1"/>
  <c r="AO679"/>
  <c r="BC679" s="1"/>
  <c r="AP679"/>
  <c r="BD679" s="1"/>
  <c r="AQ679"/>
  <c r="BE679" s="1"/>
  <c r="AL680"/>
  <c r="AZ680" s="1"/>
  <c r="AM680"/>
  <c r="BA680" s="1"/>
  <c r="AN680"/>
  <c r="BB680" s="1"/>
  <c r="AO680"/>
  <c r="BC680" s="1"/>
  <c r="AP680"/>
  <c r="BD680" s="1"/>
  <c r="AQ680"/>
  <c r="BE680" s="1"/>
  <c r="AL681"/>
  <c r="AZ681" s="1"/>
  <c r="AM681"/>
  <c r="BA681" s="1"/>
  <c r="AN681"/>
  <c r="BB681" s="1"/>
  <c r="AO681"/>
  <c r="BC681" s="1"/>
  <c r="AP681"/>
  <c r="BD681" s="1"/>
  <c r="AQ681"/>
  <c r="BE681" s="1"/>
  <c r="AL682"/>
  <c r="AZ682" s="1"/>
  <c r="AM682"/>
  <c r="BA682" s="1"/>
  <c r="AN682"/>
  <c r="BB682" s="1"/>
  <c r="AO682"/>
  <c r="BC682" s="1"/>
  <c r="AP682"/>
  <c r="BD682" s="1"/>
  <c r="AQ682"/>
  <c r="BE682" s="1"/>
  <c r="AL683"/>
  <c r="AZ683" s="1"/>
  <c r="AM683"/>
  <c r="BA683" s="1"/>
  <c r="AN683"/>
  <c r="BB683" s="1"/>
  <c r="AO683"/>
  <c r="BC683" s="1"/>
  <c r="AP683"/>
  <c r="BD683" s="1"/>
  <c r="AQ683"/>
  <c r="BE683" s="1"/>
  <c r="AL684"/>
  <c r="AZ684" s="1"/>
  <c r="AM684"/>
  <c r="BA684" s="1"/>
  <c r="AN684"/>
  <c r="BB684" s="1"/>
  <c r="AO684"/>
  <c r="BC684" s="1"/>
  <c r="AP684"/>
  <c r="BD684" s="1"/>
  <c r="AQ684"/>
  <c r="BE684" s="1"/>
  <c r="AL685"/>
  <c r="AZ685" s="1"/>
  <c r="AM685"/>
  <c r="BA685" s="1"/>
  <c r="AN685"/>
  <c r="BB685" s="1"/>
  <c r="AO685"/>
  <c r="BC685" s="1"/>
  <c r="AP685"/>
  <c r="BD685" s="1"/>
  <c r="AQ685"/>
  <c r="BE685" s="1"/>
  <c r="AL686"/>
  <c r="AZ686" s="1"/>
  <c r="AM686"/>
  <c r="BA686" s="1"/>
  <c r="AN686"/>
  <c r="BB686" s="1"/>
  <c r="AO686"/>
  <c r="BC686" s="1"/>
  <c r="AP686"/>
  <c r="BD686" s="1"/>
  <c r="AQ686"/>
  <c r="BE686" s="1"/>
  <c r="AL687"/>
  <c r="AZ687" s="1"/>
  <c r="AM687"/>
  <c r="BA687" s="1"/>
  <c r="AN687"/>
  <c r="BB687" s="1"/>
  <c r="AO687"/>
  <c r="BC687" s="1"/>
  <c r="AP687"/>
  <c r="BD687" s="1"/>
  <c r="AQ687"/>
  <c r="BE687" s="1"/>
  <c r="AL688"/>
  <c r="AZ688" s="1"/>
  <c r="AM688"/>
  <c r="BA688" s="1"/>
  <c r="AN688"/>
  <c r="BB688" s="1"/>
  <c r="AO688"/>
  <c r="BC688" s="1"/>
  <c r="AP688"/>
  <c r="BD688" s="1"/>
  <c r="AQ688"/>
  <c r="BE688" s="1"/>
  <c r="AL689"/>
  <c r="AZ689" s="1"/>
  <c r="AM689"/>
  <c r="BA689" s="1"/>
  <c r="AN689"/>
  <c r="BB689" s="1"/>
  <c r="AO689"/>
  <c r="BC689" s="1"/>
  <c r="AP689"/>
  <c r="BD689" s="1"/>
  <c r="AQ689"/>
  <c r="BE689" s="1"/>
  <c r="AL690"/>
  <c r="AZ690" s="1"/>
  <c r="AM690"/>
  <c r="BA690" s="1"/>
  <c r="AN690"/>
  <c r="BB690" s="1"/>
  <c r="AO690"/>
  <c r="BC690" s="1"/>
  <c r="AP690"/>
  <c r="BD690" s="1"/>
  <c r="AQ690"/>
  <c r="BE690" s="1"/>
  <c r="AL691"/>
  <c r="AZ691" s="1"/>
  <c r="AM691"/>
  <c r="BA691" s="1"/>
  <c r="AN691"/>
  <c r="BB691" s="1"/>
  <c r="AO691"/>
  <c r="BC691" s="1"/>
  <c r="AP691"/>
  <c r="BD691" s="1"/>
  <c r="AQ691"/>
  <c r="BE691" s="1"/>
  <c r="AL692"/>
  <c r="AZ692" s="1"/>
  <c r="AM692"/>
  <c r="BA692" s="1"/>
  <c r="AN692"/>
  <c r="BB692" s="1"/>
  <c r="AO692"/>
  <c r="BC692" s="1"/>
  <c r="AP692"/>
  <c r="BD692" s="1"/>
  <c r="AQ692"/>
  <c r="BE692" s="1"/>
  <c r="AL693"/>
  <c r="AZ693" s="1"/>
  <c r="AM693"/>
  <c r="BA693" s="1"/>
  <c r="AN693"/>
  <c r="BB693" s="1"/>
  <c r="AO693"/>
  <c r="BC693" s="1"/>
  <c r="AP693"/>
  <c r="BD693" s="1"/>
  <c r="AQ693"/>
  <c r="BE693" s="1"/>
  <c r="AL694"/>
  <c r="AZ694" s="1"/>
  <c r="AM694"/>
  <c r="BA694" s="1"/>
  <c r="AN694"/>
  <c r="BB694" s="1"/>
  <c r="AO694"/>
  <c r="BC694" s="1"/>
  <c r="AP694"/>
  <c r="BD694" s="1"/>
  <c r="AQ694"/>
  <c r="BE694" s="1"/>
  <c r="AL695"/>
  <c r="AZ695" s="1"/>
  <c r="AM695"/>
  <c r="BA695" s="1"/>
  <c r="AN695"/>
  <c r="BB695" s="1"/>
  <c r="AO695"/>
  <c r="BC695" s="1"/>
  <c r="AP695"/>
  <c r="BD695" s="1"/>
  <c r="AQ695"/>
  <c r="BE695" s="1"/>
  <c r="AL696"/>
  <c r="AZ696" s="1"/>
  <c r="AM696"/>
  <c r="BA696" s="1"/>
  <c r="AN696"/>
  <c r="BB696" s="1"/>
  <c r="AO696"/>
  <c r="BC696" s="1"/>
  <c r="AP696"/>
  <c r="BD696" s="1"/>
  <c r="AQ696"/>
  <c r="BE696" s="1"/>
  <c r="AL697"/>
  <c r="AZ697" s="1"/>
  <c r="AM697"/>
  <c r="BA697" s="1"/>
  <c r="AN697"/>
  <c r="BB697" s="1"/>
  <c r="AO697"/>
  <c r="BC697" s="1"/>
  <c r="AP697"/>
  <c r="BD697" s="1"/>
  <c r="AQ697"/>
  <c r="BE697" s="1"/>
  <c r="AL698"/>
  <c r="AZ698" s="1"/>
  <c r="AM698"/>
  <c r="BA698" s="1"/>
  <c r="AN698"/>
  <c r="BB698" s="1"/>
  <c r="AO698"/>
  <c r="BC698" s="1"/>
  <c r="AP698"/>
  <c r="BD698" s="1"/>
  <c r="AQ698"/>
  <c r="BE698" s="1"/>
  <c r="AL699"/>
  <c r="AZ699" s="1"/>
  <c r="AM699"/>
  <c r="BA699" s="1"/>
  <c r="AN699"/>
  <c r="BB699" s="1"/>
  <c r="AO699"/>
  <c r="BC699" s="1"/>
  <c r="AP699"/>
  <c r="BD699" s="1"/>
  <c r="AQ699"/>
  <c r="BE699" s="1"/>
  <c r="AL700"/>
  <c r="AZ700" s="1"/>
  <c r="AM700"/>
  <c r="BA700" s="1"/>
  <c r="AN700"/>
  <c r="BB700" s="1"/>
  <c r="AO700"/>
  <c r="BC700" s="1"/>
  <c r="AP700"/>
  <c r="BD700" s="1"/>
  <c r="AQ700"/>
  <c r="BE700" s="1"/>
  <c r="AL701"/>
  <c r="AZ701" s="1"/>
  <c r="AM701"/>
  <c r="BA701" s="1"/>
  <c r="AN701"/>
  <c r="BB701" s="1"/>
  <c r="AO701"/>
  <c r="BC701" s="1"/>
  <c r="AP701"/>
  <c r="BD701" s="1"/>
  <c r="AQ701"/>
  <c r="BE701" s="1"/>
  <c r="AL702"/>
  <c r="AZ702" s="1"/>
  <c r="AM702"/>
  <c r="BA702" s="1"/>
  <c r="AN702"/>
  <c r="BB702" s="1"/>
  <c r="AO702"/>
  <c r="BC702" s="1"/>
  <c r="AP702"/>
  <c r="BD702" s="1"/>
  <c r="AQ702"/>
  <c r="BE702" s="1"/>
  <c r="AL703"/>
  <c r="AZ703" s="1"/>
  <c r="AM703"/>
  <c r="BA703" s="1"/>
  <c r="AN703"/>
  <c r="BB703" s="1"/>
  <c r="AO703"/>
  <c r="BC703" s="1"/>
  <c r="AP703"/>
  <c r="BD703" s="1"/>
  <c r="AQ703"/>
  <c r="BE703" s="1"/>
  <c r="AL704"/>
  <c r="AZ704" s="1"/>
  <c r="AM704"/>
  <c r="BA704" s="1"/>
  <c r="AN704"/>
  <c r="BB704" s="1"/>
  <c r="AO704"/>
  <c r="BC704" s="1"/>
  <c r="AP704"/>
  <c r="BD704" s="1"/>
  <c r="AQ704"/>
  <c r="BE704" s="1"/>
  <c r="AL705"/>
  <c r="AZ705" s="1"/>
  <c r="AM705"/>
  <c r="BA705" s="1"/>
  <c r="AN705"/>
  <c r="BB705" s="1"/>
  <c r="AO705"/>
  <c r="BC705" s="1"/>
  <c r="AP705"/>
  <c r="BD705" s="1"/>
  <c r="AQ705"/>
  <c r="BE705" s="1"/>
  <c r="AL706"/>
  <c r="AZ706" s="1"/>
  <c r="AM706"/>
  <c r="BA706" s="1"/>
  <c r="AN706"/>
  <c r="BB706" s="1"/>
  <c r="AO706"/>
  <c r="BC706" s="1"/>
  <c r="AP706"/>
  <c r="BD706" s="1"/>
  <c r="AQ706"/>
  <c r="BE706" s="1"/>
  <c r="AL707"/>
  <c r="AZ707" s="1"/>
  <c r="AM707"/>
  <c r="BA707" s="1"/>
  <c r="AN707"/>
  <c r="BB707" s="1"/>
  <c r="AO707"/>
  <c r="BC707" s="1"/>
  <c r="AP707"/>
  <c r="BD707" s="1"/>
  <c r="AQ707"/>
  <c r="BE707" s="1"/>
  <c r="AL708"/>
  <c r="AZ708" s="1"/>
  <c r="AM708"/>
  <c r="BA708" s="1"/>
  <c r="AN708"/>
  <c r="BB708" s="1"/>
  <c r="AO708"/>
  <c r="BC708" s="1"/>
  <c r="AP708"/>
  <c r="BD708" s="1"/>
  <c r="AQ708"/>
  <c r="BE708" s="1"/>
  <c r="AL709"/>
  <c r="AZ709" s="1"/>
  <c r="AM709"/>
  <c r="BA709" s="1"/>
  <c r="AN709"/>
  <c r="BB709" s="1"/>
  <c r="AO709"/>
  <c r="BC709" s="1"/>
  <c r="AP709"/>
  <c r="BD709" s="1"/>
  <c r="AQ709"/>
  <c r="BE709" s="1"/>
  <c r="AL710"/>
  <c r="AZ710" s="1"/>
  <c r="AM710"/>
  <c r="BA710" s="1"/>
  <c r="AN710"/>
  <c r="BB710" s="1"/>
  <c r="AO710"/>
  <c r="BC710" s="1"/>
  <c r="AP710"/>
  <c r="BD710" s="1"/>
  <c r="AQ710"/>
  <c r="BE710" s="1"/>
  <c r="AL711"/>
  <c r="AZ711" s="1"/>
  <c r="AM711"/>
  <c r="BA711" s="1"/>
  <c r="AN711"/>
  <c r="BB711" s="1"/>
  <c r="AO711"/>
  <c r="BC711" s="1"/>
  <c r="AP711"/>
  <c r="BD711" s="1"/>
  <c r="AQ711"/>
  <c r="BE711" s="1"/>
  <c r="AL712"/>
  <c r="AZ712" s="1"/>
  <c r="AM712"/>
  <c r="BA712" s="1"/>
  <c r="AN712"/>
  <c r="BB712" s="1"/>
  <c r="AO712"/>
  <c r="BC712" s="1"/>
  <c r="AP712"/>
  <c r="BD712" s="1"/>
  <c r="AQ712"/>
  <c r="BE712" s="1"/>
  <c r="AL713"/>
  <c r="AZ713" s="1"/>
  <c r="AM713"/>
  <c r="BA713" s="1"/>
  <c r="AN713"/>
  <c r="BB713" s="1"/>
  <c r="AO713"/>
  <c r="BC713" s="1"/>
  <c r="AP713"/>
  <c r="BD713" s="1"/>
  <c r="AQ713"/>
  <c r="BE713" s="1"/>
  <c r="AL714"/>
  <c r="AZ714" s="1"/>
  <c r="AM714"/>
  <c r="BA714" s="1"/>
  <c r="AN714"/>
  <c r="BB714" s="1"/>
  <c r="AO714"/>
  <c r="BC714" s="1"/>
  <c r="AP714"/>
  <c r="BD714" s="1"/>
  <c r="AQ714"/>
  <c r="BE714" s="1"/>
  <c r="AL715"/>
  <c r="AZ715" s="1"/>
  <c r="AM715"/>
  <c r="BA715" s="1"/>
  <c r="AN715"/>
  <c r="BB715" s="1"/>
  <c r="AO715"/>
  <c r="BC715" s="1"/>
  <c r="AP715"/>
  <c r="BD715" s="1"/>
  <c r="AQ715"/>
  <c r="BE715" s="1"/>
  <c r="AL716"/>
  <c r="AZ716" s="1"/>
  <c r="AM716"/>
  <c r="BA716" s="1"/>
  <c r="AN716"/>
  <c r="BB716" s="1"/>
  <c r="AO716"/>
  <c r="BC716" s="1"/>
  <c r="AP716"/>
  <c r="BD716" s="1"/>
  <c r="AQ716"/>
  <c r="BE716" s="1"/>
  <c r="AL717"/>
  <c r="AZ717" s="1"/>
  <c r="AM717"/>
  <c r="BA717" s="1"/>
  <c r="AN717"/>
  <c r="BB717" s="1"/>
  <c r="AO717"/>
  <c r="BC717" s="1"/>
  <c r="AP717"/>
  <c r="BD717" s="1"/>
  <c r="AQ717"/>
  <c r="BE717" s="1"/>
  <c r="AL718"/>
  <c r="AZ718" s="1"/>
  <c r="AM718"/>
  <c r="BA718" s="1"/>
  <c r="AN718"/>
  <c r="BB718" s="1"/>
  <c r="AO718"/>
  <c r="BC718" s="1"/>
  <c r="AP718"/>
  <c r="BD718" s="1"/>
  <c r="AQ718"/>
  <c r="BE718" s="1"/>
  <c r="AL719"/>
  <c r="AZ719" s="1"/>
  <c r="AM719"/>
  <c r="BA719" s="1"/>
  <c r="AN719"/>
  <c r="BB719" s="1"/>
  <c r="AO719"/>
  <c r="BC719" s="1"/>
  <c r="AP719"/>
  <c r="BD719" s="1"/>
  <c r="AQ719"/>
  <c r="BE719" s="1"/>
  <c r="AL720"/>
  <c r="AZ720" s="1"/>
  <c r="AM720"/>
  <c r="BA720" s="1"/>
  <c r="AN720"/>
  <c r="BB720" s="1"/>
  <c r="AO720"/>
  <c r="BC720" s="1"/>
  <c r="AP720"/>
  <c r="BD720" s="1"/>
  <c r="AQ720"/>
  <c r="BE720" s="1"/>
  <c r="AL721"/>
  <c r="AZ721" s="1"/>
  <c r="AM721"/>
  <c r="BA721" s="1"/>
  <c r="AN721"/>
  <c r="BB721" s="1"/>
  <c r="AO721"/>
  <c r="BC721" s="1"/>
  <c r="AP721"/>
  <c r="BD721" s="1"/>
  <c r="AQ721"/>
  <c r="BE721" s="1"/>
  <c r="AL722"/>
  <c r="AZ722" s="1"/>
  <c r="AM722"/>
  <c r="BA722" s="1"/>
  <c r="AN722"/>
  <c r="BB722" s="1"/>
  <c r="AO722"/>
  <c r="BC722" s="1"/>
  <c r="AP722"/>
  <c r="BD722" s="1"/>
  <c r="AQ722"/>
  <c r="BE722" s="1"/>
  <c r="AL723"/>
  <c r="AZ723" s="1"/>
  <c r="AM723"/>
  <c r="BA723" s="1"/>
  <c r="AN723"/>
  <c r="BB723" s="1"/>
  <c r="AO723"/>
  <c r="BC723" s="1"/>
  <c r="AP723"/>
  <c r="BD723" s="1"/>
  <c r="AQ723"/>
  <c r="BE723" s="1"/>
  <c r="AL724"/>
  <c r="AZ724" s="1"/>
  <c r="AM724"/>
  <c r="BA724" s="1"/>
  <c r="AN724"/>
  <c r="BB724" s="1"/>
  <c r="AO724"/>
  <c r="BC724" s="1"/>
  <c r="AP724"/>
  <c r="BD724" s="1"/>
  <c r="AQ724"/>
  <c r="BE724" s="1"/>
  <c r="AL725"/>
  <c r="AZ725" s="1"/>
  <c r="AM725"/>
  <c r="BA725" s="1"/>
  <c r="AN725"/>
  <c r="BB725" s="1"/>
  <c r="AO725"/>
  <c r="BC725" s="1"/>
  <c r="AP725"/>
  <c r="BD725" s="1"/>
  <c r="AQ725"/>
  <c r="BE725" s="1"/>
  <c r="AL726"/>
  <c r="AZ726" s="1"/>
  <c r="AM726"/>
  <c r="BA726" s="1"/>
  <c r="AN726"/>
  <c r="BB726" s="1"/>
  <c r="AO726"/>
  <c r="BC726" s="1"/>
  <c r="AP726"/>
  <c r="BD726" s="1"/>
  <c r="AQ726"/>
  <c r="BE726" s="1"/>
  <c r="AL727"/>
  <c r="AZ727" s="1"/>
  <c r="AM727"/>
  <c r="BA727" s="1"/>
  <c r="AN727"/>
  <c r="BB727" s="1"/>
  <c r="AO727"/>
  <c r="BC727" s="1"/>
  <c r="AP727"/>
  <c r="BD727" s="1"/>
  <c r="AQ727"/>
  <c r="BE727" s="1"/>
  <c r="AL728"/>
  <c r="AZ728" s="1"/>
  <c r="AM728"/>
  <c r="BA728" s="1"/>
  <c r="AN728"/>
  <c r="BB728" s="1"/>
  <c r="AO728"/>
  <c r="BC728" s="1"/>
  <c r="AP728"/>
  <c r="BD728" s="1"/>
  <c r="AQ728"/>
  <c r="BE728" s="1"/>
  <c r="AL729"/>
  <c r="AZ729" s="1"/>
  <c r="AM729"/>
  <c r="BA729" s="1"/>
  <c r="AN729"/>
  <c r="BB729" s="1"/>
  <c r="AO729"/>
  <c r="BC729" s="1"/>
  <c r="AP729"/>
  <c r="BD729" s="1"/>
  <c r="AQ729"/>
  <c r="BE729" s="1"/>
  <c r="AL730"/>
  <c r="AZ730" s="1"/>
  <c r="AM730"/>
  <c r="BA730" s="1"/>
  <c r="AN730"/>
  <c r="BB730" s="1"/>
  <c r="AO730"/>
  <c r="BC730" s="1"/>
  <c r="AP730"/>
  <c r="BD730" s="1"/>
  <c r="AQ730"/>
  <c r="BE730" s="1"/>
  <c r="AL731"/>
  <c r="AZ731" s="1"/>
  <c r="AM731"/>
  <c r="BA731" s="1"/>
  <c r="AN731"/>
  <c r="BB731" s="1"/>
  <c r="AO731"/>
  <c r="BC731" s="1"/>
  <c r="AP731"/>
  <c r="BD731" s="1"/>
  <c r="AQ731"/>
  <c r="BE731" s="1"/>
  <c r="AL732"/>
  <c r="AZ732" s="1"/>
  <c r="AM732"/>
  <c r="BA732" s="1"/>
  <c r="AN732"/>
  <c r="BB732" s="1"/>
  <c r="AO732"/>
  <c r="BC732" s="1"/>
  <c r="AP732"/>
  <c r="BD732" s="1"/>
  <c r="AQ732"/>
  <c r="BE732" s="1"/>
  <c r="AL733"/>
  <c r="AZ733" s="1"/>
  <c r="AM733"/>
  <c r="BA733" s="1"/>
  <c r="AN733"/>
  <c r="BB733" s="1"/>
  <c r="AO733"/>
  <c r="BC733" s="1"/>
  <c r="AP733"/>
  <c r="BD733" s="1"/>
  <c r="AQ733"/>
  <c r="BE733" s="1"/>
  <c r="AL734"/>
  <c r="AZ734" s="1"/>
  <c r="AM734"/>
  <c r="BA734" s="1"/>
  <c r="AN734"/>
  <c r="BB734" s="1"/>
  <c r="AO734"/>
  <c r="BC734" s="1"/>
  <c r="AP734"/>
  <c r="BD734" s="1"/>
  <c r="AQ734"/>
  <c r="BE734" s="1"/>
  <c r="AL735"/>
  <c r="AZ735" s="1"/>
  <c r="AM735"/>
  <c r="BA735" s="1"/>
  <c r="AN735"/>
  <c r="BB735" s="1"/>
  <c r="AO735"/>
  <c r="BC735" s="1"/>
  <c r="AP735"/>
  <c r="BD735" s="1"/>
  <c r="AQ735"/>
  <c r="BE735" s="1"/>
  <c r="AL736"/>
  <c r="AZ736" s="1"/>
  <c r="AM736"/>
  <c r="BA736" s="1"/>
  <c r="AN736"/>
  <c r="BB736" s="1"/>
  <c r="AO736"/>
  <c r="BC736" s="1"/>
  <c r="AP736"/>
  <c r="BD736" s="1"/>
  <c r="AQ736"/>
  <c r="BE736" s="1"/>
  <c r="AL737"/>
  <c r="AZ737" s="1"/>
  <c r="AM737"/>
  <c r="BA737" s="1"/>
  <c r="AN737"/>
  <c r="BB737" s="1"/>
  <c r="AO737"/>
  <c r="BC737" s="1"/>
  <c r="AP737"/>
  <c r="BD737" s="1"/>
  <c r="AQ737"/>
  <c r="BE737" s="1"/>
  <c r="AL738"/>
  <c r="AZ738" s="1"/>
  <c r="AM738"/>
  <c r="BA738" s="1"/>
  <c r="AN738"/>
  <c r="BB738" s="1"/>
  <c r="AO738"/>
  <c r="BC738" s="1"/>
  <c r="AP738"/>
  <c r="BD738" s="1"/>
  <c r="AQ738"/>
  <c r="BE738" s="1"/>
  <c r="AL739"/>
  <c r="AZ739" s="1"/>
  <c r="AM739"/>
  <c r="BA739" s="1"/>
  <c r="AN739"/>
  <c r="BB739" s="1"/>
  <c r="AO739"/>
  <c r="BC739" s="1"/>
  <c r="AP739"/>
  <c r="BD739" s="1"/>
  <c r="AQ739"/>
  <c r="BE739" s="1"/>
  <c r="AL740"/>
  <c r="AZ740" s="1"/>
  <c r="AM740"/>
  <c r="BA740" s="1"/>
  <c r="AN740"/>
  <c r="BB740" s="1"/>
  <c r="AO740"/>
  <c r="BC740" s="1"/>
  <c r="AP740"/>
  <c r="BD740" s="1"/>
  <c r="AQ740"/>
  <c r="BE740" s="1"/>
  <c r="AL741"/>
  <c r="AZ741" s="1"/>
  <c r="AM741"/>
  <c r="BA741" s="1"/>
  <c r="AN741"/>
  <c r="BB741" s="1"/>
  <c r="AO741"/>
  <c r="BC741" s="1"/>
  <c r="AP741"/>
  <c r="BD741" s="1"/>
  <c r="AQ741"/>
  <c r="BE741" s="1"/>
  <c r="AL742"/>
  <c r="AZ742" s="1"/>
  <c r="AM742"/>
  <c r="BA742" s="1"/>
  <c r="AN742"/>
  <c r="BB742" s="1"/>
  <c r="AO742"/>
  <c r="BC742" s="1"/>
  <c r="AP742"/>
  <c r="BD742" s="1"/>
  <c r="AQ742"/>
  <c r="BE742" s="1"/>
  <c r="AL743"/>
  <c r="AZ743" s="1"/>
  <c r="AM743"/>
  <c r="BA743" s="1"/>
  <c r="AN743"/>
  <c r="BB743" s="1"/>
  <c r="AO743"/>
  <c r="BC743" s="1"/>
  <c r="AP743"/>
  <c r="BD743" s="1"/>
  <c r="AQ743"/>
  <c r="BE743" s="1"/>
  <c r="AL744"/>
  <c r="AZ744" s="1"/>
  <c r="AM744"/>
  <c r="BA744" s="1"/>
  <c r="AN744"/>
  <c r="BB744" s="1"/>
  <c r="AO744"/>
  <c r="BC744" s="1"/>
  <c r="AP744"/>
  <c r="BD744" s="1"/>
  <c r="AQ744"/>
  <c r="BE744" s="1"/>
  <c r="AL745"/>
  <c r="AZ745" s="1"/>
  <c r="AM745"/>
  <c r="BA745" s="1"/>
  <c r="AN745"/>
  <c r="BB745" s="1"/>
  <c r="AO745"/>
  <c r="BC745" s="1"/>
  <c r="AP745"/>
  <c r="BD745" s="1"/>
  <c r="AQ745"/>
  <c r="BE745" s="1"/>
  <c r="AL746"/>
  <c r="AZ746" s="1"/>
  <c r="AM746"/>
  <c r="BA746" s="1"/>
  <c r="AN746"/>
  <c r="BB746" s="1"/>
  <c r="AO746"/>
  <c r="BC746" s="1"/>
  <c r="AP746"/>
  <c r="BD746" s="1"/>
  <c r="AQ746"/>
  <c r="BE746" s="1"/>
  <c r="AL747"/>
  <c r="AZ747" s="1"/>
  <c r="AM747"/>
  <c r="BA747" s="1"/>
  <c r="AN747"/>
  <c r="BB747" s="1"/>
  <c r="AO747"/>
  <c r="BC747" s="1"/>
  <c r="AP747"/>
  <c r="BD747" s="1"/>
  <c r="AQ747"/>
  <c r="BE747" s="1"/>
  <c r="AL748"/>
  <c r="AZ748" s="1"/>
  <c r="AM748"/>
  <c r="BA748" s="1"/>
  <c r="AN748"/>
  <c r="BB748" s="1"/>
  <c r="AO748"/>
  <c r="BC748" s="1"/>
  <c r="AP748"/>
  <c r="BD748" s="1"/>
  <c r="AQ748"/>
  <c r="BE748" s="1"/>
  <c r="AL749"/>
  <c r="AZ749" s="1"/>
  <c r="AM749"/>
  <c r="BA749" s="1"/>
  <c r="AN749"/>
  <c r="BB749" s="1"/>
  <c r="AO749"/>
  <c r="BC749" s="1"/>
  <c r="AP749"/>
  <c r="BD749" s="1"/>
  <c r="AQ749"/>
  <c r="BE749" s="1"/>
  <c r="AL750"/>
  <c r="AZ750" s="1"/>
  <c r="AM750"/>
  <c r="BA750" s="1"/>
  <c r="AN750"/>
  <c r="BB750" s="1"/>
  <c r="AO750"/>
  <c r="BC750" s="1"/>
  <c r="AP750"/>
  <c r="BD750" s="1"/>
  <c r="AQ750"/>
  <c r="BE750" s="1"/>
  <c r="AL751"/>
  <c r="AZ751" s="1"/>
  <c r="AM751"/>
  <c r="BA751" s="1"/>
  <c r="AN751"/>
  <c r="BB751" s="1"/>
  <c r="AO751"/>
  <c r="BC751" s="1"/>
  <c r="AP751"/>
  <c r="BD751" s="1"/>
  <c r="AQ751"/>
  <c r="BE751" s="1"/>
  <c r="AL752"/>
  <c r="AZ752" s="1"/>
  <c r="AM752"/>
  <c r="BA752" s="1"/>
  <c r="AN752"/>
  <c r="BB752" s="1"/>
  <c r="AO752"/>
  <c r="BC752" s="1"/>
  <c r="AP752"/>
  <c r="BD752" s="1"/>
  <c r="AQ752"/>
  <c r="BE752" s="1"/>
  <c r="AL753"/>
  <c r="AZ753" s="1"/>
  <c r="AM753"/>
  <c r="BA753" s="1"/>
  <c r="AN753"/>
  <c r="BB753" s="1"/>
  <c r="AO753"/>
  <c r="BC753" s="1"/>
  <c r="AP753"/>
  <c r="BD753" s="1"/>
  <c r="AQ753"/>
  <c r="BE753" s="1"/>
  <c r="AL754"/>
  <c r="AZ754" s="1"/>
  <c r="AM754"/>
  <c r="BA754" s="1"/>
  <c r="AN754"/>
  <c r="BB754" s="1"/>
  <c r="AO754"/>
  <c r="BC754" s="1"/>
  <c r="AP754"/>
  <c r="BD754" s="1"/>
  <c r="AQ754"/>
  <c r="BE754" s="1"/>
  <c r="AL755"/>
  <c r="AZ755" s="1"/>
  <c r="AM755"/>
  <c r="BA755" s="1"/>
  <c r="AN755"/>
  <c r="BB755" s="1"/>
  <c r="AO755"/>
  <c r="BC755" s="1"/>
  <c r="AP755"/>
  <c r="BD755" s="1"/>
  <c r="AQ755"/>
  <c r="BE755" s="1"/>
  <c r="AL756"/>
  <c r="AZ756" s="1"/>
  <c r="AM756"/>
  <c r="BA756" s="1"/>
  <c r="AN756"/>
  <c r="BB756" s="1"/>
  <c r="AO756"/>
  <c r="BC756" s="1"/>
  <c r="AP756"/>
  <c r="BD756" s="1"/>
  <c r="AQ756"/>
  <c r="BE756" s="1"/>
  <c r="AL757"/>
  <c r="AZ757" s="1"/>
  <c r="AM757"/>
  <c r="BA757" s="1"/>
  <c r="AN757"/>
  <c r="BB757" s="1"/>
  <c r="AO757"/>
  <c r="BC757" s="1"/>
  <c r="AP757"/>
  <c r="BD757" s="1"/>
  <c r="AQ757"/>
  <c r="BE757" s="1"/>
  <c r="AL758"/>
  <c r="AZ758" s="1"/>
  <c r="AM758"/>
  <c r="BA758" s="1"/>
  <c r="AN758"/>
  <c r="BB758" s="1"/>
  <c r="AO758"/>
  <c r="BC758" s="1"/>
  <c r="AP758"/>
  <c r="BD758" s="1"/>
  <c r="AQ758"/>
  <c r="BE758" s="1"/>
  <c r="AL759"/>
  <c r="AZ759" s="1"/>
  <c r="AM759"/>
  <c r="BA759" s="1"/>
  <c r="AN759"/>
  <c r="BB759" s="1"/>
  <c r="AO759"/>
  <c r="BC759" s="1"/>
  <c r="AP759"/>
  <c r="BD759" s="1"/>
  <c r="AQ759"/>
  <c r="BE759" s="1"/>
  <c r="AL760"/>
  <c r="AZ760" s="1"/>
  <c r="AM760"/>
  <c r="BA760" s="1"/>
  <c r="AN760"/>
  <c r="BB760" s="1"/>
  <c r="AO760"/>
  <c r="BC760" s="1"/>
  <c r="AP760"/>
  <c r="BD760" s="1"/>
  <c r="AQ760"/>
  <c r="BE760" s="1"/>
  <c r="AL761"/>
  <c r="AZ761" s="1"/>
  <c r="AM761"/>
  <c r="BA761" s="1"/>
  <c r="AN761"/>
  <c r="BB761" s="1"/>
  <c r="AO761"/>
  <c r="BC761" s="1"/>
  <c r="AP761"/>
  <c r="BD761" s="1"/>
  <c r="AQ761"/>
  <c r="BE761" s="1"/>
  <c r="AL762"/>
  <c r="AZ762" s="1"/>
  <c r="AM762"/>
  <c r="BA762" s="1"/>
  <c r="AN762"/>
  <c r="BB762" s="1"/>
  <c r="AO762"/>
  <c r="BC762" s="1"/>
  <c r="AP762"/>
  <c r="BD762" s="1"/>
  <c r="AQ762"/>
  <c r="BE762" s="1"/>
  <c r="AL763"/>
  <c r="AZ763" s="1"/>
  <c r="AM763"/>
  <c r="BA763" s="1"/>
  <c r="AN763"/>
  <c r="BB763" s="1"/>
  <c r="AO763"/>
  <c r="BC763" s="1"/>
  <c r="AP763"/>
  <c r="BD763" s="1"/>
  <c r="AQ763"/>
  <c r="BE763" s="1"/>
  <c r="AL764"/>
  <c r="AZ764" s="1"/>
  <c r="AM764"/>
  <c r="BA764" s="1"/>
  <c r="AN764"/>
  <c r="BB764" s="1"/>
  <c r="AO764"/>
  <c r="BC764" s="1"/>
  <c r="AP764"/>
  <c r="BD764" s="1"/>
  <c r="AQ764"/>
  <c r="BE764" s="1"/>
  <c r="AL765"/>
  <c r="AZ765" s="1"/>
  <c r="AM765"/>
  <c r="BA765" s="1"/>
  <c r="AN765"/>
  <c r="BB765" s="1"/>
  <c r="AO765"/>
  <c r="BC765" s="1"/>
  <c r="AP765"/>
  <c r="BD765" s="1"/>
  <c r="AQ765"/>
  <c r="BE765" s="1"/>
  <c r="AL766"/>
  <c r="AZ766" s="1"/>
  <c r="AM766"/>
  <c r="BA766" s="1"/>
  <c r="AN766"/>
  <c r="BB766" s="1"/>
  <c r="AO766"/>
  <c r="BC766" s="1"/>
  <c r="AP766"/>
  <c r="BD766" s="1"/>
  <c r="AQ766"/>
  <c r="BE766" s="1"/>
  <c r="AL767"/>
  <c r="AZ767" s="1"/>
  <c r="AM767"/>
  <c r="BA767" s="1"/>
  <c r="AN767"/>
  <c r="BB767" s="1"/>
  <c r="AO767"/>
  <c r="BC767" s="1"/>
  <c r="AP767"/>
  <c r="BD767" s="1"/>
  <c r="AQ767"/>
  <c r="BE767" s="1"/>
  <c r="AL768"/>
  <c r="AZ768" s="1"/>
  <c r="AM768"/>
  <c r="BA768" s="1"/>
  <c r="AN768"/>
  <c r="BB768" s="1"/>
  <c r="AO768"/>
  <c r="BC768" s="1"/>
  <c r="AP768"/>
  <c r="BD768" s="1"/>
  <c r="AQ768"/>
  <c r="BE768" s="1"/>
  <c r="AL769"/>
  <c r="AZ769" s="1"/>
  <c r="AM769"/>
  <c r="BA769" s="1"/>
  <c r="AN769"/>
  <c r="BB769" s="1"/>
  <c r="AO769"/>
  <c r="BC769" s="1"/>
  <c r="AP769"/>
  <c r="BD769" s="1"/>
  <c r="AQ769"/>
  <c r="BE769" s="1"/>
  <c r="AL770"/>
  <c r="AZ770" s="1"/>
  <c r="AM770"/>
  <c r="BA770" s="1"/>
  <c r="AN770"/>
  <c r="BB770" s="1"/>
  <c r="AO770"/>
  <c r="BC770" s="1"/>
  <c r="AP770"/>
  <c r="BD770" s="1"/>
  <c r="AQ770"/>
  <c r="BE770" s="1"/>
  <c r="AL771"/>
  <c r="AZ771" s="1"/>
  <c r="AM771"/>
  <c r="BA771" s="1"/>
  <c r="AN771"/>
  <c r="BB771" s="1"/>
  <c r="AO771"/>
  <c r="BC771" s="1"/>
  <c r="AP771"/>
  <c r="BD771" s="1"/>
  <c r="AQ771"/>
  <c r="BE771" s="1"/>
  <c r="AL772"/>
  <c r="AZ772" s="1"/>
  <c r="AM772"/>
  <c r="BA772" s="1"/>
  <c r="AN772"/>
  <c r="BB772" s="1"/>
  <c r="AO772"/>
  <c r="BC772" s="1"/>
  <c r="AP772"/>
  <c r="BD772" s="1"/>
  <c r="AQ772"/>
  <c r="BE772" s="1"/>
  <c r="AL773"/>
  <c r="AZ773" s="1"/>
  <c r="AM773"/>
  <c r="BA773" s="1"/>
  <c r="AN773"/>
  <c r="BB773" s="1"/>
  <c r="AO773"/>
  <c r="BC773" s="1"/>
  <c r="AP773"/>
  <c r="BD773" s="1"/>
  <c r="AQ773"/>
  <c r="BE773" s="1"/>
  <c r="AL774"/>
  <c r="AZ774" s="1"/>
  <c r="AM774"/>
  <c r="BA774" s="1"/>
  <c r="AN774"/>
  <c r="BB774" s="1"/>
  <c r="AO774"/>
  <c r="BC774" s="1"/>
  <c r="AP774"/>
  <c r="BD774" s="1"/>
  <c r="AQ774"/>
  <c r="BE774" s="1"/>
  <c r="AL775"/>
  <c r="AZ775" s="1"/>
  <c r="AM775"/>
  <c r="BA775" s="1"/>
  <c r="AN775"/>
  <c r="BB775" s="1"/>
  <c r="AO775"/>
  <c r="BC775" s="1"/>
  <c r="AP775"/>
  <c r="BD775" s="1"/>
  <c r="AQ775"/>
  <c r="BE775" s="1"/>
  <c r="AL776"/>
  <c r="AZ776" s="1"/>
  <c r="AM776"/>
  <c r="BA776" s="1"/>
  <c r="AN776"/>
  <c r="BB776" s="1"/>
  <c r="AO776"/>
  <c r="BC776" s="1"/>
  <c r="AP776"/>
  <c r="BD776" s="1"/>
  <c r="AQ776"/>
  <c r="BE776" s="1"/>
  <c r="AL777"/>
  <c r="AZ777" s="1"/>
  <c r="AM777"/>
  <c r="BA777" s="1"/>
  <c r="AN777"/>
  <c r="BB777" s="1"/>
  <c r="AO777"/>
  <c r="BC777" s="1"/>
  <c r="AP777"/>
  <c r="BD777" s="1"/>
  <c r="AQ777"/>
  <c r="BE777" s="1"/>
  <c r="AL778"/>
  <c r="AZ778" s="1"/>
  <c r="AM778"/>
  <c r="BA778" s="1"/>
  <c r="AN778"/>
  <c r="BB778" s="1"/>
  <c r="AO778"/>
  <c r="BC778" s="1"/>
  <c r="AP778"/>
  <c r="BD778" s="1"/>
  <c r="AQ778"/>
  <c r="BE778" s="1"/>
  <c r="AL779"/>
  <c r="AZ779" s="1"/>
  <c r="AM779"/>
  <c r="BA779" s="1"/>
  <c r="AN779"/>
  <c r="BB779" s="1"/>
  <c r="AO779"/>
  <c r="BC779" s="1"/>
  <c r="AP779"/>
  <c r="BD779" s="1"/>
  <c r="AQ779"/>
  <c r="BE779" s="1"/>
  <c r="AL780"/>
  <c r="AZ780" s="1"/>
  <c r="AM780"/>
  <c r="BA780" s="1"/>
  <c r="AN780"/>
  <c r="BB780" s="1"/>
  <c r="AO780"/>
  <c r="BC780" s="1"/>
  <c r="AP780"/>
  <c r="BD780" s="1"/>
  <c r="AQ780"/>
  <c r="BE780" s="1"/>
  <c r="AL781"/>
  <c r="AZ781" s="1"/>
  <c r="AM781"/>
  <c r="BA781" s="1"/>
  <c r="AN781"/>
  <c r="BB781" s="1"/>
  <c r="AO781"/>
  <c r="BC781" s="1"/>
  <c r="AP781"/>
  <c r="BD781" s="1"/>
  <c r="AQ781"/>
  <c r="BE781" s="1"/>
  <c r="AL782"/>
  <c r="AZ782" s="1"/>
  <c r="AM782"/>
  <c r="BA782" s="1"/>
  <c r="AN782"/>
  <c r="BB782" s="1"/>
  <c r="AO782"/>
  <c r="BC782" s="1"/>
  <c r="AP782"/>
  <c r="BD782" s="1"/>
  <c r="AQ782"/>
  <c r="BE782" s="1"/>
  <c r="AL783"/>
  <c r="AZ783" s="1"/>
  <c r="AM783"/>
  <c r="BA783" s="1"/>
  <c r="AN783"/>
  <c r="BB783" s="1"/>
  <c r="AO783"/>
  <c r="BC783" s="1"/>
  <c r="AP783"/>
  <c r="BD783" s="1"/>
  <c r="AQ783"/>
  <c r="BE783" s="1"/>
  <c r="AL784"/>
  <c r="AZ784" s="1"/>
  <c r="AM784"/>
  <c r="BA784" s="1"/>
  <c r="AN784"/>
  <c r="BB784" s="1"/>
  <c r="AO784"/>
  <c r="BC784" s="1"/>
  <c r="AP784"/>
  <c r="BD784" s="1"/>
  <c r="AQ784"/>
  <c r="BE784" s="1"/>
  <c r="AL785"/>
  <c r="AZ785" s="1"/>
  <c r="AM785"/>
  <c r="BA785" s="1"/>
  <c r="AN785"/>
  <c r="BB785" s="1"/>
  <c r="AO785"/>
  <c r="BC785" s="1"/>
  <c r="AP785"/>
  <c r="BD785" s="1"/>
  <c r="AQ785"/>
  <c r="BE785" s="1"/>
  <c r="AL786"/>
  <c r="AZ786" s="1"/>
  <c r="AM786"/>
  <c r="BA786" s="1"/>
  <c r="AN786"/>
  <c r="BB786" s="1"/>
  <c r="AO786"/>
  <c r="BC786" s="1"/>
  <c r="AP786"/>
  <c r="BD786" s="1"/>
  <c r="AQ786"/>
  <c r="BE786" s="1"/>
  <c r="AL789"/>
  <c r="AZ789" s="1"/>
  <c r="AM789"/>
  <c r="BA789" s="1"/>
  <c r="AN789"/>
  <c r="BB789" s="1"/>
  <c r="AO789"/>
  <c r="BC789" s="1"/>
  <c r="AP789"/>
  <c r="AQ789"/>
  <c r="BE789" s="1"/>
  <c r="AL790"/>
  <c r="AZ790" s="1"/>
  <c r="AM790"/>
  <c r="BA790" s="1"/>
  <c r="AN790"/>
  <c r="BB790" s="1"/>
  <c r="AO790"/>
  <c r="BC790" s="1"/>
  <c r="AP790"/>
  <c r="BD790" s="1"/>
  <c r="AQ790"/>
  <c r="BE790" s="1"/>
  <c r="AL791"/>
  <c r="AZ791" s="1"/>
  <c r="AM791"/>
  <c r="BA791" s="1"/>
  <c r="AN791"/>
  <c r="BB791" s="1"/>
  <c r="AO791"/>
  <c r="BC791" s="1"/>
  <c r="AP791"/>
  <c r="BD791" s="1"/>
  <c r="AQ791"/>
  <c r="BE791" s="1"/>
  <c r="AL792"/>
  <c r="AZ792" s="1"/>
  <c r="AM792"/>
  <c r="BA792" s="1"/>
  <c r="AN792"/>
  <c r="BB792" s="1"/>
  <c r="AO792"/>
  <c r="BC792" s="1"/>
  <c r="AP792"/>
  <c r="BD792" s="1"/>
  <c r="AQ792"/>
  <c r="BE792" s="1"/>
  <c r="AL793"/>
  <c r="AZ793" s="1"/>
  <c r="AM793"/>
  <c r="BA793" s="1"/>
  <c r="AN793"/>
  <c r="BB793" s="1"/>
  <c r="AO793"/>
  <c r="BC793" s="1"/>
  <c r="AP793"/>
  <c r="BD793" s="1"/>
  <c r="AQ793"/>
  <c r="BE793" s="1"/>
  <c r="AL794"/>
  <c r="AZ794" s="1"/>
  <c r="AM794"/>
  <c r="BA794" s="1"/>
  <c r="AN794"/>
  <c r="BB794" s="1"/>
  <c r="AO794"/>
  <c r="BC794" s="1"/>
  <c r="AP794"/>
  <c r="BD794" s="1"/>
  <c r="AQ794"/>
  <c r="BE794" s="1"/>
  <c r="AL795"/>
  <c r="AZ795" s="1"/>
  <c r="AM795"/>
  <c r="BA795" s="1"/>
  <c r="AN795"/>
  <c r="BB795" s="1"/>
  <c r="AO795"/>
  <c r="BC795" s="1"/>
  <c r="AP795"/>
  <c r="BD795" s="1"/>
  <c r="AQ795"/>
  <c r="BE795" s="1"/>
  <c r="AL796"/>
  <c r="AZ796" s="1"/>
  <c r="AM796"/>
  <c r="BA796" s="1"/>
  <c r="AN796"/>
  <c r="BB796" s="1"/>
  <c r="AO796"/>
  <c r="BC796" s="1"/>
  <c r="AP796"/>
  <c r="BD796" s="1"/>
  <c r="AQ796"/>
  <c r="BE796" s="1"/>
  <c r="AL797"/>
  <c r="AZ797" s="1"/>
  <c r="AM797"/>
  <c r="BA797" s="1"/>
  <c r="AN797"/>
  <c r="BB797" s="1"/>
  <c r="AO797"/>
  <c r="BC797" s="1"/>
  <c r="AP797"/>
  <c r="BD797" s="1"/>
  <c r="AQ797"/>
  <c r="BE797" s="1"/>
  <c r="AL798"/>
  <c r="AZ798" s="1"/>
  <c r="AM798"/>
  <c r="BA798" s="1"/>
  <c r="AN798"/>
  <c r="BB798" s="1"/>
  <c r="AO798"/>
  <c r="BC798" s="1"/>
  <c r="AP798"/>
  <c r="BD798" s="1"/>
  <c r="AQ798"/>
  <c r="BE798" s="1"/>
  <c r="AL800"/>
  <c r="AZ800" s="1"/>
  <c r="AM800"/>
  <c r="BA800" s="1"/>
  <c r="AN800"/>
  <c r="BB800" s="1"/>
  <c r="AO800"/>
  <c r="BC800" s="1"/>
  <c r="AP800"/>
  <c r="BD800" s="1"/>
  <c r="AQ800"/>
  <c r="BE800" s="1"/>
  <c r="AL801"/>
  <c r="AZ801" s="1"/>
  <c r="AN801"/>
  <c r="BB801" s="1"/>
  <c r="AO801"/>
  <c r="BC801" s="1"/>
  <c r="AP801"/>
  <c r="BD801" s="1"/>
  <c r="AQ801"/>
  <c r="BE801" s="1"/>
  <c r="AL802"/>
  <c r="AZ802" s="1"/>
  <c r="AN802"/>
  <c r="BB802" s="1"/>
  <c r="AO802"/>
  <c r="BC802" s="1"/>
  <c r="AP802"/>
  <c r="BD802" s="1"/>
  <c r="AQ802"/>
  <c r="BE802" s="1"/>
  <c r="AL803"/>
  <c r="AZ803" s="1"/>
  <c r="AM803"/>
  <c r="BA803" s="1"/>
  <c r="AN803"/>
  <c r="BB803" s="1"/>
  <c r="AO803"/>
  <c r="BC803" s="1"/>
  <c r="AP803"/>
  <c r="BD803" s="1"/>
  <c r="AQ803"/>
  <c r="BE803" s="1"/>
  <c r="AL804"/>
  <c r="AZ804" s="1"/>
  <c r="AM804"/>
  <c r="BA804" s="1"/>
  <c r="AN804"/>
  <c r="BB804" s="1"/>
  <c r="AO804"/>
  <c r="BC804" s="1"/>
  <c r="AP804"/>
  <c r="BD804" s="1"/>
  <c r="AQ804"/>
  <c r="BE804" s="1"/>
  <c r="AL805"/>
  <c r="AZ805" s="1"/>
  <c r="AM805"/>
  <c r="BA805" s="1"/>
  <c r="AN805"/>
  <c r="BB805" s="1"/>
  <c r="AO805"/>
  <c r="BC805" s="1"/>
  <c r="AP805"/>
  <c r="BD805" s="1"/>
  <c r="AQ805"/>
  <c r="BE805" s="1"/>
  <c r="AL806"/>
  <c r="AZ806" s="1"/>
  <c r="AM806"/>
  <c r="BA806" s="1"/>
  <c r="AN806"/>
  <c r="BB806" s="1"/>
  <c r="AO806"/>
  <c r="BC806" s="1"/>
  <c r="AP806"/>
  <c r="BD806" s="1"/>
  <c r="AQ806"/>
  <c r="BE806" s="1"/>
  <c r="AL807"/>
  <c r="AZ807" s="1"/>
  <c r="AM807"/>
  <c r="BA807" s="1"/>
  <c r="AN807"/>
  <c r="BB807" s="1"/>
  <c r="AO807"/>
  <c r="BC807" s="1"/>
  <c r="AP807"/>
  <c r="BD807" s="1"/>
  <c r="AQ807"/>
  <c r="BE807" s="1"/>
  <c r="AL808"/>
  <c r="AZ808" s="1"/>
  <c r="AM808"/>
  <c r="BA808" s="1"/>
  <c r="AN808"/>
  <c r="BB808" s="1"/>
  <c r="AO808"/>
  <c r="BC808" s="1"/>
  <c r="AP808"/>
  <c r="BD808" s="1"/>
  <c r="AQ808"/>
  <c r="BE808" s="1"/>
  <c r="AL809"/>
  <c r="AZ809" s="1"/>
  <c r="AM809"/>
  <c r="BA809" s="1"/>
  <c r="AN809"/>
  <c r="BB809" s="1"/>
  <c r="AO809"/>
  <c r="BC809" s="1"/>
  <c r="AP809"/>
  <c r="BD809" s="1"/>
  <c r="AQ809"/>
  <c r="BE809" s="1"/>
  <c r="AL810"/>
  <c r="AZ810" s="1"/>
  <c r="AM810"/>
  <c r="BA810" s="1"/>
  <c r="AN810"/>
  <c r="BB810" s="1"/>
  <c r="AO810"/>
  <c r="BC810" s="1"/>
  <c r="AP810"/>
  <c r="BD810" s="1"/>
  <c r="AQ810"/>
  <c r="BE810" s="1"/>
  <c r="AL811"/>
  <c r="AZ811" s="1"/>
  <c r="AM811"/>
  <c r="BA811" s="1"/>
  <c r="AN811"/>
  <c r="BB811" s="1"/>
  <c r="AO811"/>
  <c r="BC811" s="1"/>
  <c r="AP811"/>
  <c r="BD811" s="1"/>
  <c r="AQ811"/>
  <c r="BE811" s="1"/>
  <c r="AL812"/>
  <c r="AZ812" s="1"/>
  <c r="AM812"/>
  <c r="BA812" s="1"/>
  <c r="AN812"/>
  <c r="BB812" s="1"/>
  <c r="AO812"/>
  <c r="BC812" s="1"/>
  <c r="AP812"/>
  <c r="BD812" s="1"/>
  <c r="AQ812"/>
  <c r="BE812" s="1"/>
  <c r="AM813"/>
  <c r="BA813" s="1"/>
  <c r="AN813"/>
  <c r="BB813" s="1"/>
  <c r="AO813"/>
  <c r="BC813" s="1"/>
  <c r="AP813"/>
  <c r="BD813" s="1"/>
  <c r="AQ813"/>
  <c r="BE813" s="1"/>
  <c r="AL814"/>
  <c r="AZ814" s="1"/>
  <c r="AM814"/>
  <c r="BA814" s="1"/>
  <c r="AN814"/>
  <c r="BB814" s="1"/>
  <c r="AO814"/>
  <c r="BC814" s="1"/>
  <c r="AP814"/>
  <c r="BD814" s="1"/>
  <c r="AQ814"/>
  <c r="BE814" s="1"/>
  <c r="AL815"/>
  <c r="AZ815" s="1"/>
  <c r="AM815"/>
  <c r="BA815" s="1"/>
  <c r="AN815"/>
  <c r="BB815" s="1"/>
  <c r="AO815"/>
  <c r="BC815" s="1"/>
  <c r="AP815"/>
  <c r="BD815" s="1"/>
  <c r="AQ815"/>
  <c r="BE815" s="1"/>
  <c r="AL816"/>
  <c r="AZ816" s="1"/>
  <c r="AM816"/>
  <c r="BA816" s="1"/>
  <c r="AN816"/>
  <c r="BB816" s="1"/>
  <c r="AO816"/>
  <c r="BC816" s="1"/>
  <c r="AP816"/>
  <c r="BD816" s="1"/>
  <c r="AQ816"/>
  <c r="BE816" s="1"/>
  <c r="AL817"/>
  <c r="AZ817" s="1"/>
  <c r="AM817"/>
  <c r="BA817" s="1"/>
  <c r="AN817"/>
  <c r="BB817" s="1"/>
  <c r="AO817"/>
  <c r="BC817" s="1"/>
  <c r="AP817"/>
  <c r="BD817" s="1"/>
  <c r="AQ817"/>
  <c r="BE817" s="1"/>
  <c r="AL818"/>
  <c r="AZ818" s="1"/>
  <c r="AM818"/>
  <c r="BA818" s="1"/>
  <c r="AN818"/>
  <c r="BB818" s="1"/>
  <c r="AO818"/>
  <c r="BC818" s="1"/>
  <c r="AP818"/>
  <c r="BD818" s="1"/>
  <c r="AQ818"/>
  <c r="BE818" s="1"/>
  <c r="AL819"/>
  <c r="AZ819" s="1"/>
  <c r="AM819"/>
  <c r="BA819" s="1"/>
  <c r="AN819"/>
  <c r="BB819" s="1"/>
  <c r="AO819"/>
  <c r="BC819" s="1"/>
  <c r="AP819"/>
  <c r="BD819" s="1"/>
  <c r="AQ819"/>
  <c r="BE819" s="1"/>
  <c r="AL820"/>
  <c r="AZ820" s="1"/>
  <c r="AM820"/>
  <c r="BA820" s="1"/>
  <c r="AN820"/>
  <c r="BB820" s="1"/>
  <c r="AO820"/>
  <c r="BC820" s="1"/>
  <c r="AP820"/>
  <c r="BD820" s="1"/>
  <c r="AQ820"/>
  <c r="BE820" s="1"/>
  <c r="AL821"/>
  <c r="AZ821" s="1"/>
  <c r="AM821"/>
  <c r="BA821" s="1"/>
  <c r="AN821"/>
  <c r="BB821" s="1"/>
  <c r="AO821"/>
  <c r="BC821" s="1"/>
  <c r="AP821"/>
  <c r="BD821" s="1"/>
  <c r="AQ821"/>
  <c r="BE821" s="1"/>
  <c r="AL822"/>
  <c r="AZ822" s="1"/>
  <c r="AM822"/>
  <c r="BA822" s="1"/>
  <c r="AN822"/>
  <c r="BB822" s="1"/>
  <c r="AO822"/>
  <c r="BC822" s="1"/>
  <c r="AP822"/>
  <c r="BD822" s="1"/>
  <c r="AQ822"/>
  <c r="BE822" s="1"/>
  <c r="AL823"/>
  <c r="AZ823" s="1"/>
  <c r="AM823"/>
  <c r="BA823" s="1"/>
  <c r="AN823"/>
  <c r="BB823" s="1"/>
  <c r="AO823"/>
  <c r="BC823" s="1"/>
  <c r="AP823"/>
  <c r="BD823" s="1"/>
  <c r="AQ823"/>
  <c r="BE823" s="1"/>
  <c r="AL829"/>
  <c r="AZ829" s="1"/>
  <c r="AM829"/>
  <c r="BA829" s="1"/>
  <c r="AN829"/>
  <c r="BB829" s="1"/>
  <c r="AO829"/>
  <c r="BC829" s="1"/>
  <c r="AP829"/>
  <c r="BD829" s="1"/>
  <c r="AQ829"/>
  <c r="BE829" s="1"/>
  <c r="AL830"/>
  <c r="AZ830" s="1"/>
  <c r="AM830"/>
  <c r="BA830" s="1"/>
  <c r="AN830"/>
  <c r="BB830" s="1"/>
  <c r="AO830"/>
  <c r="BC830" s="1"/>
  <c r="AP830"/>
  <c r="BD830" s="1"/>
  <c r="AQ830"/>
  <c r="BE830" s="1"/>
  <c r="AL831"/>
  <c r="AZ831" s="1"/>
  <c r="AM831"/>
  <c r="BA831" s="1"/>
  <c r="AN831"/>
  <c r="BB831" s="1"/>
  <c r="AO831"/>
  <c r="BC831" s="1"/>
  <c r="AP831"/>
  <c r="BD831" s="1"/>
  <c r="AQ831"/>
  <c r="BE831" s="1"/>
  <c r="AL832"/>
  <c r="AZ832" s="1"/>
  <c r="AM832"/>
  <c r="BA832" s="1"/>
  <c r="AN832"/>
  <c r="BB832" s="1"/>
  <c r="AO832"/>
  <c r="BC832" s="1"/>
  <c r="AP832"/>
  <c r="BD832" s="1"/>
  <c r="AQ832"/>
  <c r="BE832" s="1"/>
  <c r="AL833"/>
  <c r="AZ833" s="1"/>
  <c r="AM833"/>
  <c r="BA833" s="1"/>
  <c r="AN833"/>
  <c r="BB833" s="1"/>
  <c r="AO833"/>
  <c r="BC833" s="1"/>
  <c r="AP833"/>
  <c r="BD833" s="1"/>
  <c r="AQ833"/>
  <c r="BE833" s="1"/>
  <c r="AL834"/>
  <c r="AZ834" s="1"/>
  <c r="AM834"/>
  <c r="BA834" s="1"/>
  <c r="AN834"/>
  <c r="BB834" s="1"/>
  <c r="AO834"/>
  <c r="BC834" s="1"/>
  <c r="AP834"/>
  <c r="BD834" s="1"/>
  <c r="AQ834"/>
  <c r="BE834" s="1"/>
  <c r="AL835"/>
  <c r="AZ835" s="1"/>
  <c r="AM835"/>
  <c r="BA835" s="1"/>
  <c r="AN835"/>
  <c r="BB835" s="1"/>
  <c r="AO835"/>
  <c r="BC835" s="1"/>
  <c r="AP835"/>
  <c r="BD835" s="1"/>
  <c r="AQ835"/>
  <c r="BE835" s="1"/>
  <c r="AL836"/>
  <c r="AZ836" s="1"/>
  <c r="AM836"/>
  <c r="BA836" s="1"/>
  <c r="AN836"/>
  <c r="BB836" s="1"/>
  <c r="AO836"/>
  <c r="BC836" s="1"/>
  <c r="AP836"/>
  <c r="BD836" s="1"/>
  <c r="AQ836"/>
  <c r="BE836" s="1"/>
  <c r="AL839"/>
  <c r="AZ839" s="1"/>
  <c r="AM839"/>
  <c r="BA839" s="1"/>
  <c r="AN839"/>
  <c r="BB839" s="1"/>
  <c r="AO839"/>
  <c r="BC839" s="1"/>
  <c r="AP839"/>
  <c r="BD839" s="1"/>
  <c r="AQ839"/>
  <c r="BE839" s="1"/>
  <c r="AL840"/>
  <c r="AZ840" s="1"/>
  <c r="AM840"/>
  <c r="BA840" s="1"/>
  <c r="AN840"/>
  <c r="BB840" s="1"/>
  <c r="AO840"/>
  <c r="BC840" s="1"/>
  <c r="AP840"/>
  <c r="BD840" s="1"/>
  <c r="AQ840"/>
  <c r="BE840" s="1"/>
  <c r="AL841"/>
  <c r="AZ841" s="1"/>
  <c r="AM841"/>
  <c r="BA841" s="1"/>
  <c r="AN841"/>
  <c r="BB841" s="1"/>
  <c r="AO841"/>
  <c r="BC841" s="1"/>
  <c r="AP841"/>
  <c r="BD841" s="1"/>
  <c r="AQ841"/>
  <c r="BE841" s="1"/>
  <c r="AL842"/>
  <c r="AZ842" s="1"/>
  <c r="AM842"/>
  <c r="BA842" s="1"/>
  <c r="AN842"/>
  <c r="BB842" s="1"/>
  <c r="AO842"/>
  <c r="BC842" s="1"/>
  <c r="AP842"/>
  <c r="BD842" s="1"/>
  <c r="AQ842"/>
  <c r="BE842" s="1"/>
  <c r="AL843"/>
  <c r="AZ843" s="1"/>
  <c r="AM843"/>
  <c r="BA843" s="1"/>
  <c r="AN843"/>
  <c r="BB843" s="1"/>
  <c r="AO843"/>
  <c r="BC843" s="1"/>
  <c r="AP843"/>
  <c r="BD843" s="1"/>
  <c r="AQ843"/>
  <c r="BE843" s="1"/>
  <c r="AL844"/>
  <c r="AZ844" s="1"/>
  <c r="AM844"/>
  <c r="BA844" s="1"/>
  <c r="AN844"/>
  <c r="BB844" s="1"/>
  <c r="AO844"/>
  <c r="BC844" s="1"/>
  <c r="AP844"/>
  <c r="BD844" s="1"/>
  <c r="AQ844"/>
  <c r="BE844" s="1"/>
  <c r="AL845"/>
  <c r="AZ845" s="1"/>
  <c r="AM845"/>
  <c r="BA845" s="1"/>
  <c r="AN845"/>
  <c r="BB845" s="1"/>
  <c r="AO845"/>
  <c r="BC845" s="1"/>
  <c r="AP845"/>
  <c r="BD845" s="1"/>
  <c r="AQ845"/>
  <c r="BE845" s="1"/>
  <c r="AL846"/>
  <c r="AZ846" s="1"/>
  <c r="AM846"/>
  <c r="BA846" s="1"/>
  <c r="AN846"/>
  <c r="BB846" s="1"/>
  <c r="AO846"/>
  <c r="BC846" s="1"/>
  <c r="AP846"/>
  <c r="BD846" s="1"/>
  <c r="AQ846"/>
  <c r="BE846" s="1"/>
  <c r="AL847"/>
  <c r="AZ847" s="1"/>
  <c r="AM847"/>
  <c r="BA847" s="1"/>
  <c r="AN847"/>
  <c r="BB847" s="1"/>
  <c r="AO847"/>
  <c r="BC847" s="1"/>
  <c r="AP847"/>
  <c r="BD847" s="1"/>
  <c r="AQ847"/>
  <c r="BE847" s="1"/>
  <c r="AL848"/>
  <c r="AZ848" s="1"/>
  <c r="AM848"/>
  <c r="BA848" s="1"/>
  <c r="AN848"/>
  <c r="BB848" s="1"/>
  <c r="AO848"/>
  <c r="BC848" s="1"/>
  <c r="AP848"/>
  <c r="BD848" s="1"/>
  <c r="AQ848"/>
  <c r="BE848" s="1"/>
  <c r="AL849"/>
  <c r="AZ849" s="1"/>
  <c r="AM849"/>
  <c r="BA849" s="1"/>
  <c r="AN849"/>
  <c r="BB849" s="1"/>
  <c r="AO849"/>
  <c r="BC849" s="1"/>
  <c r="AP849"/>
  <c r="BD849" s="1"/>
  <c r="AQ849"/>
  <c r="BE849" s="1"/>
  <c r="AL850"/>
  <c r="AZ850" s="1"/>
  <c r="AM850"/>
  <c r="BA850" s="1"/>
  <c r="AN850"/>
  <c r="BB850" s="1"/>
  <c r="AO850"/>
  <c r="BC850" s="1"/>
  <c r="AP850"/>
  <c r="BD850" s="1"/>
  <c r="AQ850"/>
  <c r="BE850" s="1"/>
  <c r="AL851"/>
  <c r="AZ851" s="1"/>
  <c r="AM851"/>
  <c r="BA851" s="1"/>
  <c r="AN851"/>
  <c r="BB851" s="1"/>
  <c r="AO851"/>
  <c r="BC851" s="1"/>
  <c r="AP851"/>
  <c r="BD851" s="1"/>
  <c r="AQ851"/>
  <c r="BE851" s="1"/>
  <c r="AL852"/>
  <c r="AZ852" s="1"/>
  <c r="AM852"/>
  <c r="BA852" s="1"/>
  <c r="AN852"/>
  <c r="BB852" s="1"/>
  <c r="AO852"/>
  <c r="BC852" s="1"/>
  <c r="AP852"/>
  <c r="BD852" s="1"/>
  <c r="AQ852"/>
  <c r="BE852" s="1"/>
  <c r="AL853"/>
  <c r="AZ853" s="1"/>
  <c r="AM853"/>
  <c r="BA853" s="1"/>
  <c r="AN853"/>
  <c r="BB853" s="1"/>
  <c r="AO853"/>
  <c r="BC853" s="1"/>
  <c r="AP853"/>
  <c r="BD853" s="1"/>
  <c r="AQ853"/>
  <c r="BE853" s="1"/>
  <c r="AL854"/>
  <c r="AZ854" s="1"/>
  <c r="AM854"/>
  <c r="BA854" s="1"/>
  <c r="AN854"/>
  <c r="BB854" s="1"/>
  <c r="AO854"/>
  <c r="BC854" s="1"/>
  <c r="AP854"/>
  <c r="BD854" s="1"/>
  <c r="AQ854"/>
  <c r="BE854" s="1"/>
  <c r="AL855"/>
  <c r="AZ855" s="1"/>
  <c r="AM855"/>
  <c r="BA855" s="1"/>
  <c r="AN855"/>
  <c r="BB855" s="1"/>
  <c r="AO855"/>
  <c r="BC855" s="1"/>
  <c r="AP855"/>
  <c r="BD855" s="1"/>
  <c r="AQ855"/>
  <c r="BE855" s="1"/>
  <c r="AL856"/>
  <c r="AZ856" s="1"/>
  <c r="AM856"/>
  <c r="BA856" s="1"/>
  <c r="AN856"/>
  <c r="BB856" s="1"/>
  <c r="AO856"/>
  <c r="BC856" s="1"/>
  <c r="AP856"/>
  <c r="BD856" s="1"/>
  <c r="AQ856"/>
  <c r="BE856" s="1"/>
  <c r="AL857"/>
  <c r="AZ857" s="1"/>
  <c r="AM857"/>
  <c r="BA857" s="1"/>
  <c r="AN857"/>
  <c r="BB857" s="1"/>
  <c r="AO857"/>
  <c r="BC857" s="1"/>
  <c r="AP857"/>
  <c r="BD857" s="1"/>
  <c r="AQ857"/>
  <c r="BE857" s="1"/>
  <c r="AL858"/>
  <c r="AZ858" s="1"/>
  <c r="AM858"/>
  <c r="BA858" s="1"/>
  <c r="AN858"/>
  <c r="BB858" s="1"/>
  <c r="AO858"/>
  <c r="BC858" s="1"/>
  <c r="AP858"/>
  <c r="BD858" s="1"/>
  <c r="AQ858"/>
  <c r="BE858" s="1"/>
  <c r="AL859"/>
  <c r="AZ859" s="1"/>
  <c r="AM859"/>
  <c r="BA859" s="1"/>
  <c r="AN859"/>
  <c r="BB859" s="1"/>
  <c r="AO859"/>
  <c r="BC859" s="1"/>
  <c r="AP859"/>
  <c r="BD859" s="1"/>
  <c r="AQ859"/>
  <c r="BE859" s="1"/>
  <c r="AL860"/>
  <c r="AZ860" s="1"/>
  <c r="AM860"/>
  <c r="BA860" s="1"/>
  <c r="AN860"/>
  <c r="BB860" s="1"/>
  <c r="AO860"/>
  <c r="BC860" s="1"/>
  <c r="AP860"/>
  <c r="BD860" s="1"/>
  <c r="AQ860"/>
  <c r="BE860" s="1"/>
  <c r="AL861"/>
  <c r="AZ861" s="1"/>
  <c r="AM861"/>
  <c r="BA861" s="1"/>
  <c r="AN861"/>
  <c r="BB861" s="1"/>
  <c r="AO861"/>
  <c r="BC861" s="1"/>
  <c r="AP861"/>
  <c r="BD861" s="1"/>
  <c r="AQ861"/>
  <c r="BE861" s="1"/>
  <c r="AL862"/>
  <c r="AZ862" s="1"/>
  <c r="AM862"/>
  <c r="BA862" s="1"/>
  <c r="AN862"/>
  <c r="BB862" s="1"/>
  <c r="AO862"/>
  <c r="BC862" s="1"/>
  <c r="AP862"/>
  <c r="BD862" s="1"/>
  <c r="AQ862"/>
  <c r="BE862" s="1"/>
  <c r="AL863"/>
  <c r="AZ863" s="1"/>
  <c r="AM863"/>
  <c r="BA863" s="1"/>
  <c r="AN863"/>
  <c r="BB863" s="1"/>
  <c r="AO863"/>
  <c r="BC863" s="1"/>
  <c r="AP863"/>
  <c r="BD863" s="1"/>
  <c r="AQ863"/>
  <c r="BE863" s="1"/>
  <c r="AL864"/>
  <c r="AZ864" s="1"/>
  <c r="AM864"/>
  <c r="BA864" s="1"/>
  <c r="AN864"/>
  <c r="BB864" s="1"/>
  <c r="AO864"/>
  <c r="BC864" s="1"/>
  <c r="AP864"/>
  <c r="BD864" s="1"/>
  <c r="AQ864"/>
  <c r="BE864" s="1"/>
  <c r="AL865"/>
  <c r="AZ865" s="1"/>
  <c r="AM865"/>
  <c r="BA865" s="1"/>
  <c r="AN865"/>
  <c r="BB865" s="1"/>
  <c r="AO865"/>
  <c r="BC865" s="1"/>
  <c r="AP865"/>
  <c r="BD865" s="1"/>
  <c r="AQ865"/>
  <c r="BE865" s="1"/>
  <c r="AL866"/>
  <c r="AZ866" s="1"/>
  <c r="AM866"/>
  <c r="BA866" s="1"/>
  <c r="AN866"/>
  <c r="BB866" s="1"/>
  <c r="AO866"/>
  <c r="BC866" s="1"/>
  <c r="AP866"/>
  <c r="BD866" s="1"/>
  <c r="AQ866"/>
  <c r="BE866" s="1"/>
  <c r="AL867"/>
  <c r="AZ867" s="1"/>
  <c r="AM867"/>
  <c r="BA867" s="1"/>
  <c r="AN867"/>
  <c r="BB867" s="1"/>
  <c r="AO867"/>
  <c r="BC867" s="1"/>
  <c r="AP867"/>
  <c r="BD867" s="1"/>
  <c r="AQ867"/>
  <c r="BE867" s="1"/>
  <c r="AL868"/>
  <c r="AZ868" s="1"/>
  <c r="AM868"/>
  <c r="BA868" s="1"/>
  <c r="AN868"/>
  <c r="BB868" s="1"/>
  <c r="AO868"/>
  <c r="BC868" s="1"/>
  <c r="AP868"/>
  <c r="BD868" s="1"/>
  <c r="AQ868"/>
  <c r="BE868" s="1"/>
  <c r="AL869"/>
  <c r="AZ869" s="1"/>
  <c r="AM869"/>
  <c r="BA869" s="1"/>
  <c r="AN869"/>
  <c r="BB869" s="1"/>
  <c r="AO869"/>
  <c r="BC869" s="1"/>
  <c r="AP869"/>
  <c r="BD869" s="1"/>
  <c r="AQ869"/>
  <c r="BE869" s="1"/>
  <c r="AL870"/>
  <c r="AZ870" s="1"/>
  <c r="AM870"/>
  <c r="BA870" s="1"/>
  <c r="AN870"/>
  <c r="BB870" s="1"/>
  <c r="AO870"/>
  <c r="BC870" s="1"/>
  <c r="AP870"/>
  <c r="BD870" s="1"/>
  <c r="AQ870"/>
  <c r="BE870" s="1"/>
  <c r="AL871"/>
  <c r="AZ871" s="1"/>
  <c r="AM871"/>
  <c r="BA871" s="1"/>
  <c r="AN871"/>
  <c r="BB871" s="1"/>
  <c r="AO871"/>
  <c r="BC871" s="1"/>
  <c r="AP871"/>
  <c r="BD871" s="1"/>
  <c r="AQ871"/>
  <c r="BE871" s="1"/>
  <c r="AL872"/>
  <c r="AZ872" s="1"/>
  <c r="AM872"/>
  <c r="BA872" s="1"/>
  <c r="AN872"/>
  <c r="BB872" s="1"/>
  <c r="AO872"/>
  <c r="BC872" s="1"/>
  <c r="AP872"/>
  <c r="BD872" s="1"/>
  <c r="AQ872"/>
  <c r="BE872" s="1"/>
  <c r="AL873"/>
  <c r="AZ873" s="1"/>
  <c r="AM873"/>
  <c r="BA873" s="1"/>
  <c r="AN873"/>
  <c r="BB873" s="1"/>
  <c r="AO873"/>
  <c r="BC873" s="1"/>
  <c r="AP873"/>
  <c r="BD873" s="1"/>
  <c r="AQ873"/>
  <c r="BE873" s="1"/>
  <c r="AL874"/>
  <c r="AZ874" s="1"/>
  <c r="AM874"/>
  <c r="BA874" s="1"/>
  <c r="AN874"/>
  <c r="BB874" s="1"/>
  <c r="AO874"/>
  <c r="BC874" s="1"/>
  <c r="AP874"/>
  <c r="BD874" s="1"/>
  <c r="AQ874"/>
  <c r="BE874" s="1"/>
  <c r="AL875"/>
  <c r="AZ875" s="1"/>
  <c r="AM875"/>
  <c r="BA875" s="1"/>
  <c r="AN875"/>
  <c r="BB875" s="1"/>
  <c r="AO875"/>
  <c r="BC875" s="1"/>
  <c r="AP875"/>
  <c r="BD875" s="1"/>
  <c r="AQ875"/>
  <c r="BE875" s="1"/>
  <c r="AL876"/>
  <c r="AZ876" s="1"/>
  <c r="AM876"/>
  <c r="BA876" s="1"/>
  <c r="AN876"/>
  <c r="BB876" s="1"/>
  <c r="AO876"/>
  <c r="BC876" s="1"/>
  <c r="AP876"/>
  <c r="BD876" s="1"/>
  <c r="AQ876"/>
  <c r="BE876" s="1"/>
  <c r="AL877"/>
  <c r="AZ877" s="1"/>
  <c r="AM877"/>
  <c r="BA877" s="1"/>
  <c r="AN877"/>
  <c r="BB877" s="1"/>
  <c r="AO877"/>
  <c r="BC877" s="1"/>
  <c r="AP877"/>
  <c r="BD877" s="1"/>
  <c r="AQ877"/>
  <c r="BE877" s="1"/>
  <c r="AL878"/>
  <c r="AZ878" s="1"/>
  <c r="AM878"/>
  <c r="BA878" s="1"/>
  <c r="AN878"/>
  <c r="BB878" s="1"/>
  <c r="AO878"/>
  <c r="BC878" s="1"/>
  <c r="AP878"/>
  <c r="BD878" s="1"/>
  <c r="AQ878"/>
  <c r="BE878" s="1"/>
  <c r="AL879"/>
  <c r="AZ879" s="1"/>
  <c r="AM879"/>
  <c r="BA879" s="1"/>
  <c r="AN879"/>
  <c r="BB879" s="1"/>
  <c r="AO879"/>
  <c r="BC879" s="1"/>
  <c r="AP879"/>
  <c r="BD879" s="1"/>
  <c r="AQ879"/>
  <c r="BE879" s="1"/>
  <c r="AL880"/>
  <c r="AZ880" s="1"/>
  <c r="AM880"/>
  <c r="BA880" s="1"/>
  <c r="AN880"/>
  <c r="BB880" s="1"/>
  <c r="AO880"/>
  <c r="BC880" s="1"/>
  <c r="AP880"/>
  <c r="BD880" s="1"/>
  <c r="AQ880"/>
  <c r="BE880" s="1"/>
  <c r="AL881"/>
  <c r="AZ881" s="1"/>
  <c r="AM881"/>
  <c r="BA881" s="1"/>
  <c r="AN881"/>
  <c r="BB881" s="1"/>
  <c r="AO881"/>
  <c r="BC881" s="1"/>
  <c r="AP881"/>
  <c r="BD881" s="1"/>
  <c r="AQ881"/>
  <c r="BE881" s="1"/>
  <c r="AL882"/>
  <c r="AZ882" s="1"/>
  <c r="AM882"/>
  <c r="BA882" s="1"/>
  <c r="AN882"/>
  <c r="BB882" s="1"/>
  <c r="AO882"/>
  <c r="BC882" s="1"/>
  <c r="AP882"/>
  <c r="BD882" s="1"/>
  <c r="AQ882"/>
  <c r="BE882" s="1"/>
  <c r="AL883"/>
  <c r="AZ883" s="1"/>
  <c r="AM883"/>
  <c r="BA883" s="1"/>
  <c r="AN883"/>
  <c r="BB883" s="1"/>
  <c r="AO883"/>
  <c r="BC883" s="1"/>
  <c r="AP883"/>
  <c r="BD883" s="1"/>
  <c r="AQ883"/>
  <c r="BE883" s="1"/>
  <c r="AL884"/>
  <c r="AZ884" s="1"/>
  <c r="AM884"/>
  <c r="BA884" s="1"/>
  <c r="AN884"/>
  <c r="BB884" s="1"/>
  <c r="AO884"/>
  <c r="BC884" s="1"/>
  <c r="AP884"/>
  <c r="BD884" s="1"/>
  <c r="AQ884"/>
  <c r="BE884" s="1"/>
  <c r="AL885"/>
  <c r="AZ885" s="1"/>
  <c r="AM885"/>
  <c r="BA885" s="1"/>
  <c r="AN885"/>
  <c r="BB885" s="1"/>
  <c r="AO885"/>
  <c r="BC885" s="1"/>
  <c r="AP885"/>
  <c r="BD885" s="1"/>
  <c r="AQ885"/>
  <c r="BE885" s="1"/>
  <c r="AL886"/>
  <c r="AM886"/>
  <c r="AN886"/>
  <c r="AO886"/>
  <c r="AP886"/>
  <c r="AQ886"/>
  <c r="AL887"/>
  <c r="AZ887" s="1"/>
  <c r="AM887"/>
  <c r="BA887" s="1"/>
  <c r="AN887"/>
  <c r="BB887" s="1"/>
  <c r="AP887"/>
  <c r="BD887" s="1"/>
  <c r="AQ887"/>
  <c r="BE887" s="1"/>
  <c r="AL888"/>
  <c r="AZ888" s="1"/>
  <c r="AM888"/>
  <c r="BA888" s="1"/>
  <c r="AN888"/>
  <c r="BB888" s="1"/>
  <c r="AO888"/>
  <c r="BC888" s="1"/>
  <c r="AP888"/>
  <c r="BD888" s="1"/>
  <c r="AQ888"/>
  <c r="BE888" s="1"/>
  <c r="AL889"/>
  <c r="AZ889" s="1"/>
  <c r="AM889"/>
  <c r="BA889" s="1"/>
  <c r="AN889"/>
  <c r="BB889" s="1"/>
  <c r="AO889"/>
  <c r="BC889" s="1"/>
  <c r="AP889"/>
  <c r="BD889" s="1"/>
  <c r="AQ889"/>
  <c r="BE889" s="1"/>
  <c r="AL890"/>
  <c r="AZ890" s="1"/>
  <c r="AM890"/>
  <c r="BA890" s="1"/>
  <c r="AN890"/>
  <c r="BB890" s="1"/>
  <c r="AO890"/>
  <c r="BC890" s="1"/>
  <c r="AP890"/>
  <c r="BD890" s="1"/>
  <c r="AQ890"/>
  <c r="BE890" s="1"/>
  <c r="AL891"/>
  <c r="AZ891" s="1"/>
  <c r="AM891"/>
  <c r="BA891" s="1"/>
  <c r="AN891"/>
  <c r="BB891" s="1"/>
  <c r="AO891"/>
  <c r="BC891" s="1"/>
  <c r="AP891"/>
  <c r="BD891" s="1"/>
  <c r="AQ891"/>
  <c r="BE891" s="1"/>
  <c r="AL892"/>
  <c r="AZ892" s="1"/>
  <c r="AM892"/>
  <c r="BA892" s="1"/>
  <c r="AN892"/>
  <c r="BB892" s="1"/>
  <c r="AO892"/>
  <c r="BC892" s="1"/>
  <c r="AP892"/>
  <c r="BD892" s="1"/>
  <c r="AQ892"/>
  <c r="BE892" s="1"/>
  <c r="AL893"/>
  <c r="AZ893" s="1"/>
  <c r="AM893"/>
  <c r="BA893" s="1"/>
  <c r="AN893"/>
  <c r="BB893" s="1"/>
  <c r="AO893"/>
  <c r="BC893" s="1"/>
  <c r="AP893"/>
  <c r="BD893" s="1"/>
  <c r="AQ893"/>
  <c r="BE893" s="1"/>
  <c r="AL894"/>
  <c r="AZ894" s="1"/>
  <c r="AM894"/>
  <c r="BA894" s="1"/>
  <c r="AN894"/>
  <c r="BB894" s="1"/>
  <c r="AO894"/>
  <c r="BC894" s="1"/>
  <c r="AP894"/>
  <c r="BD894" s="1"/>
  <c r="AQ894"/>
  <c r="BE894" s="1"/>
  <c r="AL900"/>
  <c r="AZ900" s="1"/>
  <c r="AM900"/>
  <c r="BA900" s="1"/>
  <c r="AN900"/>
  <c r="BB900" s="1"/>
  <c r="AO900"/>
  <c r="BC900" s="1"/>
  <c r="AP900"/>
  <c r="BD900" s="1"/>
  <c r="AQ900"/>
  <c r="BE900" s="1"/>
  <c r="AL901"/>
  <c r="AZ901" s="1"/>
  <c r="AM901"/>
  <c r="BA901" s="1"/>
  <c r="AN901"/>
  <c r="BB901" s="1"/>
  <c r="AO901"/>
  <c r="BC901" s="1"/>
  <c r="AP901"/>
  <c r="BD901" s="1"/>
  <c r="AQ901"/>
  <c r="BE901" s="1"/>
  <c r="AL902"/>
  <c r="AZ902" s="1"/>
  <c r="AM902"/>
  <c r="BA902" s="1"/>
  <c r="AN902"/>
  <c r="BB902" s="1"/>
  <c r="AO902"/>
  <c r="BC902" s="1"/>
  <c r="AP902"/>
  <c r="BD902" s="1"/>
  <c r="AQ902"/>
  <c r="BE902" s="1"/>
  <c r="AL905"/>
  <c r="AZ905" s="1"/>
  <c r="AM905"/>
  <c r="BA905" s="1"/>
  <c r="AN905"/>
  <c r="BB905" s="1"/>
  <c r="AO905"/>
  <c r="BC905" s="1"/>
  <c r="AP905"/>
  <c r="BD905" s="1"/>
  <c r="AQ905"/>
  <c r="BE905" s="1"/>
  <c r="AL906"/>
  <c r="AZ906" s="1"/>
  <c r="AM906"/>
  <c r="BA906" s="1"/>
  <c r="AN906"/>
  <c r="BB906" s="1"/>
  <c r="AO906"/>
  <c r="BC906" s="1"/>
  <c r="AP906"/>
  <c r="BD906" s="1"/>
  <c r="AQ906"/>
  <c r="BE906" s="1"/>
  <c r="AL907"/>
  <c r="AZ907" s="1"/>
  <c r="AM907"/>
  <c r="BA907" s="1"/>
  <c r="AN907"/>
  <c r="BB907" s="1"/>
  <c r="AO907"/>
  <c r="BC907" s="1"/>
  <c r="AP907"/>
  <c r="BD907" s="1"/>
  <c r="AQ907"/>
  <c r="BE907" s="1"/>
  <c r="AL909"/>
  <c r="AZ909" s="1"/>
  <c r="AM909"/>
  <c r="BA909" s="1"/>
  <c r="AN909"/>
  <c r="BB909" s="1"/>
  <c r="AO909"/>
  <c r="BC909" s="1"/>
  <c r="AP909"/>
  <c r="BD909" s="1"/>
  <c r="AQ909"/>
  <c r="BE909" s="1"/>
  <c r="AL910"/>
  <c r="AZ910" s="1"/>
  <c r="AM910"/>
  <c r="BA910" s="1"/>
  <c r="AN910"/>
  <c r="BB910" s="1"/>
  <c r="AO910"/>
  <c r="BC910" s="1"/>
  <c r="AP910"/>
  <c r="BD910" s="1"/>
  <c r="AQ910"/>
  <c r="BE910" s="1"/>
  <c r="AL911"/>
  <c r="AZ911" s="1"/>
  <c r="AM911"/>
  <c r="BA911" s="1"/>
  <c r="AN911"/>
  <c r="BB911" s="1"/>
  <c r="AO911"/>
  <c r="BC911" s="1"/>
  <c r="AP911"/>
  <c r="BD911" s="1"/>
  <c r="AQ911"/>
  <c r="BE911" s="1"/>
  <c r="AL912"/>
  <c r="AZ912" s="1"/>
  <c r="AM912"/>
  <c r="BA912" s="1"/>
  <c r="AN912"/>
  <c r="BB912" s="1"/>
  <c r="AO912"/>
  <c r="BC912" s="1"/>
  <c r="AP912"/>
  <c r="BD912" s="1"/>
  <c r="AQ912"/>
  <c r="BE912" s="1"/>
  <c r="AL913"/>
  <c r="AZ913" s="1"/>
  <c r="AM913"/>
  <c r="BA913" s="1"/>
  <c r="AN913"/>
  <c r="BB913" s="1"/>
  <c r="AO913"/>
  <c r="BC913" s="1"/>
  <c r="AP913"/>
  <c r="BD913" s="1"/>
  <c r="AQ913"/>
  <c r="BE913" s="1"/>
  <c r="AL914"/>
  <c r="AZ914" s="1"/>
  <c r="AM914"/>
  <c r="BA914" s="1"/>
  <c r="AN914"/>
  <c r="BB914" s="1"/>
  <c r="AO914"/>
  <c r="BC914" s="1"/>
  <c r="AP914"/>
  <c r="BD914" s="1"/>
  <c r="AQ914"/>
  <c r="BE914" s="1"/>
  <c r="AL915"/>
  <c r="AZ915" s="1"/>
  <c r="AM915"/>
  <c r="BA915" s="1"/>
  <c r="AN915"/>
  <c r="BB915" s="1"/>
  <c r="AO915"/>
  <c r="BC915" s="1"/>
  <c r="AP915"/>
  <c r="BD915" s="1"/>
  <c r="AQ915"/>
  <c r="BE915" s="1"/>
  <c r="AL916"/>
  <c r="AZ916" s="1"/>
  <c r="AM916"/>
  <c r="BA916" s="1"/>
  <c r="AN916"/>
  <c r="BB916" s="1"/>
  <c r="AO916"/>
  <c r="BC916" s="1"/>
  <c r="AP916"/>
  <c r="BD916" s="1"/>
  <c r="AQ916"/>
  <c r="BE916" s="1"/>
  <c r="AO917"/>
  <c r="BC917" s="1"/>
  <c r="BF917" s="1"/>
  <c r="AL918"/>
  <c r="AZ918" s="1"/>
  <c r="AM918"/>
  <c r="BA918" s="1"/>
  <c r="AN918"/>
  <c r="BB918" s="1"/>
  <c r="AO918"/>
  <c r="BC918" s="1"/>
  <c r="AP918"/>
  <c r="BD918" s="1"/>
  <c r="AQ918"/>
  <c r="BE918" s="1"/>
  <c r="AL919"/>
  <c r="AZ919" s="1"/>
  <c r="AM919"/>
  <c r="BA919" s="1"/>
  <c r="AN919"/>
  <c r="BB919" s="1"/>
  <c r="AO919"/>
  <c r="BC919" s="1"/>
  <c r="AP919"/>
  <c r="BD919" s="1"/>
  <c r="AQ919"/>
  <c r="BE919" s="1"/>
  <c r="AL920"/>
  <c r="AZ920" s="1"/>
  <c r="AM920"/>
  <c r="BA920" s="1"/>
  <c r="AN920"/>
  <c r="BB920" s="1"/>
  <c r="AO920"/>
  <c r="BC920" s="1"/>
  <c r="AP920"/>
  <c r="BD920" s="1"/>
  <c r="AQ920"/>
  <c r="BE920" s="1"/>
  <c r="AL921"/>
  <c r="AZ921" s="1"/>
  <c r="AM921"/>
  <c r="BA921" s="1"/>
  <c r="AN921"/>
  <c r="BB921" s="1"/>
  <c r="AO921"/>
  <c r="BC921" s="1"/>
  <c r="AP921"/>
  <c r="BD921" s="1"/>
  <c r="AQ921"/>
  <c r="BE921" s="1"/>
  <c r="AL922"/>
  <c r="AZ922" s="1"/>
  <c r="AM922"/>
  <c r="BA922" s="1"/>
  <c r="AN922"/>
  <c r="BB922" s="1"/>
  <c r="AO922"/>
  <c r="BC922" s="1"/>
  <c r="AP922"/>
  <c r="BD922" s="1"/>
  <c r="AQ922"/>
  <c r="BE922" s="1"/>
  <c r="AL923"/>
  <c r="AZ923" s="1"/>
  <c r="AM923"/>
  <c r="BA923" s="1"/>
  <c r="AN923"/>
  <c r="BB923" s="1"/>
  <c r="AO923"/>
  <c r="BC923" s="1"/>
  <c r="AP923"/>
  <c r="BD923" s="1"/>
  <c r="AQ923"/>
  <c r="BE923" s="1"/>
  <c r="AL924"/>
  <c r="AZ924" s="1"/>
  <c r="AM924"/>
  <c r="BA924" s="1"/>
  <c r="AN924"/>
  <c r="BB924" s="1"/>
  <c r="AO924"/>
  <c r="BC924" s="1"/>
  <c r="AP924"/>
  <c r="BD924" s="1"/>
  <c r="AQ924"/>
  <c r="BE924" s="1"/>
  <c r="AL929"/>
  <c r="AZ929" s="1"/>
  <c r="AM929"/>
  <c r="BA929" s="1"/>
  <c r="AN929"/>
  <c r="BB929" s="1"/>
  <c r="AO929"/>
  <c r="BC929" s="1"/>
  <c r="AP929"/>
  <c r="BD929" s="1"/>
  <c r="AQ929"/>
  <c r="BE929" s="1"/>
  <c r="AL930"/>
  <c r="AZ930" s="1"/>
  <c r="AM930"/>
  <c r="BA930" s="1"/>
  <c r="AN930"/>
  <c r="BB930" s="1"/>
  <c r="AO930"/>
  <c r="BC930" s="1"/>
  <c r="AP930"/>
  <c r="BD930" s="1"/>
  <c r="AQ930"/>
  <c r="BE930" s="1"/>
  <c r="AL931"/>
  <c r="AZ931" s="1"/>
  <c r="AM931"/>
  <c r="BA931" s="1"/>
  <c r="AN931"/>
  <c r="BB931" s="1"/>
  <c r="AO931"/>
  <c r="BC931" s="1"/>
  <c r="AP931"/>
  <c r="BD931" s="1"/>
  <c r="AQ931"/>
  <c r="BE931" s="1"/>
  <c r="AL932"/>
  <c r="AZ932" s="1"/>
  <c r="AM932"/>
  <c r="BA932" s="1"/>
  <c r="AN932"/>
  <c r="BB932" s="1"/>
  <c r="AO932"/>
  <c r="BC932" s="1"/>
  <c r="AP932"/>
  <c r="BD932" s="1"/>
  <c r="AQ932"/>
  <c r="BE932" s="1"/>
  <c r="AL933"/>
  <c r="AZ933" s="1"/>
  <c r="AM933"/>
  <c r="BA933" s="1"/>
  <c r="AN933"/>
  <c r="BB933" s="1"/>
  <c r="AO933"/>
  <c r="BC933" s="1"/>
  <c r="AP933"/>
  <c r="BD933" s="1"/>
  <c r="AQ933"/>
  <c r="BE933" s="1"/>
  <c r="AL934"/>
  <c r="AZ934" s="1"/>
  <c r="AM934"/>
  <c r="BA934" s="1"/>
  <c r="AN934"/>
  <c r="BB934" s="1"/>
  <c r="AO934"/>
  <c r="BC934" s="1"/>
  <c r="AP934"/>
  <c r="BD934" s="1"/>
  <c r="AQ934"/>
  <c r="BE934" s="1"/>
  <c r="AL935"/>
  <c r="AZ935" s="1"/>
  <c r="AM935"/>
  <c r="BA935" s="1"/>
  <c r="AN935"/>
  <c r="BB935" s="1"/>
  <c r="AO935"/>
  <c r="BC935" s="1"/>
  <c r="AP935"/>
  <c r="BD935" s="1"/>
  <c r="AQ935"/>
  <c r="BE935" s="1"/>
  <c r="AL936"/>
  <c r="AZ936" s="1"/>
  <c r="AM936"/>
  <c r="BA936" s="1"/>
  <c r="AN936"/>
  <c r="BB936" s="1"/>
  <c r="AO936"/>
  <c r="BC936" s="1"/>
  <c r="AP936"/>
  <c r="BD936" s="1"/>
  <c r="AQ936"/>
  <c r="BE936" s="1"/>
  <c r="AL937"/>
  <c r="AZ937" s="1"/>
  <c r="AM937"/>
  <c r="BA937" s="1"/>
  <c r="AN937"/>
  <c r="BB937" s="1"/>
  <c r="AO937"/>
  <c r="BC937" s="1"/>
  <c r="AP937"/>
  <c r="BD937" s="1"/>
  <c r="AQ937"/>
  <c r="BE937" s="1"/>
  <c r="AL938"/>
  <c r="AZ938" s="1"/>
  <c r="AM938"/>
  <c r="BA938" s="1"/>
  <c r="AN938"/>
  <c r="BB938" s="1"/>
  <c r="AO938"/>
  <c r="BC938" s="1"/>
  <c r="AP938"/>
  <c r="BD938" s="1"/>
  <c r="AQ938"/>
  <c r="BE938" s="1"/>
  <c r="AL939"/>
  <c r="AZ939" s="1"/>
  <c r="AM939"/>
  <c r="BA939" s="1"/>
  <c r="AN939"/>
  <c r="BB939" s="1"/>
  <c r="AO939"/>
  <c r="BC939" s="1"/>
  <c r="AP939"/>
  <c r="BD939" s="1"/>
  <c r="AQ939"/>
  <c r="BE939" s="1"/>
  <c r="AL940"/>
  <c r="AZ940" s="1"/>
  <c r="AM940"/>
  <c r="BA940" s="1"/>
  <c r="AN940"/>
  <c r="BB940" s="1"/>
  <c r="AO940"/>
  <c r="BC940" s="1"/>
  <c r="AP940"/>
  <c r="BD940" s="1"/>
  <c r="AQ940"/>
  <c r="BE940" s="1"/>
  <c r="AL941"/>
  <c r="AZ941" s="1"/>
  <c r="AM941"/>
  <c r="BA941" s="1"/>
  <c r="AN941"/>
  <c r="BB941" s="1"/>
  <c r="AO941"/>
  <c r="BC941" s="1"/>
  <c r="AP941"/>
  <c r="BD941" s="1"/>
  <c r="AQ941"/>
  <c r="BE941" s="1"/>
  <c r="AL943"/>
  <c r="AZ943" s="1"/>
  <c r="AM943"/>
  <c r="BA943" s="1"/>
  <c r="AN943"/>
  <c r="BB943" s="1"/>
  <c r="AO943"/>
  <c r="BC943" s="1"/>
  <c r="AP943"/>
  <c r="BD943" s="1"/>
  <c r="AQ943"/>
  <c r="BE943" s="1"/>
  <c r="AL946"/>
  <c r="AZ946" s="1"/>
  <c r="AM946"/>
  <c r="BA946" s="1"/>
  <c r="AN946"/>
  <c r="BB946" s="1"/>
  <c r="AO946"/>
  <c r="BC946" s="1"/>
  <c r="AP946"/>
  <c r="BD946" s="1"/>
  <c r="AQ946"/>
  <c r="BE946" s="1"/>
  <c r="AL947"/>
  <c r="AZ947" s="1"/>
  <c r="AM947"/>
  <c r="BA947" s="1"/>
  <c r="AN947"/>
  <c r="BB947" s="1"/>
  <c r="AO947"/>
  <c r="BC947" s="1"/>
  <c r="AP947"/>
  <c r="BD947" s="1"/>
  <c r="AQ947"/>
  <c r="BE947" s="1"/>
  <c r="AL948"/>
  <c r="AZ948" s="1"/>
  <c r="AM948"/>
  <c r="BA948" s="1"/>
  <c r="AN948"/>
  <c r="BB948" s="1"/>
  <c r="AO948"/>
  <c r="BC948" s="1"/>
  <c r="AP948"/>
  <c r="BD948" s="1"/>
  <c r="AQ948"/>
  <c r="BE948" s="1"/>
  <c r="AL949"/>
  <c r="AZ949" s="1"/>
  <c r="AM949"/>
  <c r="BA949" s="1"/>
  <c r="AN949"/>
  <c r="BB949" s="1"/>
  <c r="AO949"/>
  <c r="BC949" s="1"/>
  <c r="AP949"/>
  <c r="BD949" s="1"/>
  <c r="AQ949"/>
  <c r="BE949" s="1"/>
  <c r="AL950"/>
  <c r="AZ950" s="1"/>
  <c r="AM950"/>
  <c r="BA950" s="1"/>
  <c r="AN950"/>
  <c r="BB950" s="1"/>
  <c r="AO950"/>
  <c r="BC950" s="1"/>
  <c r="AP950"/>
  <c r="BD950" s="1"/>
  <c r="AQ950"/>
  <c r="BE950" s="1"/>
  <c r="AL952"/>
  <c r="AZ952" s="1"/>
  <c r="AL954"/>
  <c r="AZ954" s="1"/>
  <c r="AM954"/>
  <c r="BA954" s="1"/>
  <c r="AN954"/>
  <c r="BB954" s="1"/>
  <c r="AO954"/>
  <c r="BC954" s="1"/>
  <c r="AP954"/>
  <c r="BD954" s="1"/>
  <c r="AQ954"/>
  <c r="BE954" s="1"/>
  <c r="AL956"/>
  <c r="AL966"/>
  <c r="AZ966" s="1"/>
  <c r="AM966"/>
  <c r="BA966" s="1"/>
  <c r="AN966"/>
  <c r="BB966" s="1"/>
  <c r="AO966"/>
  <c r="BC966" s="1"/>
  <c r="AP966"/>
  <c r="BD966" s="1"/>
  <c r="AQ966"/>
  <c r="BE966" s="1"/>
  <c r="AL968"/>
  <c r="AZ968" s="1"/>
  <c r="AM968"/>
  <c r="BA968" s="1"/>
  <c r="AN968"/>
  <c r="BB968" s="1"/>
  <c r="AO968"/>
  <c r="BC968" s="1"/>
  <c r="AP968"/>
  <c r="BD968" s="1"/>
  <c r="AQ968"/>
  <c r="BE968" s="1"/>
  <c r="AL969"/>
  <c r="AZ969" s="1"/>
  <c r="AM969"/>
  <c r="BA969" s="1"/>
  <c r="AN969"/>
  <c r="BB969" s="1"/>
  <c r="AO969"/>
  <c r="BC969" s="1"/>
  <c r="AP969"/>
  <c r="BD969" s="1"/>
  <c r="AQ969"/>
  <c r="BE969" s="1"/>
  <c r="AL971"/>
  <c r="AZ971" s="1"/>
  <c r="AM971"/>
  <c r="BA971" s="1"/>
  <c r="AN971"/>
  <c r="BB971" s="1"/>
  <c r="AO971"/>
  <c r="BC971" s="1"/>
  <c r="AP971"/>
  <c r="BD971" s="1"/>
  <c r="AQ971"/>
  <c r="BE971" s="1"/>
  <c r="J650"/>
  <c r="BE886" l="1"/>
  <c r="BB886"/>
  <c r="BE466"/>
  <c r="BA466"/>
  <c r="BA886"/>
  <c r="BC886"/>
  <c r="BB466"/>
  <c r="BF906"/>
  <c r="AZ886"/>
  <c r="BC466"/>
  <c r="BD886"/>
  <c r="BD466"/>
  <c r="AZ466"/>
  <c r="BF900"/>
  <c r="BF902"/>
  <c r="BF905"/>
  <c r="BF901"/>
  <c r="BF950"/>
  <c r="BF946"/>
  <c r="BF939"/>
  <c r="BF933"/>
  <c r="BF931"/>
  <c r="BF923"/>
  <c r="BF921"/>
  <c r="BF919"/>
  <c r="BF836"/>
  <c r="BF834"/>
  <c r="BF832"/>
  <c r="BF823"/>
  <c r="BF941"/>
  <c r="BF830"/>
  <c r="BF949"/>
  <c r="BF947"/>
  <c r="BF943"/>
  <c r="BF940"/>
  <c r="BF936"/>
  <c r="BF934"/>
  <c r="BF932"/>
  <c r="BF930"/>
  <c r="BF924"/>
  <c r="BF922"/>
  <c r="BF920"/>
  <c r="BF918"/>
  <c r="BF833"/>
  <c r="BF831"/>
  <c r="BF829"/>
  <c r="BF916"/>
  <c r="BF914"/>
  <c r="BF912"/>
  <c r="BF907"/>
  <c r="BF812"/>
  <c r="BF644"/>
  <c r="BF642"/>
  <c r="BF640"/>
  <c r="BF638"/>
  <c r="BF636"/>
  <c r="BF634"/>
  <c r="BF632"/>
  <c r="BF630"/>
  <c r="BF935"/>
  <c r="BF929"/>
  <c r="BF915"/>
  <c r="BF913"/>
  <c r="BF785"/>
  <c r="BF643"/>
  <c r="BF635"/>
  <c r="BF628"/>
  <c r="BF624"/>
  <c r="BF620"/>
  <c r="BF618"/>
  <c r="BF614"/>
  <c r="BF611"/>
  <c r="BF606"/>
  <c r="BF602"/>
  <c r="BF591"/>
  <c r="BF589"/>
  <c r="BF587"/>
  <c r="BF579"/>
  <c r="BF577"/>
  <c r="BF575"/>
  <c r="BF571"/>
  <c r="BF569"/>
  <c r="BF565"/>
  <c r="BF561"/>
  <c r="BF557"/>
  <c r="BF555"/>
  <c r="BF551"/>
  <c r="BF547"/>
  <c r="BF541"/>
  <c r="BF537"/>
  <c r="BF533"/>
  <c r="BF531"/>
  <c r="BF527"/>
  <c r="BF525"/>
  <c r="BF523"/>
  <c r="BF517"/>
  <c r="BF511"/>
  <c r="BF507"/>
  <c r="BF501"/>
  <c r="BF495"/>
  <c r="BF489"/>
  <c r="BF487"/>
  <c r="BF483"/>
  <c r="BF479"/>
  <c r="BF471"/>
  <c r="BF469"/>
  <c r="BF466"/>
  <c r="BF948"/>
  <c r="BF937"/>
  <c r="BF938"/>
  <c r="BF835"/>
  <c r="BC838"/>
  <c r="BD838"/>
  <c r="AZ838"/>
  <c r="BB838"/>
  <c r="BE838"/>
  <c r="BA838"/>
  <c r="BF456"/>
  <c r="BF454"/>
  <c r="BF457"/>
  <c r="BF455"/>
  <c r="BF971"/>
  <c r="BF969"/>
  <c r="BF968"/>
  <c r="AL955"/>
  <c r="AZ955" s="1"/>
  <c r="AZ956"/>
  <c r="BF966"/>
  <c r="BF954"/>
  <c r="BF910"/>
  <c r="BF911"/>
  <c r="BF909"/>
  <c r="BF887"/>
  <c r="BF885"/>
  <c r="BF894"/>
  <c r="BF892"/>
  <c r="BF888"/>
  <c r="BF884"/>
  <c r="BF882"/>
  <c r="BF880"/>
  <c r="BF878"/>
  <c r="BF876"/>
  <c r="BF874"/>
  <c r="BF872"/>
  <c r="BF870"/>
  <c r="BF868"/>
  <c r="BF866"/>
  <c r="BF864"/>
  <c r="BF862"/>
  <c r="BF860"/>
  <c r="BF858"/>
  <c r="BF856"/>
  <c r="BF854"/>
  <c r="BF852"/>
  <c r="BF850"/>
  <c r="BF848"/>
  <c r="BF846"/>
  <c r="BF844"/>
  <c r="BF842"/>
  <c r="BF840"/>
  <c r="BF893"/>
  <c r="BF891"/>
  <c r="BF889"/>
  <c r="BF883"/>
  <c r="BF881"/>
  <c r="BF879"/>
  <c r="BF877"/>
  <c r="BF875"/>
  <c r="BF873"/>
  <c r="BF871"/>
  <c r="BF869"/>
  <c r="BF867"/>
  <c r="BF865"/>
  <c r="BF863"/>
  <c r="BF861"/>
  <c r="BF859"/>
  <c r="BF857"/>
  <c r="BF855"/>
  <c r="BF853"/>
  <c r="BF851"/>
  <c r="BF849"/>
  <c r="BF847"/>
  <c r="BF845"/>
  <c r="BF843"/>
  <c r="BF841"/>
  <c r="BF839"/>
  <c r="BF810"/>
  <c r="BF806"/>
  <c r="BF821"/>
  <c r="BF819"/>
  <c r="BF815"/>
  <c r="BF811"/>
  <c r="BF809"/>
  <c r="BF807"/>
  <c r="BF805"/>
  <c r="BF803"/>
  <c r="BF800"/>
  <c r="BF808"/>
  <c r="BF804"/>
  <c r="BF817"/>
  <c r="BF822"/>
  <c r="BF820"/>
  <c r="BF818"/>
  <c r="BF816"/>
  <c r="BF814"/>
  <c r="BF798"/>
  <c r="BF796"/>
  <c r="BF794"/>
  <c r="BF792"/>
  <c r="BF790"/>
  <c r="AP788"/>
  <c r="BD788" s="1"/>
  <c r="BD789"/>
  <c r="BF789" s="1"/>
  <c r="BF797"/>
  <c r="BF795"/>
  <c r="BF793"/>
  <c r="BF791"/>
  <c r="BF776"/>
  <c r="BF770"/>
  <c r="BF768"/>
  <c r="BF764"/>
  <c r="BF762"/>
  <c r="BF760"/>
  <c r="BF758"/>
  <c r="BF756"/>
  <c r="BF754"/>
  <c r="BF752"/>
  <c r="BF750"/>
  <c r="BF748"/>
  <c r="BF746"/>
  <c r="BF744"/>
  <c r="BF742"/>
  <c r="BF740"/>
  <c r="BF738"/>
  <c r="BF736"/>
  <c r="BF734"/>
  <c r="BF732"/>
  <c r="BF730"/>
  <c r="BF728"/>
  <c r="BF726"/>
  <c r="BF724"/>
  <c r="BF722"/>
  <c r="BF720"/>
  <c r="BF718"/>
  <c r="BF716"/>
  <c r="BF714"/>
  <c r="BF712"/>
  <c r="BF710"/>
  <c r="BF708"/>
  <c r="BF706"/>
  <c r="BF704"/>
  <c r="BF702"/>
  <c r="BF700"/>
  <c r="BF698"/>
  <c r="BF696"/>
  <c r="BF694"/>
  <c r="BF692"/>
  <c r="BF690"/>
  <c r="BF688"/>
  <c r="BF686"/>
  <c r="BF684"/>
  <c r="BF682"/>
  <c r="BF680"/>
  <c r="BF678"/>
  <c r="BF676"/>
  <c r="BF674"/>
  <c r="BF672"/>
  <c r="BF670"/>
  <c r="BF668"/>
  <c r="BF660"/>
  <c r="BF786"/>
  <c r="BF784"/>
  <c r="BF782"/>
  <c r="BF780"/>
  <c r="BF778"/>
  <c r="BF774"/>
  <c r="BF772"/>
  <c r="BF766"/>
  <c r="BF783"/>
  <c r="BF781"/>
  <c r="BF779"/>
  <c r="BF777"/>
  <c r="BF775"/>
  <c r="BF773"/>
  <c r="BF771"/>
  <c r="BF769"/>
  <c r="BF767"/>
  <c r="BF765"/>
  <c r="BF763"/>
  <c r="BF761"/>
  <c r="BF759"/>
  <c r="BF757"/>
  <c r="BF755"/>
  <c r="BF753"/>
  <c r="BF751"/>
  <c r="BF749"/>
  <c r="BF747"/>
  <c r="BF745"/>
  <c r="BF743"/>
  <c r="BF741"/>
  <c r="BF739"/>
  <c r="BF737"/>
  <c r="BF735"/>
  <c r="BF733"/>
  <c r="BF731"/>
  <c r="BF729"/>
  <c r="BF727"/>
  <c r="BF725"/>
  <c r="BF723"/>
  <c r="BF721"/>
  <c r="BF719"/>
  <c r="BF717"/>
  <c r="BF715"/>
  <c r="BF713"/>
  <c r="BF711"/>
  <c r="BF709"/>
  <c r="BF707"/>
  <c r="BF705"/>
  <c r="BF703"/>
  <c r="BF701"/>
  <c r="BF699"/>
  <c r="BF697"/>
  <c r="BF695"/>
  <c r="BF693"/>
  <c r="BF691"/>
  <c r="BF689"/>
  <c r="BF687"/>
  <c r="BF685"/>
  <c r="BF683"/>
  <c r="BF681"/>
  <c r="BF679"/>
  <c r="BF677"/>
  <c r="BF675"/>
  <c r="BF673"/>
  <c r="BF671"/>
  <c r="BF669"/>
  <c r="BF667"/>
  <c r="BF656"/>
  <c r="BF654"/>
  <c r="BF655"/>
  <c r="BF653"/>
  <c r="BF645"/>
  <c r="BF641"/>
  <c r="BF639"/>
  <c r="BF637"/>
  <c r="BF633"/>
  <c r="BF631"/>
  <c r="BF626"/>
  <c r="BF616"/>
  <c r="BF609"/>
  <c r="BF600"/>
  <c r="BF567"/>
  <c r="BF559"/>
  <c r="BF549"/>
  <c r="BF539"/>
  <c r="BF529"/>
  <c r="BF513"/>
  <c r="BF505"/>
  <c r="BF485"/>
  <c r="BF477"/>
  <c r="BF473"/>
  <c r="BF627"/>
  <c r="BF625"/>
  <c r="BF623"/>
  <c r="BF621"/>
  <c r="BF619"/>
  <c r="BF617"/>
  <c r="BF615"/>
  <c r="BF612"/>
  <c r="BF610"/>
  <c r="BF607"/>
  <c r="BF605"/>
  <c r="BF603"/>
  <c r="BF601"/>
  <c r="BF599"/>
  <c r="BF597"/>
  <c r="BF594"/>
  <c r="BF592"/>
  <c r="BF590"/>
  <c r="BF588"/>
  <c r="BF586"/>
  <c r="BF584"/>
  <c r="BF582"/>
  <c r="BF580"/>
  <c r="BF578"/>
  <c r="BF576"/>
  <c r="BF574"/>
  <c r="BF572"/>
  <c r="BF570"/>
  <c r="BF568"/>
  <c r="BF566"/>
  <c r="BF564"/>
  <c r="BF562"/>
  <c r="BF560"/>
  <c r="BF558"/>
  <c r="BF556"/>
  <c r="BF554"/>
  <c r="BF552"/>
  <c r="BF550"/>
  <c r="BF548"/>
  <c r="BF546"/>
  <c r="BF544"/>
  <c r="BF542"/>
  <c r="BF540"/>
  <c r="BF538"/>
  <c r="BF536"/>
  <c r="BF534"/>
  <c r="BF532"/>
  <c r="BF530"/>
  <c r="BF528"/>
  <c r="BF526"/>
  <c r="BF524"/>
  <c r="BF522"/>
  <c r="BF520"/>
  <c r="BF518"/>
  <c r="BF516"/>
  <c r="BF514"/>
  <c r="BF512"/>
  <c r="BF510"/>
  <c r="BF508"/>
  <c r="BF506"/>
  <c r="BF504"/>
  <c r="BF502"/>
  <c r="BF500"/>
  <c r="BF498"/>
  <c r="BF496"/>
  <c r="BF494"/>
  <c r="BF492"/>
  <c r="BF490"/>
  <c r="BF488"/>
  <c r="BF486"/>
  <c r="BF484"/>
  <c r="BF482"/>
  <c r="BF480"/>
  <c r="BF478"/>
  <c r="BF476"/>
  <c r="BF474"/>
  <c r="BF472"/>
  <c r="BF470"/>
  <c r="BF468"/>
  <c r="BF622"/>
  <c r="BF604"/>
  <c r="BF598"/>
  <c r="BF595"/>
  <c r="BF593"/>
  <c r="BF585"/>
  <c r="BF583"/>
  <c r="BF581"/>
  <c r="BF563"/>
  <c r="BF553"/>
  <c r="BF545"/>
  <c r="BF543"/>
  <c r="BF521"/>
  <c r="BF519"/>
  <c r="BF509"/>
  <c r="BF503"/>
  <c r="BF493"/>
  <c r="BF491"/>
  <c r="BF481"/>
  <c r="BF573"/>
  <c r="BF535"/>
  <c r="BF515"/>
  <c r="BF499"/>
  <c r="BF497"/>
  <c r="BF475"/>
  <c r="BF462"/>
  <c r="BF460"/>
  <c r="BF458"/>
  <c r="BF463"/>
  <c r="BF461"/>
  <c r="BF459"/>
  <c r="BF448"/>
  <c r="BF444"/>
  <c r="BF440"/>
  <c r="BF436"/>
  <c r="BF434"/>
  <c r="BF432"/>
  <c r="BF430"/>
  <c r="BF428"/>
  <c r="BF424"/>
  <c r="BF422"/>
  <c r="BF418"/>
  <c r="BF414"/>
  <c r="BF410"/>
  <c r="BF406"/>
  <c r="BF404"/>
  <c r="BF400"/>
  <c r="BF398"/>
  <c r="BF396"/>
  <c r="BF392"/>
  <c r="BF390"/>
  <c r="BF388"/>
  <c r="BF386"/>
  <c r="BF382"/>
  <c r="BF380"/>
  <c r="BF376"/>
  <c r="BF372"/>
  <c r="BF368"/>
  <c r="BF360"/>
  <c r="BF356"/>
  <c r="BF350"/>
  <c r="BF346"/>
  <c r="BF334"/>
  <c r="BF328"/>
  <c r="BF326"/>
  <c r="BF324"/>
  <c r="BF322"/>
  <c r="BF320"/>
  <c r="BF302"/>
  <c r="BF452"/>
  <c r="BF446"/>
  <c r="BF442"/>
  <c r="BF438"/>
  <c r="BF426"/>
  <c r="BF416"/>
  <c r="BF412"/>
  <c r="BF408"/>
  <c r="BF402"/>
  <c r="BF394"/>
  <c r="BF384"/>
  <c r="BF374"/>
  <c r="BF370"/>
  <c r="BF366"/>
  <c r="BF364"/>
  <c r="BF362"/>
  <c r="BF358"/>
  <c r="BF354"/>
  <c r="BF352"/>
  <c r="BF348"/>
  <c r="BF344"/>
  <c r="BF342"/>
  <c r="BF338"/>
  <c r="BF336"/>
  <c r="BF332"/>
  <c r="BF451"/>
  <c r="BF449"/>
  <c r="BF447"/>
  <c r="BF445"/>
  <c r="BF443"/>
  <c r="BF441"/>
  <c r="BF439"/>
  <c r="BF437"/>
  <c r="BF435"/>
  <c r="BF433"/>
  <c r="BF431"/>
  <c r="BF429"/>
  <c r="BF427"/>
  <c r="BF425"/>
  <c r="BF423"/>
  <c r="BF421"/>
  <c r="BF419"/>
  <c r="BF417"/>
  <c r="BF415"/>
  <c r="BF413"/>
  <c r="BF411"/>
  <c r="BF409"/>
  <c r="BF407"/>
  <c r="BF405"/>
  <c r="BF403"/>
  <c r="BF401"/>
  <c r="BF399"/>
  <c r="BF397"/>
  <c r="BF395"/>
  <c r="BF393"/>
  <c r="BF391"/>
  <c r="BF389"/>
  <c r="BF387"/>
  <c r="BF385"/>
  <c r="BF383"/>
  <c r="BF381"/>
  <c r="BF379"/>
  <c r="BF377"/>
  <c r="BF375"/>
  <c r="BF373"/>
  <c r="BF371"/>
  <c r="BF369"/>
  <c r="BF367"/>
  <c r="BF365"/>
  <c r="BF363"/>
  <c r="BF361"/>
  <c r="BF359"/>
  <c r="BF357"/>
  <c r="BF355"/>
  <c r="BF353"/>
  <c r="BF351"/>
  <c r="BF349"/>
  <c r="BF347"/>
  <c r="BF345"/>
  <c r="BF343"/>
  <c r="BF341"/>
  <c r="BF339"/>
  <c r="BF337"/>
  <c r="BF335"/>
  <c r="BF333"/>
  <c r="BF331"/>
  <c r="BF329"/>
  <c r="BF327"/>
  <c r="BF325"/>
  <c r="BF323"/>
  <c r="BF321"/>
  <c r="BF319"/>
  <c r="BF317"/>
  <c r="BF315"/>
  <c r="BF313"/>
  <c r="BF311"/>
  <c r="BF309"/>
  <c r="BF307"/>
  <c r="BF305"/>
  <c r="BF303"/>
  <c r="BF301"/>
  <c r="BF299"/>
  <c r="BF297"/>
  <c r="BF295"/>
  <c r="BF293"/>
  <c r="BF291"/>
  <c r="BF289"/>
  <c r="BF287"/>
  <c r="BF285"/>
  <c r="BF283"/>
  <c r="BF281"/>
  <c r="BF279"/>
  <c r="BF277"/>
  <c r="BF275"/>
  <c r="BF273"/>
  <c r="BF271"/>
  <c r="BF269"/>
  <c r="BF267"/>
  <c r="BF265"/>
  <c r="BF263"/>
  <c r="BF261"/>
  <c r="BF259"/>
  <c r="BF257"/>
  <c r="BF255"/>
  <c r="BF253"/>
  <c r="BF251"/>
  <c r="BF249"/>
  <c r="BF247"/>
  <c r="BF245"/>
  <c r="BF243"/>
  <c r="BF241"/>
  <c r="BF239"/>
  <c r="BF237"/>
  <c r="BF235"/>
  <c r="BF233"/>
  <c r="BF231"/>
  <c r="BF229"/>
  <c r="BF227"/>
  <c r="BF225"/>
  <c r="BF223"/>
  <c r="BF221"/>
  <c r="BF219"/>
  <c r="BF217"/>
  <c r="BF215"/>
  <c r="BF213"/>
  <c r="BF211"/>
  <c r="BF209"/>
  <c r="BF207"/>
  <c r="BF205"/>
  <c r="BF203"/>
  <c r="BF201"/>
  <c r="BF199"/>
  <c r="BF197"/>
  <c r="BF195"/>
  <c r="BF193"/>
  <c r="BF191"/>
  <c r="BF189"/>
  <c r="BF187"/>
  <c r="BF185"/>
  <c r="BF183"/>
  <c r="BF181"/>
  <c r="BF179"/>
  <c r="BF177"/>
  <c r="BF175"/>
  <c r="BF173"/>
  <c r="BF171"/>
  <c r="BF169"/>
  <c r="BF167"/>
  <c r="BF450"/>
  <c r="BF420"/>
  <c r="BF378"/>
  <c r="BF340"/>
  <c r="BF330"/>
  <c r="BF318"/>
  <c r="BF316"/>
  <c r="BF314"/>
  <c r="BF312"/>
  <c r="BF310"/>
  <c r="BF308"/>
  <c r="BF306"/>
  <c r="BF304"/>
  <c r="BF300"/>
  <c r="BF298"/>
  <c r="BF296"/>
  <c r="BF294"/>
  <c r="BF292"/>
  <c r="BF290"/>
  <c r="BF288"/>
  <c r="BF286"/>
  <c r="BF284"/>
  <c r="BF282"/>
  <c r="BF280"/>
  <c r="BF278"/>
  <c r="BF276"/>
  <c r="BF274"/>
  <c r="BF272"/>
  <c r="BF270"/>
  <c r="BF268"/>
  <c r="BF266"/>
  <c r="BF264"/>
  <c r="BF262"/>
  <c r="BF260"/>
  <c r="BF258"/>
  <c r="BF256"/>
  <c r="BF254"/>
  <c r="BF252"/>
  <c r="BF250"/>
  <c r="BF248"/>
  <c r="BF246"/>
  <c r="BF244"/>
  <c r="BF242"/>
  <c r="BF240"/>
  <c r="BF238"/>
  <c r="BF236"/>
  <c r="BF234"/>
  <c r="BF232"/>
  <c r="BF230"/>
  <c r="BF228"/>
  <c r="BF226"/>
  <c r="BF224"/>
  <c r="BF222"/>
  <c r="BF220"/>
  <c r="BF218"/>
  <c r="BF216"/>
  <c r="BF214"/>
  <c r="BF212"/>
  <c r="BF210"/>
  <c r="BF208"/>
  <c r="BF206"/>
  <c r="BF204"/>
  <c r="BF202"/>
  <c r="BF200"/>
  <c r="BF198"/>
  <c r="BF196"/>
  <c r="BF194"/>
  <c r="BF192"/>
  <c r="BF190"/>
  <c r="BF188"/>
  <c r="BF186"/>
  <c r="BF184"/>
  <c r="BF182"/>
  <c r="BF180"/>
  <c r="BF178"/>
  <c r="BF176"/>
  <c r="BF174"/>
  <c r="BF172"/>
  <c r="BF170"/>
  <c r="BF168"/>
  <c r="BF162"/>
  <c r="BF160"/>
  <c r="BF158"/>
  <c r="BF156"/>
  <c r="BF154"/>
  <c r="BF152"/>
  <c r="BF150"/>
  <c r="BF148"/>
  <c r="BF146"/>
  <c r="BF144"/>
  <c r="BF142"/>
  <c r="BF140"/>
  <c r="BF138"/>
  <c r="BF136"/>
  <c r="BF134"/>
  <c r="BF132"/>
  <c r="BF130"/>
  <c r="BF128"/>
  <c r="BF126"/>
  <c r="BF124"/>
  <c r="BF122"/>
  <c r="BF120"/>
  <c r="BF118"/>
  <c r="BF116"/>
  <c r="BF114"/>
  <c r="BF112"/>
  <c r="BF110"/>
  <c r="BF108"/>
  <c r="BF106"/>
  <c r="BF104"/>
  <c r="BF102"/>
  <c r="BF100"/>
  <c r="BF98"/>
  <c r="BF96"/>
  <c r="BF94"/>
  <c r="BF92"/>
  <c r="BF90"/>
  <c r="BF88"/>
  <c r="BF86"/>
  <c r="BF84"/>
  <c r="BF82"/>
  <c r="BF80"/>
  <c r="BF78"/>
  <c r="BF76"/>
  <c r="BF74"/>
  <c r="BF72"/>
  <c r="BF70"/>
  <c r="BF68"/>
  <c r="BF66"/>
  <c r="BF64"/>
  <c r="BF62"/>
  <c r="BF60"/>
  <c r="BF58"/>
  <c r="BF56"/>
  <c r="BF54"/>
  <c r="BF52"/>
  <c r="BF50"/>
  <c r="BF48"/>
  <c r="BF46"/>
  <c r="BF44"/>
  <c r="BF42"/>
  <c r="BF40"/>
  <c r="BF38"/>
  <c r="BF36"/>
  <c r="BF34"/>
  <c r="BF32"/>
  <c r="BF30"/>
  <c r="BF28"/>
  <c r="BF26"/>
  <c r="BF24"/>
  <c r="BF22"/>
  <c r="BF20"/>
  <c r="BF18"/>
  <c r="BF16"/>
  <c r="BF14"/>
  <c r="BF12"/>
  <c r="BF10"/>
  <c r="BF163"/>
  <c r="BF161"/>
  <c r="BF159"/>
  <c r="BF157"/>
  <c r="BF155"/>
  <c r="BF153"/>
  <c r="BF151"/>
  <c r="BF149"/>
  <c r="BF147"/>
  <c r="BF145"/>
  <c r="BF143"/>
  <c r="BF141"/>
  <c r="BF139"/>
  <c r="BF137"/>
  <c r="BF135"/>
  <c r="BF133"/>
  <c r="BF131"/>
  <c r="BF129"/>
  <c r="BF127"/>
  <c r="BF125"/>
  <c r="BF123"/>
  <c r="BF121"/>
  <c r="BF119"/>
  <c r="BF117"/>
  <c r="BF115"/>
  <c r="BF113"/>
  <c r="BF111"/>
  <c r="BF109"/>
  <c r="BF107"/>
  <c r="BF105"/>
  <c r="BF103"/>
  <c r="BF101"/>
  <c r="BF99"/>
  <c r="BF97"/>
  <c r="BF95"/>
  <c r="BF93"/>
  <c r="BF91"/>
  <c r="BF89"/>
  <c r="BF87"/>
  <c r="BF85"/>
  <c r="BF83"/>
  <c r="BF81"/>
  <c r="BF79"/>
  <c r="BF77"/>
  <c r="BF75"/>
  <c r="BF73"/>
  <c r="BF71"/>
  <c r="BF69"/>
  <c r="BF67"/>
  <c r="BF65"/>
  <c r="BF63"/>
  <c r="BF61"/>
  <c r="BF59"/>
  <c r="BF57"/>
  <c r="BF55"/>
  <c r="BF53"/>
  <c r="BF51"/>
  <c r="BF49"/>
  <c r="BF47"/>
  <c r="BF45"/>
  <c r="BF43"/>
  <c r="BF41"/>
  <c r="BF39"/>
  <c r="BF37"/>
  <c r="BF35"/>
  <c r="BF33"/>
  <c r="BF31"/>
  <c r="BF29"/>
  <c r="BF27"/>
  <c r="BF25"/>
  <c r="BF23"/>
  <c r="BF21"/>
  <c r="BF19"/>
  <c r="BF17"/>
  <c r="BF15"/>
  <c r="BF13"/>
  <c r="BF11"/>
  <c r="AL951"/>
  <c r="AZ951" s="1"/>
  <c r="AN799"/>
  <c r="BB799" s="1"/>
  <c r="AP799"/>
  <c r="BD799" s="1"/>
  <c r="AR887"/>
  <c r="AO838"/>
  <c r="AQ838"/>
  <c r="AM838"/>
  <c r="AO788"/>
  <c r="BC788" s="1"/>
  <c r="AQ788"/>
  <c r="BE788" s="1"/>
  <c r="AM788"/>
  <c r="BA788" s="1"/>
  <c r="AN650"/>
  <c r="BB650" s="1"/>
  <c r="AP650"/>
  <c r="BD650" s="1"/>
  <c r="AL650"/>
  <c r="AZ650" s="1"/>
  <c r="AN453"/>
  <c r="BB453" s="1"/>
  <c r="AP453"/>
  <c r="BD453" s="1"/>
  <c r="AL453"/>
  <c r="AZ453" s="1"/>
  <c r="AN9"/>
  <c r="BB9" s="1"/>
  <c r="AP9"/>
  <c r="BD9" s="1"/>
  <c r="AL9"/>
  <c r="AZ9" s="1"/>
  <c r="AL838"/>
  <c r="AN788"/>
  <c r="BB788" s="1"/>
  <c r="AQ661"/>
  <c r="BE661" s="1"/>
  <c r="AM661"/>
  <c r="BA661" s="1"/>
  <c r="AO661"/>
  <c r="BC661" s="1"/>
  <c r="AO629"/>
  <c r="BC629" s="1"/>
  <c r="AQ629"/>
  <c r="BE629" s="1"/>
  <c r="AM629"/>
  <c r="BA629" s="1"/>
  <c r="AO164"/>
  <c r="BC164" s="1"/>
  <c r="AQ164"/>
  <c r="BE164" s="1"/>
  <c r="AM164"/>
  <c r="BA164" s="1"/>
  <c r="AP838"/>
  <c r="AN838"/>
  <c r="AL788"/>
  <c r="AZ788" s="1"/>
  <c r="AQ799"/>
  <c r="BE799" s="1"/>
  <c r="AO799"/>
  <c r="BC799" s="1"/>
  <c r="AN661"/>
  <c r="BB661" s="1"/>
  <c r="AP661"/>
  <c r="BD661" s="1"/>
  <c r="AL661"/>
  <c r="AZ661" s="1"/>
  <c r="AP629"/>
  <c r="BD629" s="1"/>
  <c r="AL629"/>
  <c r="AZ629" s="1"/>
  <c r="AN629"/>
  <c r="BB629" s="1"/>
  <c r="AP164"/>
  <c r="BD164" s="1"/>
  <c r="AL164"/>
  <c r="AZ164" s="1"/>
  <c r="AN164"/>
  <c r="BB164" s="1"/>
  <c r="AQ650"/>
  <c r="BE650" s="1"/>
  <c r="AM650"/>
  <c r="BA650" s="1"/>
  <c r="AO650"/>
  <c r="BC650" s="1"/>
  <c r="AQ453"/>
  <c r="BE453" s="1"/>
  <c r="AM453"/>
  <c r="BA453" s="1"/>
  <c r="AO453"/>
  <c r="BC453" s="1"/>
  <c r="AQ9"/>
  <c r="BE9" s="1"/>
  <c r="AM9"/>
  <c r="BA9" s="1"/>
  <c r="AO9"/>
  <c r="BC9" s="1"/>
  <c r="AY656"/>
  <c r="AK656"/>
  <c r="AD656"/>
  <c r="W656"/>
  <c r="P656"/>
  <c r="Q650"/>
  <c r="I1195"/>
  <c r="AX1181"/>
  <c r="AW1181"/>
  <c r="AV1181"/>
  <c r="AU1181"/>
  <c r="AT1181"/>
  <c r="AS1181"/>
  <c r="AJ1181"/>
  <c r="AI1181"/>
  <c r="AH1181"/>
  <c r="AG1181"/>
  <c r="AF1181"/>
  <c r="AE1181"/>
  <c r="AC1181"/>
  <c r="AB1181"/>
  <c r="AA1181"/>
  <c r="Z1181"/>
  <c r="Y1181"/>
  <c r="X1181"/>
  <c r="V1181"/>
  <c r="U1181"/>
  <c r="T1181"/>
  <c r="S1181"/>
  <c r="R1181"/>
  <c r="Q1181"/>
  <c r="O1181"/>
  <c r="N1181"/>
  <c r="M1181"/>
  <c r="L1181"/>
  <c r="K1181"/>
  <c r="J1181"/>
  <c r="AX1179"/>
  <c r="AW1179"/>
  <c r="AU1179"/>
  <c r="AT1179"/>
  <c r="AS1179"/>
  <c r="AJ1179"/>
  <c r="AI1179"/>
  <c r="AH1179"/>
  <c r="AG1179"/>
  <c r="AF1179"/>
  <c r="AE1179"/>
  <c r="AC1179"/>
  <c r="AB1179"/>
  <c r="AA1179"/>
  <c r="Z1179"/>
  <c r="Y1179"/>
  <c r="X1179"/>
  <c r="V1179"/>
  <c r="U1179"/>
  <c r="T1179"/>
  <c r="S1179"/>
  <c r="R1179"/>
  <c r="Q1179"/>
  <c r="O1179"/>
  <c r="N1179"/>
  <c r="M1179"/>
  <c r="L1179"/>
  <c r="K1179"/>
  <c r="J1179"/>
  <c r="AX1178"/>
  <c r="AW1178"/>
  <c r="AU1178"/>
  <c r="AT1178"/>
  <c r="AS1178"/>
  <c r="AJ1178"/>
  <c r="AI1178"/>
  <c r="AH1178"/>
  <c r="AG1178"/>
  <c r="AF1178"/>
  <c r="AE1178"/>
  <c r="AC1178"/>
  <c r="AB1178"/>
  <c r="AA1178"/>
  <c r="Z1178"/>
  <c r="Y1178"/>
  <c r="X1178"/>
  <c r="V1178"/>
  <c r="U1178"/>
  <c r="T1178"/>
  <c r="S1178"/>
  <c r="R1178"/>
  <c r="Q1178"/>
  <c r="O1178"/>
  <c r="N1178"/>
  <c r="M1178"/>
  <c r="L1178"/>
  <c r="K1178"/>
  <c r="J1178"/>
  <c r="BF1176"/>
  <c r="BE1176"/>
  <c r="BD1176"/>
  <c r="BC1176"/>
  <c r="BB1176"/>
  <c r="BA1176"/>
  <c r="AZ1176"/>
  <c r="AR1176"/>
  <c r="AQ1176"/>
  <c r="AP1176"/>
  <c r="AO1176"/>
  <c r="AN1176"/>
  <c r="AM1176"/>
  <c r="AL1176"/>
  <c r="AY1176"/>
  <c r="AX1176"/>
  <c r="AW1176"/>
  <c r="AV1176"/>
  <c r="AU1176"/>
  <c r="AT1176"/>
  <c r="AS1176"/>
  <c r="AK1176"/>
  <c r="AJ1176"/>
  <c r="AI1176"/>
  <c r="AH1176"/>
  <c r="AG1176"/>
  <c r="AF1176"/>
  <c r="AE1176"/>
  <c r="AD1176"/>
  <c r="AC1176"/>
  <c r="AB1176"/>
  <c r="AA1176"/>
  <c r="Z1176"/>
  <c r="Y1176"/>
  <c r="X1176"/>
  <c r="W1176"/>
  <c r="V1176"/>
  <c r="U1176"/>
  <c r="T1176"/>
  <c r="S1176"/>
  <c r="R1176"/>
  <c r="Q1176"/>
  <c r="P1176"/>
  <c r="O1176"/>
  <c r="N1176"/>
  <c r="M1176"/>
  <c r="L1176"/>
  <c r="K1176"/>
  <c r="J1176"/>
  <c r="AX1174"/>
  <c r="AW1174"/>
  <c r="AV1174"/>
  <c r="AU1174"/>
  <c r="AT1174"/>
  <c r="AS1174"/>
  <c r="AJ1174"/>
  <c r="AI1174"/>
  <c r="AH1174"/>
  <c r="AG1174"/>
  <c r="AF1174"/>
  <c r="AE1174"/>
  <c r="AC1174"/>
  <c r="AB1174"/>
  <c r="AA1174"/>
  <c r="Z1174"/>
  <c r="Y1174"/>
  <c r="X1174"/>
  <c r="V1174"/>
  <c r="U1174"/>
  <c r="T1174"/>
  <c r="S1174"/>
  <c r="R1174"/>
  <c r="Q1174"/>
  <c r="AQ1165"/>
  <c r="AP1165"/>
  <c r="AO1165"/>
  <c r="AN1165"/>
  <c r="AM1165"/>
  <c r="AL1165"/>
  <c r="AX1165"/>
  <c r="AW1165"/>
  <c r="AV1165"/>
  <c r="AU1165"/>
  <c r="AT1165"/>
  <c r="AS1165"/>
  <c r="AJ1165"/>
  <c r="AI1165"/>
  <c r="AH1165"/>
  <c r="AG1165"/>
  <c r="AF1165"/>
  <c r="AE1165"/>
  <c r="AC1165"/>
  <c r="AB1165"/>
  <c r="AA1165"/>
  <c r="Z1165"/>
  <c r="Y1165"/>
  <c r="X1165"/>
  <c r="V1165"/>
  <c r="U1165"/>
  <c r="T1165"/>
  <c r="S1165"/>
  <c r="R1165"/>
  <c r="Q1165"/>
  <c r="AX1159"/>
  <c r="AW1159"/>
  <c r="AV1159"/>
  <c r="AU1159"/>
  <c r="AT1159"/>
  <c r="AS1159"/>
  <c r="AJ1159"/>
  <c r="AI1159"/>
  <c r="AH1159"/>
  <c r="AG1159"/>
  <c r="AF1159"/>
  <c r="AE1159"/>
  <c r="AC1159"/>
  <c r="AB1159"/>
  <c r="AA1159"/>
  <c r="Z1159"/>
  <c r="Y1159"/>
  <c r="X1159"/>
  <c r="V1159"/>
  <c r="U1159"/>
  <c r="T1159"/>
  <c r="S1159"/>
  <c r="R1159"/>
  <c r="Q1159"/>
  <c r="O1159"/>
  <c r="N1159"/>
  <c r="M1159"/>
  <c r="L1159"/>
  <c r="K1159"/>
  <c r="J1159"/>
  <c r="AX1154"/>
  <c r="AW1154"/>
  <c r="AV1154"/>
  <c r="AU1154"/>
  <c r="AT1154"/>
  <c r="AS1154"/>
  <c r="AJ1154"/>
  <c r="AI1154"/>
  <c r="AH1154"/>
  <c r="AG1154"/>
  <c r="AF1154"/>
  <c r="AE1154"/>
  <c r="AC1154"/>
  <c r="AB1154"/>
  <c r="AA1154"/>
  <c r="Z1154"/>
  <c r="Y1154"/>
  <c r="X1154"/>
  <c r="V1154"/>
  <c r="U1154"/>
  <c r="T1154"/>
  <c r="S1154"/>
  <c r="R1154"/>
  <c r="Q1154"/>
  <c r="O1154"/>
  <c r="N1154"/>
  <c r="M1154"/>
  <c r="L1154"/>
  <c r="K1154"/>
  <c r="J1154"/>
  <c r="AX1152"/>
  <c r="AW1152"/>
  <c r="AV1152"/>
  <c r="AU1152"/>
  <c r="AT1152"/>
  <c r="AS1152"/>
  <c r="AJ1152"/>
  <c r="AI1152"/>
  <c r="AH1152"/>
  <c r="AG1152"/>
  <c r="AF1152"/>
  <c r="AE1152"/>
  <c r="AC1152"/>
  <c r="AB1152"/>
  <c r="AA1152"/>
  <c r="Z1152"/>
  <c r="Y1152"/>
  <c r="X1152"/>
  <c r="V1152"/>
  <c r="U1152"/>
  <c r="T1152"/>
  <c r="S1152"/>
  <c r="R1152"/>
  <c r="Q1152"/>
  <c r="O1152"/>
  <c r="N1152"/>
  <c r="M1152"/>
  <c r="L1152"/>
  <c r="K1152"/>
  <c r="J1152"/>
  <c r="BF1151"/>
  <c r="BE1151"/>
  <c r="BD1151"/>
  <c r="BC1151"/>
  <c r="BB1151"/>
  <c r="BA1151"/>
  <c r="AZ1151"/>
  <c r="AR1151"/>
  <c r="AQ1151"/>
  <c r="AP1151"/>
  <c r="AO1151"/>
  <c r="AN1151"/>
  <c r="AM1151"/>
  <c r="AL1151"/>
  <c r="AY1151"/>
  <c r="AX1151"/>
  <c r="AW1151"/>
  <c r="AV1151"/>
  <c r="AU1151"/>
  <c r="AT1151"/>
  <c r="AS1151"/>
  <c r="AK1151"/>
  <c r="AJ1151"/>
  <c r="AI1151"/>
  <c r="AH1151"/>
  <c r="AG1151"/>
  <c r="AF1151"/>
  <c r="AE1151"/>
  <c r="AD1151"/>
  <c r="AC1151"/>
  <c r="AB1151"/>
  <c r="AA1151"/>
  <c r="Z1151"/>
  <c r="Y1151"/>
  <c r="X1151"/>
  <c r="W1151"/>
  <c r="V1151"/>
  <c r="U1151"/>
  <c r="T1151"/>
  <c r="S1151"/>
  <c r="R1151"/>
  <c r="Q1151"/>
  <c r="P1151"/>
  <c r="O1151"/>
  <c r="N1151"/>
  <c r="M1151"/>
  <c r="L1151"/>
  <c r="K1151"/>
  <c r="J1151"/>
  <c r="BF1149"/>
  <c r="BE1149"/>
  <c r="BD1149"/>
  <c r="BC1149"/>
  <c r="BB1149"/>
  <c r="BA1149"/>
  <c r="AZ1149"/>
  <c r="AR1149"/>
  <c r="AQ1149"/>
  <c r="AP1149"/>
  <c r="AO1149"/>
  <c r="AN1149"/>
  <c r="AM1149"/>
  <c r="AL1149"/>
  <c r="AY1149"/>
  <c r="AX1149"/>
  <c r="AW1149"/>
  <c r="AV1149"/>
  <c r="AU1149"/>
  <c r="AT1149"/>
  <c r="AS1149"/>
  <c r="AK1149"/>
  <c r="AJ1149"/>
  <c r="AI1149"/>
  <c r="AH1149"/>
  <c r="AG1149"/>
  <c r="AF1149"/>
  <c r="AE1149"/>
  <c r="AD1149"/>
  <c r="AC1149"/>
  <c r="AB1149"/>
  <c r="AA1149"/>
  <c r="Z1149"/>
  <c r="Y1149"/>
  <c r="X1149"/>
  <c r="W1149"/>
  <c r="V1149"/>
  <c r="U1149"/>
  <c r="T1149"/>
  <c r="S1149"/>
  <c r="R1149"/>
  <c r="Q1149"/>
  <c r="P1149"/>
  <c r="O1149"/>
  <c r="N1149"/>
  <c r="M1149"/>
  <c r="L1149"/>
  <c r="K1149"/>
  <c r="J1149"/>
  <c r="AX1147"/>
  <c r="AW1147"/>
  <c r="AV1147"/>
  <c r="AU1147"/>
  <c r="AT1147"/>
  <c r="AS1147"/>
  <c r="AJ1147"/>
  <c r="AI1147"/>
  <c r="AH1147"/>
  <c r="AG1147"/>
  <c r="AF1147"/>
  <c r="AE1147"/>
  <c r="AC1147"/>
  <c r="AB1147"/>
  <c r="AA1147"/>
  <c r="Z1147"/>
  <c r="Y1147"/>
  <c r="X1147"/>
  <c r="V1147"/>
  <c r="U1147"/>
  <c r="T1147"/>
  <c r="S1147"/>
  <c r="R1147"/>
  <c r="Q1147"/>
  <c r="AQ1146"/>
  <c r="AO1146"/>
  <c r="AN1146"/>
  <c r="AM1146"/>
  <c r="AL1146"/>
  <c r="AX1146"/>
  <c r="AW1146"/>
  <c r="AV1146"/>
  <c r="AU1146"/>
  <c r="AT1146"/>
  <c r="AS1146"/>
  <c r="AJ1146"/>
  <c r="AI1146"/>
  <c r="AH1146"/>
  <c r="AG1146"/>
  <c r="AF1146"/>
  <c r="AE1146"/>
  <c r="AC1146"/>
  <c r="AB1146"/>
  <c r="AA1146"/>
  <c r="Z1146"/>
  <c r="Y1146"/>
  <c r="X1146"/>
  <c r="V1146"/>
  <c r="U1146"/>
  <c r="T1146"/>
  <c r="S1146"/>
  <c r="R1146"/>
  <c r="Q1146"/>
  <c r="AQ1138"/>
  <c r="AP1138"/>
  <c r="AO1138"/>
  <c r="AN1138"/>
  <c r="AM1138"/>
  <c r="AL1138"/>
  <c r="AX1138"/>
  <c r="AW1138"/>
  <c r="AV1138"/>
  <c r="AU1138"/>
  <c r="AT1138"/>
  <c r="AS1138"/>
  <c r="AJ1138"/>
  <c r="AI1138"/>
  <c r="AH1138"/>
  <c r="AG1138"/>
  <c r="AF1138"/>
  <c r="AE1138"/>
  <c r="AC1138"/>
  <c r="AB1138"/>
  <c r="AA1138"/>
  <c r="Z1138"/>
  <c r="Y1138"/>
  <c r="X1138"/>
  <c r="V1138"/>
  <c r="U1138"/>
  <c r="T1138"/>
  <c r="S1138"/>
  <c r="R1138"/>
  <c r="Q1138"/>
  <c r="AX1132"/>
  <c r="AW1132"/>
  <c r="AV1132"/>
  <c r="AU1132"/>
  <c r="AT1132"/>
  <c r="AS1132"/>
  <c r="AJ1132"/>
  <c r="AI1132"/>
  <c r="AH1132"/>
  <c r="AG1132"/>
  <c r="AF1132"/>
  <c r="AE1132"/>
  <c r="AC1132"/>
  <c r="AB1132"/>
  <c r="AA1132"/>
  <c r="Z1132"/>
  <c r="Y1132"/>
  <c r="X1132"/>
  <c r="V1132"/>
  <c r="U1132"/>
  <c r="T1132"/>
  <c r="S1132"/>
  <c r="R1132"/>
  <c r="Q1132"/>
  <c r="O1132"/>
  <c r="N1132"/>
  <c r="M1132"/>
  <c r="L1132"/>
  <c r="K1132"/>
  <c r="J1132"/>
  <c r="AX1127"/>
  <c r="AW1127"/>
  <c r="AV1127"/>
  <c r="AU1127"/>
  <c r="AT1127"/>
  <c r="AS1127"/>
  <c r="AJ1127"/>
  <c r="AI1127"/>
  <c r="AH1127"/>
  <c r="AG1127"/>
  <c r="AF1127"/>
  <c r="AE1127"/>
  <c r="AC1127"/>
  <c r="AB1127"/>
  <c r="AA1127"/>
  <c r="Z1127"/>
  <c r="Y1127"/>
  <c r="X1127"/>
  <c r="V1127"/>
  <c r="U1127"/>
  <c r="T1127"/>
  <c r="S1127"/>
  <c r="R1127"/>
  <c r="Q1127"/>
  <c r="O1127"/>
  <c r="N1127"/>
  <c r="M1127"/>
  <c r="L1127"/>
  <c r="K1127"/>
  <c r="J1127"/>
  <c r="BF1125"/>
  <c r="BE1125"/>
  <c r="BD1125"/>
  <c r="BC1125"/>
  <c r="BB1125"/>
  <c r="BA1125"/>
  <c r="AZ1125"/>
  <c r="AR1125"/>
  <c r="AQ1125"/>
  <c r="AP1125"/>
  <c r="AO1125"/>
  <c r="AN1125"/>
  <c r="AM1125"/>
  <c r="AL1125"/>
  <c r="AY1125"/>
  <c r="AX1125"/>
  <c r="AW1125"/>
  <c r="AV1125"/>
  <c r="AU1125"/>
  <c r="AT1125"/>
  <c r="AS1125"/>
  <c r="AK1125"/>
  <c r="AJ1125"/>
  <c r="AI1125"/>
  <c r="AH1125"/>
  <c r="AG1125"/>
  <c r="AF1125"/>
  <c r="AE1125"/>
  <c r="AD1125"/>
  <c r="AC1125"/>
  <c r="AB1125"/>
  <c r="AA1125"/>
  <c r="Z1125"/>
  <c r="Y1125"/>
  <c r="X1125"/>
  <c r="W1125"/>
  <c r="V1125"/>
  <c r="U1125"/>
  <c r="T1125"/>
  <c r="S1125"/>
  <c r="R1125"/>
  <c r="Q1125"/>
  <c r="P1125"/>
  <c r="O1125"/>
  <c r="N1125"/>
  <c r="M1125"/>
  <c r="L1125"/>
  <c r="K1125"/>
  <c r="J1125"/>
  <c r="AX1124"/>
  <c r="AX1175" s="1"/>
  <c r="AW1124"/>
  <c r="AW1175" s="1"/>
  <c r="AV1124"/>
  <c r="AV1175" s="1"/>
  <c r="AU1124"/>
  <c r="AU1175" s="1"/>
  <c r="AT1124"/>
  <c r="AT1175" s="1"/>
  <c r="AS1124"/>
  <c r="AS1175" s="1"/>
  <c r="AJ1124"/>
  <c r="AJ1175" s="1"/>
  <c r="AI1124"/>
  <c r="AI1175" s="1"/>
  <c r="AH1124"/>
  <c r="AH1175" s="1"/>
  <c r="AG1124"/>
  <c r="AG1175" s="1"/>
  <c r="AF1124"/>
  <c r="AF1175" s="1"/>
  <c r="AE1124"/>
  <c r="AE1175" s="1"/>
  <c r="AC1124"/>
  <c r="AC1175" s="1"/>
  <c r="AB1124"/>
  <c r="AB1175" s="1"/>
  <c r="AA1124"/>
  <c r="AA1175" s="1"/>
  <c r="Z1124"/>
  <c r="Z1175" s="1"/>
  <c r="Y1124"/>
  <c r="Y1175" s="1"/>
  <c r="X1124"/>
  <c r="X1175" s="1"/>
  <c r="V1124"/>
  <c r="V1175" s="1"/>
  <c r="U1124"/>
  <c r="U1175" s="1"/>
  <c r="T1124"/>
  <c r="T1175" s="1"/>
  <c r="S1124"/>
  <c r="S1175" s="1"/>
  <c r="R1124"/>
  <c r="R1175" s="1"/>
  <c r="Q1124"/>
  <c r="Q1175" s="1"/>
  <c r="O1124"/>
  <c r="O1175" s="1"/>
  <c r="N1124"/>
  <c r="N1175" s="1"/>
  <c r="M1124"/>
  <c r="M1175" s="1"/>
  <c r="L1124"/>
  <c r="L1175" s="1"/>
  <c r="K1124"/>
  <c r="K1175" s="1"/>
  <c r="J1124"/>
  <c r="J1175" s="1"/>
  <c r="BF1122"/>
  <c r="BE1122"/>
  <c r="BD1122"/>
  <c r="BC1122"/>
  <c r="BB1122"/>
  <c r="BA1122"/>
  <c r="AZ1122"/>
  <c r="AR1122"/>
  <c r="AQ1122"/>
  <c r="AP1122"/>
  <c r="AO1122"/>
  <c r="AN1122"/>
  <c r="AM1122"/>
  <c r="AL1122"/>
  <c r="AY1122"/>
  <c r="AX1122"/>
  <c r="AW1122"/>
  <c r="AV1122"/>
  <c r="AU1122"/>
  <c r="AT1122"/>
  <c r="AS1122"/>
  <c r="AK1122"/>
  <c r="AJ1122"/>
  <c r="AI1122"/>
  <c r="AH1122"/>
  <c r="AG1122"/>
  <c r="AF1122"/>
  <c r="AE1122"/>
  <c r="AD1122"/>
  <c r="AC1122"/>
  <c r="AB1122"/>
  <c r="AA1122"/>
  <c r="Z1122"/>
  <c r="Y1122"/>
  <c r="X1122"/>
  <c r="W1122"/>
  <c r="V1122"/>
  <c r="U1122"/>
  <c r="T1122"/>
  <c r="S1122"/>
  <c r="R1122"/>
  <c r="Q1122"/>
  <c r="P1122"/>
  <c r="O1122"/>
  <c r="N1122"/>
  <c r="M1122"/>
  <c r="L1122"/>
  <c r="K1122"/>
  <c r="J1122"/>
  <c r="AX1120"/>
  <c r="AW1120"/>
  <c r="AV1120"/>
  <c r="AU1120"/>
  <c r="AT1120"/>
  <c r="AS1120"/>
  <c r="AJ1120"/>
  <c r="AI1120"/>
  <c r="AH1120"/>
  <c r="AG1120"/>
  <c r="AF1120"/>
  <c r="AE1120"/>
  <c r="AC1120"/>
  <c r="AB1120"/>
  <c r="AA1120"/>
  <c r="Z1120"/>
  <c r="Y1120"/>
  <c r="X1120"/>
  <c r="V1120"/>
  <c r="U1120"/>
  <c r="T1120"/>
  <c r="S1120"/>
  <c r="R1120"/>
  <c r="Q1120"/>
  <c r="AX1119"/>
  <c r="AW1119"/>
  <c r="AV1119"/>
  <c r="AU1119"/>
  <c r="AT1119"/>
  <c r="AS1119"/>
  <c r="AJ1119"/>
  <c r="AI1119"/>
  <c r="AH1119"/>
  <c r="AG1119"/>
  <c r="AF1119"/>
  <c r="AE1119"/>
  <c r="AC1119"/>
  <c r="AB1119"/>
  <c r="AA1119"/>
  <c r="Z1119"/>
  <c r="Y1119"/>
  <c r="X1119"/>
  <c r="V1119"/>
  <c r="U1119"/>
  <c r="T1119"/>
  <c r="S1119"/>
  <c r="R1119"/>
  <c r="Q1119"/>
  <c r="AX1105"/>
  <c r="AW1105"/>
  <c r="AV1105"/>
  <c r="AU1105"/>
  <c r="AT1105"/>
  <c r="AS1105"/>
  <c r="AJ1105"/>
  <c r="AI1105"/>
  <c r="AH1105"/>
  <c r="AG1105"/>
  <c r="AF1105"/>
  <c r="AE1105"/>
  <c r="AC1105"/>
  <c r="AB1105"/>
  <c r="AA1105"/>
  <c r="Z1105"/>
  <c r="Y1105"/>
  <c r="X1105"/>
  <c r="V1105"/>
  <c r="U1105"/>
  <c r="T1105"/>
  <c r="S1105"/>
  <c r="R1105"/>
  <c r="Q1105"/>
  <c r="O1105"/>
  <c r="N1105"/>
  <c r="M1105"/>
  <c r="L1105"/>
  <c r="K1105"/>
  <c r="J1105"/>
  <c r="AX1100"/>
  <c r="AW1100"/>
  <c r="AV1100"/>
  <c r="AU1100"/>
  <c r="AT1100"/>
  <c r="AS1100"/>
  <c r="AJ1100"/>
  <c r="AI1100"/>
  <c r="AH1100"/>
  <c r="AG1100"/>
  <c r="AF1100"/>
  <c r="AE1100"/>
  <c r="AC1100"/>
  <c r="AB1100"/>
  <c r="AA1100"/>
  <c r="Z1100"/>
  <c r="Y1100"/>
  <c r="X1100"/>
  <c r="V1100"/>
  <c r="U1100"/>
  <c r="T1100"/>
  <c r="S1100"/>
  <c r="R1100"/>
  <c r="Q1100"/>
  <c r="O1100"/>
  <c r="N1100"/>
  <c r="M1100"/>
  <c r="L1100"/>
  <c r="K1100"/>
  <c r="J1100"/>
  <c r="AX1097"/>
  <c r="AX1148" s="1"/>
  <c r="AW1097"/>
  <c r="AW1148" s="1"/>
  <c r="AV1097"/>
  <c r="AV1148" s="1"/>
  <c r="AU1097"/>
  <c r="AU1148" s="1"/>
  <c r="AT1097"/>
  <c r="AT1148" s="1"/>
  <c r="AS1097"/>
  <c r="AS1148" s="1"/>
  <c r="AJ1097"/>
  <c r="AJ1148" s="1"/>
  <c r="AI1097"/>
  <c r="AI1148" s="1"/>
  <c r="AH1097"/>
  <c r="AH1148" s="1"/>
  <c r="AG1097"/>
  <c r="AG1148" s="1"/>
  <c r="AF1097"/>
  <c r="AF1148" s="1"/>
  <c r="AE1097"/>
  <c r="AE1148" s="1"/>
  <c r="AC1097"/>
  <c r="AC1148" s="1"/>
  <c r="AB1097"/>
  <c r="AB1148" s="1"/>
  <c r="AA1097"/>
  <c r="AA1148" s="1"/>
  <c r="Z1097"/>
  <c r="Z1148" s="1"/>
  <c r="Y1097"/>
  <c r="Y1148" s="1"/>
  <c r="X1097"/>
  <c r="X1148" s="1"/>
  <c r="V1097"/>
  <c r="V1148" s="1"/>
  <c r="U1097"/>
  <c r="U1148" s="1"/>
  <c r="T1097"/>
  <c r="T1148" s="1"/>
  <c r="S1097"/>
  <c r="S1148" s="1"/>
  <c r="R1097"/>
  <c r="R1148" s="1"/>
  <c r="Q1097"/>
  <c r="Q1148" s="1"/>
  <c r="O1097"/>
  <c r="O1148" s="1"/>
  <c r="N1097"/>
  <c r="N1148" s="1"/>
  <c r="M1097"/>
  <c r="M1148" s="1"/>
  <c r="L1097"/>
  <c r="L1148" s="1"/>
  <c r="K1097"/>
  <c r="K1148" s="1"/>
  <c r="J1097"/>
  <c r="J1148" s="1"/>
  <c r="BF1094"/>
  <c r="BE1094"/>
  <c r="BD1094"/>
  <c r="BC1094"/>
  <c r="BB1094"/>
  <c r="BA1094"/>
  <c r="AZ1094"/>
  <c r="AR1094"/>
  <c r="AQ1094"/>
  <c r="AP1094"/>
  <c r="AO1094"/>
  <c r="AN1094"/>
  <c r="AM1094"/>
  <c r="AL1094"/>
  <c r="AY1094"/>
  <c r="AX1094"/>
  <c r="AW1094"/>
  <c r="AV1094"/>
  <c r="AU1094"/>
  <c r="AT1094"/>
  <c r="AS1094"/>
  <c r="AK1094"/>
  <c r="AJ1094"/>
  <c r="AI1094"/>
  <c r="AH1094"/>
  <c r="AG1094"/>
  <c r="AF1094"/>
  <c r="AE1094"/>
  <c r="AD1094"/>
  <c r="AC1094"/>
  <c r="AB1094"/>
  <c r="AA1094"/>
  <c r="Z1094"/>
  <c r="Y1094"/>
  <c r="X1094"/>
  <c r="W1094"/>
  <c r="V1094"/>
  <c r="U1094"/>
  <c r="T1094"/>
  <c r="S1094"/>
  <c r="R1094"/>
  <c r="Q1094"/>
  <c r="P1094"/>
  <c r="O1094"/>
  <c r="N1094"/>
  <c r="M1094"/>
  <c r="L1094"/>
  <c r="K1094"/>
  <c r="J1094"/>
  <c r="AX1093"/>
  <c r="AW1093"/>
  <c r="AV1093"/>
  <c r="AU1093"/>
  <c r="AT1093"/>
  <c r="AS1093"/>
  <c r="AJ1093"/>
  <c r="AI1093"/>
  <c r="AH1093"/>
  <c r="AG1093"/>
  <c r="AF1093"/>
  <c r="AE1093"/>
  <c r="AC1093"/>
  <c r="AC1142" s="1"/>
  <c r="AC1182" s="1"/>
  <c r="AB1093"/>
  <c r="AA1093"/>
  <c r="AA1142" s="1"/>
  <c r="AA1182" s="1"/>
  <c r="Z1093"/>
  <c r="Z1142" s="1"/>
  <c r="Z1182" s="1"/>
  <c r="Y1093"/>
  <c r="Y1142" s="1"/>
  <c r="Y1182" s="1"/>
  <c r="X1093"/>
  <c r="V1093"/>
  <c r="U1093"/>
  <c r="T1093"/>
  <c r="S1093"/>
  <c r="R1093"/>
  <c r="Q1093"/>
  <c r="AX1092"/>
  <c r="AW1092"/>
  <c r="AV1092"/>
  <c r="AU1092"/>
  <c r="AT1092"/>
  <c r="AS1092"/>
  <c r="AJ1092"/>
  <c r="AI1092"/>
  <c r="AH1092"/>
  <c r="AG1092"/>
  <c r="AF1092"/>
  <c r="AE1092"/>
  <c r="AC1092"/>
  <c r="AB1092"/>
  <c r="AA1092"/>
  <c r="Z1092"/>
  <c r="Y1092"/>
  <c r="X1092"/>
  <c r="V1092"/>
  <c r="U1092"/>
  <c r="T1092"/>
  <c r="S1092"/>
  <c r="R1092"/>
  <c r="Q1092"/>
  <c r="BF1089"/>
  <c r="BE1089"/>
  <c r="BD1089"/>
  <c r="BC1089"/>
  <c r="BB1089"/>
  <c r="BA1089"/>
  <c r="AZ1089"/>
  <c r="AR1089"/>
  <c r="AQ1089"/>
  <c r="AP1089"/>
  <c r="AO1089"/>
  <c r="AN1089"/>
  <c r="AM1089"/>
  <c r="AL1089"/>
  <c r="AY1089"/>
  <c r="AX1089"/>
  <c r="AW1089"/>
  <c r="AV1089"/>
  <c r="AU1089"/>
  <c r="AT1089"/>
  <c r="AS1089"/>
  <c r="AK1089"/>
  <c r="AJ1089"/>
  <c r="AI1089"/>
  <c r="AH1089"/>
  <c r="AG1089"/>
  <c r="AF1089"/>
  <c r="AE1089"/>
  <c r="AD1089"/>
  <c r="AC1089"/>
  <c r="AB1089"/>
  <c r="AA1089"/>
  <c r="Z1089"/>
  <c r="Y1089"/>
  <c r="X1089"/>
  <c r="W1089"/>
  <c r="V1089"/>
  <c r="U1089"/>
  <c r="T1089"/>
  <c r="S1089"/>
  <c r="R1089"/>
  <c r="Q1089"/>
  <c r="P1089"/>
  <c r="O1089"/>
  <c r="N1089"/>
  <c r="M1089"/>
  <c r="L1089"/>
  <c r="K1089"/>
  <c r="J1089"/>
  <c r="AQ1084"/>
  <c r="AP1084"/>
  <c r="AO1084"/>
  <c r="AN1084"/>
  <c r="AM1084"/>
  <c r="AL1084"/>
  <c r="AX1084"/>
  <c r="AW1084"/>
  <c r="AV1084"/>
  <c r="AU1084"/>
  <c r="AT1084"/>
  <c r="AS1084"/>
  <c r="AJ1084"/>
  <c r="AI1084"/>
  <c r="AH1084"/>
  <c r="AG1084"/>
  <c r="AF1084"/>
  <c r="AE1084"/>
  <c r="AC1084"/>
  <c r="AB1084"/>
  <c r="AA1084"/>
  <c r="Z1084"/>
  <c r="Y1084"/>
  <c r="X1084"/>
  <c r="V1084"/>
  <c r="U1084"/>
  <c r="T1084"/>
  <c r="S1084"/>
  <c r="R1084"/>
  <c r="Q1084"/>
  <c r="AS1077"/>
  <c r="AE1077"/>
  <c r="X1077"/>
  <c r="Q1077"/>
  <c r="J1077"/>
  <c r="AX1073"/>
  <c r="AW1073"/>
  <c r="AV1073"/>
  <c r="AU1073"/>
  <c r="AT1073"/>
  <c r="AS1073"/>
  <c r="AJ1073"/>
  <c r="AI1073"/>
  <c r="AH1073"/>
  <c r="AG1073"/>
  <c r="AF1073"/>
  <c r="AE1073"/>
  <c r="AC1073"/>
  <c r="AB1073"/>
  <c r="AA1073"/>
  <c r="Z1073"/>
  <c r="Y1073"/>
  <c r="X1073"/>
  <c r="V1073"/>
  <c r="U1073"/>
  <c r="T1073"/>
  <c r="S1073"/>
  <c r="R1073"/>
  <c r="Q1073"/>
  <c r="O1073"/>
  <c r="N1073"/>
  <c r="M1073"/>
  <c r="L1073"/>
  <c r="K1073"/>
  <c r="J1073"/>
  <c r="AX1071"/>
  <c r="AW1071"/>
  <c r="AV1071"/>
  <c r="AU1071"/>
  <c r="AT1071"/>
  <c r="AS1071"/>
  <c r="AJ1071"/>
  <c r="AI1071"/>
  <c r="AH1071"/>
  <c r="AG1071"/>
  <c r="AF1071"/>
  <c r="AE1071"/>
  <c r="AC1071"/>
  <c r="AB1071"/>
  <c r="AA1071"/>
  <c r="Z1071"/>
  <c r="Y1071"/>
  <c r="X1071"/>
  <c r="V1071"/>
  <c r="U1071"/>
  <c r="T1071"/>
  <c r="S1071"/>
  <c r="R1071"/>
  <c r="Q1071"/>
  <c r="O1071"/>
  <c r="N1071"/>
  <c r="M1071"/>
  <c r="L1071"/>
  <c r="K1071"/>
  <c r="J1071"/>
  <c r="AX1070"/>
  <c r="AX1121" s="1"/>
  <c r="AW1070"/>
  <c r="AW1121" s="1"/>
  <c r="AV1070"/>
  <c r="AV1121" s="1"/>
  <c r="AU1070"/>
  <c r="AU1121" s="1"/>
  <c r="AT1070"/>
  <c r="AT1121" s="1"/>
  <c r="AS1070"/>
  <c r="AS1121" s="1"/>
  <c r="AJ1070"/>
  <c r="AJ1121" s="1"/>
  <c r="AI1070"/>
  <c r="AI1121" s="1"/>
  <c r="AH1070"/>
  <c r="AH1121" s="1"/>
  <c r="AG1070"/>
  <c r="AG1121" s="1"/>
  <c r="AF1070"/>
  <c r="AF1121" s="1"/>
  <c r="AE1070"/>
  <c r="AE1121" s="1"/>
  <c r="AC1070"/>
  <c r="AC1121" s="1"/>
  <c r="AB1070"/>
  <c r="AB1121" s="1"/>
  <c r="AA1070"/>
  <c r="AA1121" s="1"/>
  <c r="Z1070"/>
  <c r="Z1121" s="1"/>
  <c r="Y1070"/>
  <c r="Y1121" s="1"/>
  <c r="X1070"/>
  <c r="X1121" s="1"/>
  <c r="V1070"/>
  <c r="V1121" s="1"/>
  <c r="U1070"/>
  <c r="U1121" s="1"/>
  <c r="T1070"/>
  <c r="T1121" s="1"/>
  <c r="S1070"/>
  <c r="S1121" s="1"/>
  <c r="R1070"/>
  <c r="R1121" s="1"/>
  <c r="Q1070"/>
  <c r="Q1121" s="1"/>
  <c r="O1070"/>
  <c r="O1121" s="1"/>
  <c r="N1070"/>
  <c r="N1121" s="1"/>
  <c r="M1070"/>
  <c r="M1121" s="1"/>
  <c r="L1070"/>
  <c r="L1121" s="1"/>
  <c r="K1070"/>
  <c r="K1121" s="1"/>
  <c r="J1070"/>
  <c r="J1121" s="1"/>
  <c r="BF1068"/>
  <c r="BE1068"/>
  <c r="BD1068"/>
  <c r="BC1068"/>
  <c r="BB1068"/>
  <c r="BA1068"/>
  <c r="AZ1068"/>
  <c r="AR1068"/>
  <c r="AQ1068"/>
  <c r="AP1068"/>
  <c r="AO1068"/>
  <c r="AN1068"/>
  <c r="AM1068"/>
  <c r="AL1068"/>
  <c r="AY1068"/>
  <c r="AX1068"/>
  <c r="AW1068"/>
  <c r="AV1068"/>
  <c r="AU1068"/>
  <c r="AT1068"/>
  <c r="AS1068"/>
  <c r="AK1068"/>
  <c r="AJ1068"/>
  <c r="AI1068"/>
  <c r="AH1068"/>
  <c r="AG1068"/>
  <c r="AF1068"/>
  <c r="AE1068"/>
  <c r="AD1068"/>
  <c r="AC1068"/>
  <c r="AB1068"/>
  <c r="AA1068"/>
  <c r="Z1068"/>
  <c r="Y1068"/>
  <c r="X1068"/>
  <c r="W1068"/>
  <c r="V1068"/>
  <c r="U1068"/>
  <c r="T1068"/>
  <c r="S1068"/>
  <c r="R1068"/>
  <c r="Q1068"/>
  <c r="P1068"/>
  <c r="O1068"/>
  <c r="N1068"/>
  <c r="M1068"/>
  <c r="L1068"/>
  <c r="K1068"/>
  <c r="J1068"/>
  <c r="AX1058"/>
  <c r="AW1058"/>
  <c r="AV1058"/>
  <c r="AU1058"/>
  <c r="AT1058"/>
  <c r="AS1058"/>
  <c r="AJ1058"/>
  <c r="AI1058"/>
  <c r="AH1058"/>
  <c r="AG1058"/>
  <c r="AF1058"/>
  <c r="AE1058"/>
  <c r="AC1058"/>
  <c r="AB1058"/>
  <c r="AA1058"/>
  <c r="Z1058"/>
  <c r="Y1058"/>
  <c r="X1058"/>
  <c r="V1058"/>
  <c r="U1058"/>
  <c r="T1058"/>
  <c r="S1058"/>
  <c r="R1058"/>
  <c r="Q1058"/>
  <c r="O1058"/>
  <c r="N1058"/>
  <c r="M1058"/>
  <c r="L1058"/>
  <c r="K1058"/>
  <c r="J1058"/>
  <c r="AX1051"/>
  <c r="AW1051"/>
  <c r="AV1051"/>
  <c r="AU1051"/>
  <c r="AT1051"/>
  <c r="AS1051"/>
  <c r="AJ1051"/>
  <c r="AI1051"/>
  <c r="AH1051"/>
  <c r="AG1051"/>
  <c r="AF1051"/>
  <c r="AE1051"/>
  <c r="AC1051"/>
  <c r="AB1051"/>
  <c r="AA1051"/>
  <c r="Z1051"/>
  <c r="Y1051"/>
  <c r="X1051"/>
  <c r="V1051"/>
  <c r="U1051"/>
  <c r="T1051"/>
  <c r="S1051"/>
  <c r="R1051"/>
  <c r="Q1051"/>
  <c r="O1051"/>
  <c r="N1051"/>
  <c r="M1051"/>
  <c r="L1051"/>
  <c r="K1051"/>
  <c r="J1051"/>
  <c r="AX1050"/>
  <c r="AW1050"/>
  <c r="AV1050"/>
  <c r="AU1050"/>
  <c r="AT1050"/>
  <c r="AS1050"/>
  <c r="AJ1050"/>
  <c r="AI1050"/>
  <c r="AH1050"/>
  <c r="AG1050"/>
  <c r="AF1050"/>
  <c r="AE1050"/>
  <c r="AC1050"/>
  <c r="AB1050"/>
  <c r="AA1050"/>
  <c r="Z1050"/>
  <c r="Y1050"/>
  <c r="X1050"/>
  <c r="V1050"/>
  <c r="U1050"/>
  <c r="T1050"/>
  <c r="S1050"/>
  <c r="R1050"/>
  <c r="Q1050"/>
  <c r="O1050"/>
  <c r="N1050"/>
  <c r="M1050"/>
  <c r="L1050"/>
  <c r="K1050"/>
  <c r="J1050"/>
  <c r="I1040"/>
  <c r="I1042" s="1"/>
  <c r="AX1038"/>
  <c r="AW1038"/>
  <c r="AV1038"/>
  <c r="AU1038"/>
  <c r="AT1038"/>
  <c r="AS1038"/>
  <c r="AJ1038"/>
  <c r="AI1038"/>
  <c r="AH1038"/>
  <c r="AG1038"/>
  <c r="AF1038"/>
  <c r="AE1038"/>
  <c r="AC1038"/>
  <c r="AB1038"/>
  <c r="AA1038"/>
  <c r="Z1038"/>
  <c r="Y1038"/>
  <c r="X1038"/>
  <c r="V1038"/>
  <c r="U1038"/>
  <c r="T1038"/>
  <c r="S1038"/>
  <c r="R1038"/>
  <c r="Q1038"/>
  <c r="O1038"/>
  <c r="N1038"/>
  <c r="M1038"/>
  <c r="L1038"/>
  <c r="K1038"/>
  <c r="J1038"/>
  <c r="AX1037"/>
  <c r="AX1111" s="1"/>
  <c r="AW1037"/>
  <c r="AW1111" s="1"/>
  <c r="AV1037"/>
  <c r="AV1065" s="1"/>
  <c r="AU1037"/>
  <c r="AU1111" s="1"/>
  <c r="AT1037"/>
  <c r="AT1111" s="1"/>
  <c r="AS1037"/>
  <c r="AS1111" s="1"/>
  <c r="AJ1037"/>
  <c r="AJ1111" s="1"/>
  <c r="AI1037"/>
  <c r="AI1111" s="1"/>
  <c r="AH1037"/>
  <c r="AH1111" s="1"/>
  <c r="AG1037"/>
  <c r="AG1111" s="1"/>
  <c r="AF1037"/>
  <c r="AF1111" s="1"/>
  <c r="AE1037"/>
  <c r="AE1111" s="1"/>
  <c r="AC1037"/>
  <c r="AC1065" s="1"/>
  <c r="AB1037"/>
  <c r="AB1111" s="1"/>
  <c r="AA1037"/>
  <c r="AA1111" s="1"/>
  <c r="Z1037"/>
  <c r="Z1111" s="1"/>
  <c r="Y1037"/>
  <c r="Y1065" s="1"/>
  <c r="X1037"/>
  <c r="X1111" s="1"/>
  <c r="V1037"/>
  <c r="V1111" s="1"/>
  <c r="U1037"/>
  <c r="U1065" s="1"/>
  <c r="T1037"/>
  <c r="T1111" s="1"/>
  <c r="S1037"/>
  <c r="R1037"/>
  <c r="R1111" s="1"/>
  <c r="Q1037"/>
  <c r="Q1111" s="1"/>
  <c r="O1037"/>
  <c r="N1037"/>
  <c r="M1037"/>
  <c r="L1037"/>
  <c r="K1037"/>
  <c r="J1037"/>
  <c r="AX1035"/>
  <c r="AW1035"/>
  <c r="AV1035"/>
  <c r="AU1035"/>
  <c r="AT1035"/>
  <c r="AS1035"/>
  <c r="AJ1035"/>
  <c r="AI1035"/>
  <c r="AH1035"/>
  <c r="AG1035"/>
  <c r="AF1035"/>
  <c r="AE1035"/>
  <c r="AC1035"/>
  <c r="AB1035"/>
  <c r="AA1035"/>
  <c r="Z1035"/>
  <c r="Y1035"/>
  <c r="X1035"/>
  <c r="V1035"/>
  <c r="U1035"/>
  <c r="T1035"/>
  <c r="S1035"/>
  <c r="R1035"/>
  <c r="Q1035"/>
  <c r="O1035"/>
  <c r="N1035"/>
  <c r="M1035"/>
  <c r="L1035"/>
  <c r="K1035"/>
  <c r="J1035"/>
  <c r="AX1033"/>
  <c r="AX1052" s="1"/>
  <c r="AW1033"/>
  <c r="AW1052" s="1"/>
  <c r="AV1033"/>
  <c r="AV1052" s="1"/>
  <c r="AU1033"/>
  <c r="AU1052" s="1"/>
  <c r="AT1033"/>
  <c r="AT1052" s="1"/>
  <c r="AS1033"/>
  <c r="AS1052" s="1"/>
  <c r="AJ1033"/>
  <c r="AJ1052" s="1"/>
  <c r="AI1033"/>
  <c r="AI1052" s="1"/>
  <c r="AH1033"/>
  <c r="AH1052" s="1"/>
  <c r="AG1033"/>
  <c r="AG1052" s="1"/>
  <c r="AF1033"/>
  <c r="AF1052" s="1"/>
  <c r="AE1033"/>
  <c r="AE1052" s="1"/>
  <c r="AC1033"/>
  <c r="AC1052" s="1"/>
  <c r="AB1033"/>
  <c r="AB1052" s="1"/>
  <c r="AA1033"/>
  <c r="AA1052" s="1"/>
  <c r="Z1033"/>
  <c r="Z1052" s="1"/>
  <c r="Y1033"/>
  <c r="Y1052" s="1"/>
  <c r="X1033"/>
  <c r="X1052" s="1"/>
  <c r="V1033"/>
  <c r="V1052" s="1"/>
  <c r="U1033"/>
  <c r="U1052" s="1"/>
  <c r="T1033"/>
  <c r="T1052" s="1"/>
  <c r="S1033"/>
  <c r="S1052" s="1"/>
  <c r="R1033"/>
  <c r="R1052" s="1"/>
  <c r="Q1033"/>
  <c r="Q1052" s="1"/>
  <c r="O1033"/>
  <c r="O1052" s="1"/>
  <c r="N1033"/>
  <c r="N1052" s="1"/>
  <c r="M1033"/>
  <c r="M1052" s="1"/>
  <c r="L1033"/>
  <c r="L1052" s="1"/>
  <c r="K1033"/>
  <c r="K1052" s="1"/>
  <c r="J1033"/>
  <c r="J1052" s="1"/>
  <c r="AX1032"/>
  <c r="AX1066" s="1"/>
  <c r="AW1032"/>
  <c r="AW1066" s="1"/>
  <c r="AU1032"/>
  <c r="AU1066" s="1"/>
  <c r="AT1032"/>
  <c r="AT1066" s="1"/>
  <c r="AJ1032"/>
  <c r="AJ1066" s="1"/>
  <c r="AI1032"/>
  <c r="AI1066" s="1"/>
  <c r="AH1032"/>
  <c r="AH1066" s="1"/>
  <c r="AG1032"/>
  <c r="AG1066" s="1"/>
  <c r="AF1032"/>
  <c r="AF1066" s="1"/>
  <c r="AE1032"/>
  <c r="AE1066" s="1"/>
  <c r="AC1032"/>
  <c r="AC1066" s="1"/>
  <c r="AB1032"/>
  <c r="AB1066" s="1"/>
  <c r="AA1032"/>
  <c r="AA1066" s="1"/>
  <c r="Z1032"/>
  <c r="Z1066" s="1"/>
  <c r="Y1032"/>
  <c r="Y1066" s="1"/>
  <c r="X1032"/>
  <c r="X1066" s="1"/>
  <c r="V1032"/>
  <c r="V1066" s="1"/>
  <c r="U1032"/>
  <c r="U1066" s="1"/>
  <c r="T1032"/>
  <c r="T1066" s="1"/>
  <c r="S1032"/>
  <c r="S1066" s="1"/>
  <c r="R1032"/>
  <c r="R1066" s="1"/>
  <c r="Q1032"/>
  <c r="Q1066" s="1"/>
  <c r="O1032"/>
  <c r="N1032"/>
  <c r="M1032"/>
  <c r="L1032"/>
  <c r="K1032"/>
  <c r="J1032"/>
  <c r="AX1031"/>
  <c r="AW1031"/>
  <c r="AU1031"/>
  <c r="AT1031"/>
  <c r="AS1031"/>
  <c r="AJ1031"/>
  <c r="AI1031"/>
  <c r="AH1031"/>
  <c r="AG1031"/>
  <c r="AF1031"/>
  <c r="AE1031"/>
  <c r="AC1031"/>
  <c r="AB1031"/>
  <c r="AA1031"/>
  <c r="Z1031"/>
  <c r="Y1031"/>
  <c r="X1031"/>
  <c r="V1031"/>
  <c r="U1031"/>
  <c r="T1031"/>
  <c r="S1031"/>
  <c r="R1031"/>
  <c r="Q1031"/>
  <c r="O1031"/>
  <c r="N1031"/>
  <c r="M1031"/>
  <c r="L1031"/>
  <c r="K1031"/>
  <c r="J1031"/>
  <c r="AX1030"/>
  <c r="AW1030"/>
  <c r="AV1030"/>
  <c r="AU1030"/>
  <c r="AT1030"/>
  <c r="AS1030"/>
  <c r="AJ1030"/>
  <c r="AI1030"/>
  <c r="AH1030"/>
  <c r="AG1030"/>
  <c r="AF1030"/>
  <c r="AE1030"/>
  <c r="AC1030"/>
  <c r="AB1030"/>
  <c r="AA1030"/>
  <c r="Z1030"/>
  <c r="Y1030"/>
  <c r="X1030"/>
  <c r="V1030"/>
  <c r="U1030"/>
  <c r="T1030"/>
  <c r="S1030"/>
  <c r="R1030"/>
  <c r="Q1030"/>
  <c r="O1030"/>
  <c r="N1030"/>
  <c r="M1030"/>
  <c r="L1030"/>
  <c r="K1030"/>
  <c r="J1030"/>
  <c r="AX1029"/>
  <c r="AW1029"/>
  <c r="AV1029"/>
  <c r="AU1029"/>
  <c r="AT1029"/>
  <c r="AS1029"/>
  <c r="AJ1029"/>
  <c r="AI1029"/>
  <c r="AH1029"/>
  <c r="AG1029"/>
  <c r="AF1029"/>
  <c r="AE1029"/>
  <c r="AC1029"/>
  <c r="AB1029"/>
  <c r="AA1029"/>
  <c r="Z1029"/>
  <c r="Y1029"/>
  <c r="X1029"/>
  <c r="V1029"/>
  <c r="U1029"/>
  <c r="T1029"/>
  <c r="S1029"/>
  <c r="R1029"/>
  <c r="Q1029"/>
  <c r="O1029"/>
  <c r="N1029"/>
  <c r="M1029"/>
  <c r="L1029"/>
  <c r="K1029"/>
  <c r="J1029"/>
  <c r="AW1027"/>
  <c r="AV1027"/>
  <c r="AU1027"/>
  <c r="AT1027"/>
  <c r="AS1027"/>
  <c r="AI1027"/>
  <c r="AH1027"/>
  <c r="AG1027"/>
  <c r="AF1027"/>
  <c r="AE1027"/>
  <c r="AB1027"/>
  <c r="AA1027"/>
  <c r="Z1027"/>
  <c r="Y1027"/>
  <c r="X1027"/>
  <c r="U1027"/>
  <c r="T1027"/>
  <c r="S1027"/>
  <c r="R1027"/>
  <c r="Q1027"/>
  <c r="O1027"/>
  <c r="N1027"/>
  <c r="M1027"/>
  <c r="L1027"/>
  <c r="K1027"/>
  <c r="J1027"/>
  <c r="AX1026"/>
  <c r="AW1026"/>
  <c r="AV1026"/>
  <c r="AU1026"/>
  <c r="AT1026"/>
  <c r="AS1026"/>
  <c r="AJ1026"/>
  <c r="AI1026"/>
  <c r="AH1026"/>
  <c r="AG1026"/>
  <c r="AF1026"/>
  <c r="AE1026"/>
  <c r="AC1026"/>
  <c r="AB1026"/>
  <c r="AA1026"/>
  <c r="Z1026"/>
  <c r="Y1026"/>
  <c r="X1026"/>
  <c r="V1026"/>
  <c r="U1026"/>
  <c r="T1026"/>
  <c r="S1026"/>
  <c r="R1026"/>
  <c r="Q1026"/>
  <c r="O1026"/>
  <c r="N1026"/>
  <c r="M1026"/>
  <c r="L1026"/>
  <c r="K1026"/>
  <c r="J1026"/>
  <c r="AX1025"/>
  <c r="AW1025"/>
  <c r="AU1025"/>
  <c r="AT1025"/>
  <c r="AS1025"/>
  <c r="AJ1025"/>
  <c r="AI1025"/>
  <c r="AH1025"/>
  <c r="AG1025"/>
  <c r="AF1025"/>
  <c r="AE1025"/>
  <c r="AC1025"/>
  <c r="AB1025"/>
  <c r="AA1025"/>
  <c r="Z1025"/>
  <c r="Y1025"/>
  <c r="X1025"/>
  <c r="V1025"/>
  <c r="U1025"/>
  <c r="T1025"/>
  <c r="S1025"/>
  <c r="R1025"/>
  <c r="Q1025"/>
  <c r="O1025"/>
  <c r="N1025"/>
  <c r="M1025"/>
  <c r="L1025"/>
  <c r="K1025"/>
  <c r="J1025"/>
  <c r="AX1024"/>
  <c r="AW1024"/>
  <c r="AU1024"/>
  <c r="AT1024"/>
  <c r="AS1024"/>
  <c r="AJ1024"/>
  <c r="AI1024"/>
  <c r="AH1024"/>
  <c r="AG1024"/>
  <c r="AF1024"/>
  <c r="AE1024"/>
  <c r="AC1024"/>
  <c r="AB1024"/>
  <c r="AA1024"/>
  <c r="Z1024"/>
  <c r="X1024"/>
  <c r="V1024"/>
  <c r="U1024"/>
  <c r="T1024"/>
  <c r="S1024"/>
  <c r="R1024"/>
  <c r="Q1024"/>
  <c r="O1024"/>
  <c r="N1024"/>
  <c r="M1024"/>
  <c r="L1024"/>
  <c r="K1024"/>
  <c r="J1024"/>
  <c r="AX1023"/>
  <c r="AW1023"/>
  <c r="AV1023"/>
  <c r="AU1023"/>
  <c r="AT1023"/>
  <c r="AS1023"/>
  <c r="AJ1023"/>
  <c r="AI1023"/>
  <c r="AH1023"/>
  <c r="AG1023"/>
  <c r="AF1023"/>
  <c r="AE1023"/>
  <c r="AC1023"/>
  <c r="AB1023"/>
  <c r="AA1023"/>
  <c r="Z1023"/>
  <c r="Y1023"/>
  <c r="X1023"/>
  <c r="V1023"/>
  <c r="U1023"/>
  <c r="T1023"/>
  <c r="S1023"/>
  <c r="R1023"/>
  <c r="Q1023"/>
  <c r="O1023"/>
  <c r="N1023"/>
  <c r="M1023"/>
  <c r="L1023"/>
  <c r="K1023"/>
  <c r="J1023"/>
  <c r="C1023"/>
  <c r="A1023"/>
  <c r="AX1022"/>
  <c r="AW1022"/>
  <c r="AW1131" s="1"/>
  <c r="AV1022"/>
  <c r="AU1022"/>
  <c r="AT1022"/>
  <c r="AS1022"/>
  <c r="AJ1022"/>
  <c r="AI1022"/>
  <c r="AH1022"/>
  <c r="AG1022"/>
  <c r="AF1022"/>
  <c r="AE1022"/>
  <c r="AC1022"/>
  <c r="AB1022"/>
  <c r="AA1022"/>
  <c r="Z1022"/>
  <c r="Y1022"/>
  <c r="X1022"/>
  <c r="V1022"/>
  <c r="U1022"/>
  <c r="T1022"/>
  <c r="S1022"/>
  <c r="R1022"/>
  <c r="Q1022"/>
  <c r="O1022"/>
  <c r="N1022"/>
  <c r="M1022"/>
  <c r="L1022"/>
  <c r="K1022"/>
  <c r="J1022"/>
  <c r="G1019"/>
  <c r="G1018"/>
  <c r="I1016"/>
  <c r="BF1015"/>
  <c r="BF1095" s="1"/>
  <c r="AZ1015"/>
  <c r="AZ1095" s="1"/>
  <c r="AR1015"/>
  <c r="AR1095" s="1"/>
  <c r="AQ1015"/>
  <c r="AQ1095" s="1"/>
  <c r="AP1015"/>
  <c r="AP1095" s="1"/>
  <c r="AO1015"/>
  <c r="AO1095" s="1"/>
  <c r="AN1015"/>
  <c r="AN1095" s="1"/>
  <c r="AM1015"/>
  <c r="AM1095" s="1"/>
  <c r="AL1015"/>
  <c r="AL1095" s="1"/>
  <c r="AY1015"/>
  <c r="AY1095" s="1"/>
  <c r="AX1015"/>
  <c r="AX1095" s="1"/>
  <c r="AW1015"/>
  <c r="AW1095" s="1"/>
  <c r="AV1015"/>
  <c r="AV1095" s="1"/>
  <c r="AU1015"/>
  <c r="AU1095" s="1"/>
  <c r="AT1015"/>
  <c r="AT1095" s="1"/>
  <c r="AS1015"/>
  <c r="AS1095" s="1"/>
  <c r="AK1015"/>
  <c r="AK1095" s="1"/>
  <c r="AJ1015"/>
  <c r="AJ1095" s="1"/>
  <c r="AI1015"/>
  <c r="AI1095" s="1"/>
  <c r="AH1015"/>
  <c r="AH1095" s="1"/>
  <c r="AG1015"/>
  <c r="AG1095" s="1"/>
  <c r="AF1015"/>
  <c r="AF1095" s="1"/>
  <c r="AE1015"/>
  <c r="AE1095" s="1"/>
  <c r="AD1015"/>
  <c r="AD1095" s="1"/>
  <c r="AC1015"/>
  <c r="AC1095" s="1"/>
  <c r="AB1015"/>
  <c r="AB1095" s="1"/>
  <c r="AA1015"/>
  <c r="AA1095" s="1"/>
  <c r="Z1015"/>
  <c r="Z1095" s="1"/>
  <c r="Y1015"/>
  <c r="Y1095" s="1"/>
  <c r="X1015"/>
  <c r="X1095" s="1"/>
  <c r="W1015"/>
  <c r="W1095" s="1"/>
  <c r="V1015"/>
  <c r="V1095" s="1"/>
  <c r="U1015"/>
  <c r="U1095" s="1"/>
  <c r="T1015"/>
  <c r="T1095" s="1"/>
  <c r="S1015"/>
  <c r="S1095" s="1"/>
  <c r="R1015"/>
  <c r="R1095" s="1"/>
  <c r="Q1015"/>
  <c r="Q1095" s="1"/>
  <c r="P1015"/>
  <c r="P1095" s="1"/>
  <c r="O1015"/>
  <c r="N1015"/>
  <c r="M1015"/>
  <c r="L1015"/>
  <c r="K1015"/>
  <c r="J1015"/>
  <c r="AS1013"/>
  <c r="AE1013"/>
  <c r="X1013"/>
  <c r="Q1013"/>
  <c r="J1013"/>
  <c r="AX1011"/>
  <c r="AX1173" s="1"/>
  <c r="AW1011"/>
  <c r="AW1173" s="1"/>
  <c r="AV1011"/>
  <c r="AV1173" s="1"/>
  <c r="AU1011"/>
  <c r="AU1173" s="1"/>
  <c r="AT1011"/>
  <c r="AT1173" s="1"/>
  <c r="AS1011"/>
  <c r="AS1173" s="1"/>
  <c r="AJ1011"/>
  <c r="AJ1173" s="1"/>
  <c r="AI1011"/>
  <c r="AI1173" s="1"/>
  <c r="AH1011"/>
  <c r="AH1173" s="1"/>
  <c r="AG1011"/>
  <c r="AG1173" s="1"/>
  <c r="AF1011"/>
  <c r="AF1173" s="1"/>
  <c r="AE1011"/>
  <c r="AE1173" s="1"/>
  <c r="AC1011"/>
  <c r="AC1173" s="1"/>
  <c r="AB1011"/>
  <c r="AB1173" s="1"/>
  <c r="AA1011"/>
  <c r="AA1173" s="1"/>
  <c r="Z1011"/>
  <c r="Z1173" s="1"/>
  <c r="Y1011"/>
  <c r="Y1173" s="1"/>
  <c r="X1011"/>
  <c r="X1173" s="1"/>
  <c r="V1011"/>
  <c r="V1173" s="1"/>
  <c r="U1011"/>
  <c r="U1173" s="1"/>
  <c r="T1011"/>
  <c r="T1173" s="1"/>
  <c r="S1011"/>
  <c r="S1173" s="1"/>
  <c r="R1011"/>
  <c r="R1173" s="1"/>
  <c r="Q1011"/>
  <c r="Q1173" s="1"/>
  <c r="O1011"/>
  <c r="N1011"/>
  <c r="M1011"/>
  <c r="L1011"/>
  <c r="K1011"/>
  <c r="J1011"/>
  <c r="AQ1009"/>
  <c r="AP1009"/>
  <c r="AN1009"/>
  <c r="AM1009"/>
  <c r="AL1009"/>
  <c r="AX1009"/>
  <c r="AW1009"/>
  <c r="AV1009"/>
  <c r="AU1009"/>
  <c r="AT1009"/>
  <c r="AS1009"/>
  <c r="AJ1009"/>
  <c r="AI1009"/>
  <c r="AH1009"/>
  <c r="AG1009"/>
  <c r="AF1009"/>
  <c r="AE1009"/>
  <c r="AC1009"/>
  <c r="AB1009"/>
  <c r="AA1009"/>
  <c r="Z1009"/>
  <c r="Y1009"/>
  <c r="X1009"/>
  <c r="V1009"/>
  <c r="U1009"/>
  <c r="T1009"/>
  <c r="S1009"/>
  <c r="R1009"/>
  <c r="Q1009"/>
  <c r="O1009"/>
  <c r="N1009"/>
  <c r="M1009"/>
  <c r="L1009"/>
  <c r="K1009"/>
  <c r="J1009"/>
  <c r="AX1008"/>
  <c r="AW1008"/>
  <c r="AV1008"/>
  <c r="AU1008"/>
  <c r="AT1008"/>
  <c r="AS1008"/>
  <c r="AJ1008"/>
  <c r="AI1008"/>
  <c r="AH1008"/>
  <c r="AG1008"/>
  <c r="AF1008"/>
  <c r="AE1008"/>
  <c r="AC1008"/>
  <c r="AB1008"/>
  <c r="AA1008"/>
  <c r="Z1008"/>
  <c r="Y1008"/>
  <c r="X1008"/>
  <c r="V1008"/>
  <c r="U1008"/>
  <c r="T1008"/>
  <c r="S1008"/>
  <c r="R1008"/>
  <c r="Q1008"/>
  <c r="O1008"/>
  <c r="N1008"/>
  <c r="M1008"/>
  <c r="L1008"/>
  <c r="K1008"/>
  <c r="J1008"/>
  <c r="AX1007"/>
  <c r="AW1007"/>
  <c r="AV1007"/>
  <c r="AU1007"/>
  <c r="AT1007"/>
  <c r="AS1007"/>
  <c r="AJ1007"/>
  <c r="AI1007"/>
  <c r="AH1007"/>
  <c r="AG1007"/>
  <c r="AF1007"/>
  <c r="AE1007"/>
  <c r="AC1007"/>
  <c r="AB1007"/>
  <c r="AA1007"/>
  <c r="Z1007"/>
  <c r="Y1007"/>
  <c r="X1007"/>
  <c r="V1007"/>
  <c r="U1007"/>
  <c r="T1007"/>
  <c r="S1007"/>
  <c r="R1007"/>
  <c r="Q1007"/>
  <c r="O1007"/>
  <c r="N1007"/>
  <c r="M1007"/>
  <c r="L1007"/>
  <c r="K1007"/>
  <c r="J1007"/>
  <c r="AX1006"/>
  <c r="AW1006"/>
  <c r="AS1006"/>
  <c r="AJ1006"/>
  <c r="AI1006"/>
  <c r="AH1006"/>
  <c r="AG1006"/>
  <c r="AF1006"/>
  <c r="AE1006"/>
  <c r="AC1006"/>
  <c r="AB1006"/>
  <c r="AA1006"/>
  <c r="Z1006"/>
  <c r="Y1006"/>
  <c r="X1006"/>
  <c r="V1006"/>
  <c r="U1006"/>
  <c r="T1006"/>
  <c r="S1006"/>
  <c r="R1006"/>
  <c r="Q1006"/>
  <c r="O1006"/>
  <c r="N1006"/>
  <c r="M1006"/>
  <c r="L1006"/>
  <c r="K1006"/>
  <c r="J1006"/>
  <c r="AX1003"/>
  <c r="AW1003"/>
  <c r="AV1003"/>
  <c r="AU1003"/>
  <c r="AT1003"/>
  <c r="AS1003"/>
  <c r="AE1003"/>
  <c r="AB1003"/>
  <c r="X1003"/>
  <c r="U1003"/>
  <c r="Q1003"/>
  <c r="N1003"/>
  <c r="J1003"/>
  <c r="AX1002"/>
  <c r="AW1002"/>
  <c r="AV1002"/>
  <c r="AU1002"/>
  <c r="AT1002"/>
  <c r="AS1002"/>
  <c r="AJ1002"/>
  <c r="AI1002"/>
  <c r="AH1002"/>
  <c r="AG1002"/>
  <c r="AF1002"/>
  <c r="AE1002"/>
  <c r="AC1002"/>
  <c r="AB1002"/>
  <c r="AA1002"/>
  <c r="Z1002"/>
  <c r="Y1002"/>
  <c r="X1002"/>
  <c r="V1002"/>
  <c r="U1002"/>
  <c r="T1002"/>
  <c r="S1002"/>
  <c r="R1002"/>
  <c r="Q1002"/>
  <c r="O1002"/>
  <c r="N1002"/>
  <c r="M1002"/>
  <c r="L1002"/>
  <c r="K1002"/>
  <c r="J1002"/>
  <c r="AX1001"/>
  <c r="AU1001"/>
  <c r="AT1001"/>
  <c r="AJ1001"/>
  <c r="AI1001"/>
  <c r="AH1001"/>
  <c r="AG1001"/>
  <c r="AF1001"/>
  <c r="AE1001"/>
  <c r="AC1001"/>
  <c r="AB1001"/>
  <c r="AA1001"/>
  <c r="Z1001"/>
  <c r="Y1001"/>
  <c r="X1001"/>
  <c r="V1001"/>
  <c r="U1001"/>
  <c r="T1001"/>
  <c r="S1001"/>
  <c r="R1001"/>
  <c r="Q1001"/>
  <c r="O1001"/>
  <c r="N1001"/>
  <c r="M1001"/>
  <c r="L1001"/>
  <c r="K1001"/>
  <c r="J1001"/>
  <c r="H1001"/>
  <c r="AX1000"/>
  <c r="AW1000"/>
  <c r="AV1000"/>
  <c r="AU1000"/>
  <c r="AT1000"/>
  <c r="AS1000"/>
  <c r="AJ1000"/>
  <c r="AI1000"/>
  <c r="AH1000"/>
  <c r="AG1000"/>
  <c r="AF1000"/>
  <c r="AE1000"/>
  <c r="AC1000"/>
  <c r="AB1000"/>
  <c r="AA1000"/>
  <c r="Z1000"/>
  <c r="Y1000"/>
  <c r="X1000"/>
  <c r="V1000"/>
  <c r="U1000"/>
  <c r="T1000"/>
  <c r="S1000"/>
  <c r="R1000"/>
  <c r="Q1000"/>
  <c r="O1000"/>
  <c r="N1000"/>
  <c r="M1000"/>
  <c r="L1000"/>
  <c r="K1000"/>
  <c r="J1000"/>
  <c r="AX999"/>
  <c r="AW999"/>
  <c r="AU999"/>
  <c r="AT999"/>
  <c r="AS999"/>
  <c r="AJ999"/>
  <c r="AI999"/>
  <c r="AH999"/>
  <c r="AG999"/>
  <c r="AF999"/>
  <c r="AC999"/>
  <c r="AB999"/>
  <c r="AA999"/>
  <c r="Z999"/>
  <c r="V999"/>
  <c r="U999"/>
  <c r="T999"/>
  <c r="S999"/>
  <c r="R999"/>
  <c r="O999"/>
  <c r="N999"/>
  <c r="M999"/>
  <c r="L999"/>
  <c r="K999"/>
  <c r="AX998"/>
  <c r="AW998"/>
  <c r="AV998"/>
  <c r="AU998"/>
  <c r="AT998"/>
  <c r="AS998"/>
  <c r="AJ998"/>
  <c r="AI998"/>
  <c r="AH998"/>
  <c r="AG998"/>
  <c r="AF998"/>
  <c r="AE998"/>
  <c r="AC998"/>
  <c r="AB998"/>
  <c r="AA998"/>
  <c r="Z998"/>
  <c r="Y998"/>
  <c r="X998"/>
  <c r="V998"/>
  <c r="U998"/>
  <c r="T998"/>
  <c r="S998"/>
  <c r="R998"/>
  <c r="Q998"/>
  <c r="O998"/>
  <c r="N998"/>
  <c r="M998"/>
  <c r="L998"/>
  <c r="K998"/>
  <c r="J998"/>
  <c r="AX996"/>
  <c r="AX1104" s="1"/>
  <c r="AW996"/>
  <c r="AW1104" s="1"/>
  <c r="AV996"/>
  <c r="AV1104" s="1"/>
  <c r="AU996"/>
  <c r="AU1104" s="1"/>
  <c r="AT996"/>
  <c r="AT1104" s="1"/>
  <c r="AS996"/>
  <c r="AS1104" s="1"/>
  <c r="AJ996"/>
  <c r="AJ1104" s="1"/>
  <c r="AI996"/>
  <c r="AI1104" s="1"/>
  <c r="AH996"/>
  <c r="AH1104" s="1"/>
  <c r="AG996"/>
  <c r="AG1104" s="1"/>
  <c r="AF996"/>
  <c r="AF1104" s="1"/>
  <c r="AE996"/>
  <c r="AE1104" s="1"/>
  <c r="AC996"/>
  <c r="AC1104" s="1"/>
  <c r="AB996"/>
  <c r="AB1104" s="1"/>
  <c r="AA996"/>
  <c r="AA1104" s="1"/>
  <c r="Z996"/>
  <c r="Z1104" s="1"/>
  <c r="Y996"/>
  <c r="Y1104" s="1"/>
  <c r="X996"/>
  <c r="X1104" s="1"/>
  <c r="V996"/>
  <c r="V1104" s="1"/>
  <c r="U996"/>
  <c r="U1104" s="1"/>
  <c r="T996"/>
  <c r="T1104" s="1"/>
  <c r="S996"/>
  <c r="S1104" s="1"/>
  <c r="R996"/>
  <c r="R1104" s="1"/>
  <c r="Q996"/>
  <c r="Q1104" s="1"/>
  <c r="O996"/>
  <c r="O1104" s="1"/>
  <c r="N996"/>
  <c r="N1104" s="1"/>
  <c r="M996"/>
  <c r="M1104" s="1"/>
  <c r="L996"/>
  <c r="L1104" s="1"/>
  <c r="K996"/>
  <c r="K1104" s="1"/>
  <c r="J996"/>
  <c r="J1104" s="1"/>
  <c r="AX994"/>
  <c r="AW994"/>
  <c r="AV994"/>
  <c r="AU994"/>
  <c r="AT994"/>
  <c r="AS994"/>
  <c r="AJ994"/>
  <c r="AI994"/>
  <c r="AH994"/>
  <c r="AG994"/>
  <c r="AF994"/>
  <c r="AE994"/>
  <c r="AC994"/>
  <c r="AB994"/>
  <c r="AA994"/>
  <c r="Z994"/>
  <c r="Y994"/>
  <c r="X994"/>
  <c r="V994"/>
  <c r="U994"/>
  <c r="T994"/>
  <c r="S994"/>
  <c r="R994"/>
  <c r="Q994"/>
  <c r="O994"/>
  <c r="N994"/>
  <c r="M994"/>
  <c r="L994"/>
  <c r="K994"/>
  <c r="J994"/>
  <c r="AX993"/>
  <c r="AW993"/>
  <c r="AV993"/>
  <c r="AU993"/>
  <c r="AT993"/>
  <c r="AS993"/>
  <c r="AJ993"/>
  <c r="AI993"/>
  <c r="AH993"/>
  <c r="AG993"/>
  <c r="AF993"/>
  <c r="AE993"/>
  <c r="AC993"/>
  <c r="AB993"/>
  <c r="AA993"/>
  <c r="Z993"/>
  <c r="Y993"/>
  <c r="X993"/>
  <c r="V993"/>
  <c r="U993"/>
  <c r="T993"/>
  <c r="S993"/>
  <c r="R993"/>
  <c r="Q993"/>
  <c r="O993"/>
  <c r="N993"/>
  <c r="M993"/>
  <c r="L993"/>
  <c r="K993"/>
  <c r="J993"/>
  <c r="AX992"/>
  <c r="AW992"/>
  <c r="AV992"/>
  <c r="AU992"/>
  <c r="AT992"/>
  <c r="AS992"/>
  <c r="AJ992"/>
  <c r="AI992"/>
  <c r="AH992"/>
  <c r="AG992"/>
  <c r="AF992"/>
  <c r="AE992"/>
  <c r="AC992"/>
  <c r="AB992"/>
  <c r="AA992"/>
  <c r="Z992"/>
  <c r="Y992"/>
  <c r="X992"/>
  <c r="V992"/>
  <c r="U992"/>
  <c r="T992"/>
  <c r="S992"/>
  <c r="R992"/>
  <c r="Q992"/>
  <c r="O992"/>
  <c r="N992"/>
  <c r="M992"/>
  <c r="L992"/>
  <c r="K992"/>
  <c r="J992"/>
  <c r="AQ987"/>
  <c r="BE987" s="1"/>
  <c r="AP987"/>
  <c r="BD987" s="1"/>
  <c r="AO987"/>
  <c r="BC987" s="1"/>
  <c r="AN987"/>
  <c r="BB987" s="1"/>
  <c r="AM987"/>
  <c r="BA987" s="1"/>
  <c r="AL987"/>
  <c r="J978"/>
  <c r="AY971"/>
  <c r="AK971"/>
  <c r="AD971"/>
  <c r="W971"/>
  <c r="P971"/>
  <c r="AY969"/>
  <c r="AK969"/>
  <c r="AD969"/>
  <c r="W969"/>
  <c r="P969"/>
  <c r="AY968"/>
  <c r="AK968"/>
  <c r="AD968"/>
  <c r="W968"/>
  <c r="P968"/>
  <c r="AY966"/>
  <c r="AK966"/>
  <c r="AD966"/>
  <c r="W966"/>
  <c r="P966"/>
  <c r="AX1077"/>
  <c r="AW1077"/>
  <c r="AV1077"/>
  <c r="AU1077"/>
  <c r="AJ960"/>
  <c r="AJ1077" s="1"/>
  <c r="AI960"/>
  <c r="AI1077" s="1"/>
  <c r="AH960"/>
  <c r="AH1077" s="1"/>
  <c r="AG960"/>
  <c r="AF960"/>
  <c r="AF1077" s="1"/>
  <c r="AC960"/>
  <c r="AC1077" s="1"/>
  <c r="AB960"/>
  <c r="AB1077" s="1"/>
  <c r="AA960"/>
  <c r="AA1077" s="1"/>
  <c r="Z960"/>
  <c r="Z1077" s="1"/>
  <c r="Y960"/>
  <c r="V960"/>
  <c r="V1077" s="1"/>
  <c r="U960"/>
  <c r="U1077" s="1"/>
  <c r="T960"/>
  <c r="T1077" s="1"/>
  <c r="S960"/>
  <c r="S1077" s="1"/>
  <c r="R960"/>
  <c r="R1077" s="1"/>
  <c r="O960"/>
  <c r="N960"/>
  <c r="M960"/>
  <c r="L960"/>
  <c r="K960"/>
  <c r="AJ959"/>
  <c r="AI959"/>
  <c r="AH959"/>
  <c r="AG959"/>
  <c r="AF959"/>
  <c r="AC959"/>
  <c r="AB959"/>
  <c r="AA959"/>
  <c r="Z959"/>
  <c r="Y959"/>
  <c r="V959"/>
  <c r="U959"/>
  <c r="T959"/>
  <c r="S959"/>
  <c r="R959"/>
  <c r="O959"/>
  <c r="N959"/>
  <c r="M959"/>
  <c r="L959"/>
  <c r="AJ958"/>
  <c r="AI958"/>
  <c r="AH958"/>
  <c r="AG958"/>
  <c r="AF958"/>
  <c r="AC958"/>
  <c r="AB958"/>
  <c r="AA958"/>
  <c r="Z958"/>
  <c r="Y958"/>
  <c r="V958"/>
  <c r="U958"/>
  <c r="T958"/>
  <c r="S958"/>
  <c r="R958"/>
  <c r="O958"/>
  <c r="N958"/>
  <c r="M958"/>
  <c r="L958"/>
  <c r="K958"/>
  <c r="AJ957"/>
  <c r="AI957"/>
  <c r="AH957"/>
  <c r="AG957"/>
  <c r="AF957"/>
  <c r="AC957"/>
  <c r="AB957"/>
  <c r="AA957"/>
  <c r="Z957"/>
  <c r="Y957"/>
  <c r="V957"/>
  <c r="U957"/>
  <c r="T957"/>
  <c r="S957"/>
  <c r="R957"/>
  <c r="O957"/>
  <c r="N957"/>
  <c r="M957"/>
  <c r="L957"/>
  <c r="K957"/>
  <c r="AJ956"/>
  <c r="AI956"/>
  <c r="AI1036" s="1"/>
  <c r="AH956"/>
  <c r="AG956"/>
  <c r="AF956"/>
  <c r="AC956"/>
  <c r="AC1036" s="1"/>
  <c r="AB956"/>
  <c r="AA956"/>
  <c r="AA1036" s="1"/>
  <c r="Z956"/>
  <c r="Y956"/>
  <c r="V956"/>
  <c r="U956"/>
  <c r="U1036" s="1"/>
  <c r="T956"/>
  <c r="S956"/>
  <c r="R956"/>
  <c r="O956"/>
  <c r="N956"/>
  <c r="M956"/>
  <c r="L956"/>
  <c r="K956"/>
  <c r="AS1078"/>
  <c r="AE955"/>
  <c r="AE1078" s="1"/>
  <c r="X955"/>
  <c r="X1078" s="1"/>
  <c r="Q955"/>
  <c r="Q1078" s="1"/>
  <c r="J955"/>
  <c r="J1078" s="1"/>
  <c r="AY954"/>
  <c r="AK954"/>
  <c r="AD954"/>
  <c r="W954"/>
  <c r="P954"/>
  <c r="AY952"/>
  <c r="AJ952"/>
  <c r="AI952"/>
  <c r="AH952"/>
  <c r="AH951" s="1"/>
  <c r="AG952"/>
  <c r="AG951" s="1"/>
  <c r="AF952"/>
  <c r="AC952"/>
  <c r="AC1003" s="1"/>
  <c r="AA952"/>
  <c r="Z952"/>
  <c r="Y952"/>
  <c r="Y1003" s="1"/>
  <c r="V952"/>
  <c r="T952"/>
  <c r="S952"/>
  <c r="S1003" s="1"/>
  <c r="R952"/>
  <c r="R1003" s="1"/>
  <c r="O952"/>
  <c r="M952"/>
  <c r="L952"/>
  <c r="K952"/>
  <c r="AM952" s="1"/>
  <c r="AE951"/>
  <c r="AB951"/>
  <c r="X951"/>
  <c r="U951"/>
  <c r="Q951"/>
  <c r="N951"/>
  <c r="J951"/>
  <c r="AY950"/>
  <c r="AK950"/>
  <c r="AD950"/>
  <c r="W950"/>
  <c r="P950"/>
  <c r="AY949"/>
  <c r="AK949"/>
  <c r="AD949"/>
  <c r="W949"/>
  <c r="P949"/>
  <c r="AM1119"/>
  <c r="AY948"/>
  <c r="AK948"/>
  <c r="AD948"/>
  <c r="W948"/>
  <c r="P948"/>
  <c r="AY947"/>
  <c r="AK947"/>
  <c r="AD947"/>
  <c r="W947"/>
  <c r="P947"/>
  <c r="AY946"/>
  <c r="AK946"/>
  <c r="AD946"/>
  <c r="W946"/>
  <c r="P946"/>
  <c r="AR943"/>
  <c r="AY943"/>
  <c r="AK943"/>
  <c r="AJ943"/>
  <c r="AI943"/>
  <c r="AH943"/>
  <c r="AG943"/>
  <c r="AF943"/>
  <c r="AE943"/>
  <c r="AD943"/>
  <c r="AC943"/>
  <c r="AB943"/>
  <c r="AA943"/>
  <c r="Z943"/>
  <c r="Y943"/>
  <c r="X943"/>
  <c r="W943"/>
  <c r="V943"/>
  <c r="U943"/>
  <c r="T943"/>
  <c r="S943"/>
  <c r="R943"/>
  <c r="Q943"/>
  <c r="P943"/>
  <c r="O943"/>
  <c r="N943"/>
  <c r="M943"/>
  <c r="L943"/>
  <c r="K943"/>
  <c r="J943"/>
  <c r="AY941"/>
  <c r="AK941"/>
  <c r="AD941"/>
  <c r="W941"/>
  <c r="P941"/>
  <c r="AY940"/>
  <c r="AK940"/>
  <c r="AD940"/>
  <c r="W940"/>
  <c r="P940"/>
  <c r="AY939"/>
  <c r="AK939"/>
  <c r="AD939"/>
  <c r="W939"/>
  <c r="P939"/>
  <c r="AY938"/>
  <c r="AK938"/>
  <c r="AD938"/>
  <c r="W938"/>
  <c r="P938"/>
  <c r="AY936"/>
  <c r="AK936"/>
  <c r="AD936"/>
  <c r="W936"/>
  <c r="P936"/>
  <c r="AY935"/>
  <c r="AK935"/>
  <c r="AD935"/>
  <c r="W935"/>
  <c r="P935"/>
  <c r="AY934"/>
  <c r="AK934"/>
  <c r="AD934"/>
  <c r="W934"/>
  <c r="P934"/>
  <c r="AY933"/>
  <c r="AK933"/>
  <c r="AD933"/>
  <c r="W933"/>
  <c r="P933"/>
  <c r="AY932"/>
  <c r="AK932"/>
  <c r="AD932"/>
  <c r="W932"/>
  <c r="P932"/>
  <c r="AY931"/>
  <c r="AK931"/>
  <c r="AD931"/>
  <c r="W931"/>
  <c r="P931"/>
  <c r="AY930"/>
  <c r="AK930"/>
  <c r="AD930"/>
  <c r="W930"/>
  <c r="P930"/>
  <c r="AY929"/>
  <c r="AK929"/>
  <c r="AD929"/>
  <c r="W929"/>
  <c r="P929"/>
  <c r="AY924"/>
  <c r="AK924"/>
  <c r="AD924"/>
  <c r="W924"/>
  <c r="P924"/>
  <c r="AY923"/>
  <c r="AK923"/>
  <c r="AD923"/>
  <c r="W923"/>
  <c r="P923"/>
  <c r="AY922"/>
  <c r="AK922"/>
  <c r="AD922"/>
  <c r="W922"/>
  <c r="P922"/>
  <c r="AY921"/>
  <c r="AK921"/>
  <c r="AD921"/>
  <c r="W921"/>
  <c r="P921"/>
  <c r="AY920"/>
  <c r="AK920"/>
  <c r="AD920"/>
  <c r="W920"/>
  <c r="P920"/>
  <c r="AQ1092"/>
  <c r="AP1092"/>
  <c r="AO1092"/>
  <c r="AL1092"/>
  <c r="AY919"/>
  <c r="AK919"/>
  <c r="AD919"/>
  <c r="W919"/>
  <c r="P919"/>
  <c r="AY918"/>
  <c r="AK918"/>
  <c r="AD918"/>
  <c r="W918"/>
  <c r="P918"/>
  <c r="AO1009"/>
  <c r="AY917"/>
  <c r="AY1009" s="1"/>
  <c r="AK917"/>
  <c r="AK1009" s="1"/>
  <c r="AD917"/>
  <c r="AD1009" s="1"/>
  <c r="W917"/>
  <c r="W1009" s="1"/>
  <c r="P917"/>
  <c r="P1009" s="1"/>
  <c r="AY916"/>
  <c r="AK916"/>
  <c r="AD916"/>
  <c r="W916"/>
  <c r="P916"/>
  <c r="AY915"/>
  <c r="AK915"/>
  <c r="AD915"/>
  <c r="W915"/>
  <c r="P915"/>
  <c r="AY914"/>
  <c r="AK914"/>
  <c r="AD914"/>
  <c r="W914"/>
  <c r="P914"/>
  <c r="AY913"/>
  <c r="AK913"/>
  <c r="AD913"/>
  <c r="W913"/>
  <c r="P913"/>
  <c r="AY912"/>
  <c r="AK912"/>
  <c r="AD912"/>
  <c r="W912"/>
  <c r="P912"/>
  <c r="AY911"/>
  <c r="AK911"/>
  <c r="AD911"/>
  <c r="W911"/>
  <c r="P911"/>
  <c r="AY910"/>
  <c r="AK910"/>
  <c r="AD910"/>
  <c r="W910"/>
  <c r="P910"/>
  <c r="AY909"/>
  <c r="AK909"/>
  <c r="AD909"/>
  <c r="W909"/>
  <c r="P909"/>
  <c r="AJ908"/>
  <c r="AI908"/>
  <c r="AH908"/>
  <c r="AG908"/>
  <c r="AF908"/>
  <c r="AE908"/>
  <c r="AC908"/>
  <c r="AB908"/>
  <c r="AA908"/>
  <c r="Z908"/>
  <c r="Y908"/>
  <c r="X908"/>
  <c r="X1020" s="1"/>
  <c r="V908"/>
  <c r="U908"/>
  <c r="T908"/>
  <c r="S908"/>
  <c r="R908"/>
  <c r="Q908"/>
  <c r="O908"/>
  <c r="N908"/>
  <c r="M908"/>
  <c r="L908"/>
  <c r="K908"/>
  <c r="J908"/>
  <c r="AY907"/>
  <c r="AK907"/>
  <c r="AD907"/>
  <c r="W907"/>
  <c r="P907"/>
  <c r="AY906"/>
  <c r="AK906"/>
  <c r="AD906"/>
  <c r="W906"/>
  <c r="P906"/>
  <c r="AY905"/>
  <c r="AK905"/>
  <c r="AD905"/>
  <c r="W905"/>
  <c r="P905"/>
  <c r="AY902"/>
  <c r="AK902"/>
  <c r="AD902"/>
  <c r="W902"/>
  <c r="P902"/>
  <c r="AY901"/>
  <c r="AK901"/>
  <c r="AD901"/>
  <c r="W901"/>
  <c r="P901"/>
  <c r="AY900"/>
  <c r="AK900"/>
  <c r="AD900"/>
  <c r="W900"/>
  <c r="P900"/>
  <c r="AY894"/>
  <c r="AK894"/>
  <c r="AD894"/>
  <c r="W894"/>
  <c r="P894"/>
  <c r="AY893"/>
  <c r="AK893"/>
  <c r="AD893"/>
  <c r="W893"/>
  <c r="P893"/>
  <c r="AY892"/>
  <c r="AK892"/>
  <c r="AD892"/>
  <c r="W892"/>
  <c r="P892"/>
  <c r="AY891"/>
  <c r="AK891"/>
  <c r="AD891"/>
  <c r="W891"/>
  <c r="P891"/>
  <c r="AY890"/>
  <c r="BF890" s="1"/>
  <c r="AK890"/>
  <c r="AD890"/>
  <c r="W890"/>
  <c r="P890"/>
  <c r="AY889"/>
  <c r="AK889"/>
  <c r="AD889"/>
  <c r="W889"/>
  <c r="P889"/>
  <c r="AY888"/>
  <c r="AK888"/>
  <c r="AD888"/>
  <c r="W888"/>
  <c r="P888"/>
  <c r="AY887"/>
  <c r="AK887"/>
  <c r="AD887"/>
  <c r="W887"/>
  <c r="P887"/>
  <c r="AY886"/>
  <c r="AK886"/>
  <c r="AD886"/>
  <c r="W886"/>
  <c r="P886"/>
  <c r="AY885"/>
  <c r="AK885"/>
  <c r="AD885"/>
  <c r="W885"/>
  <c r="P885"/>
  <c r="AY884"/>
  <c r="AK884"/>
  <c r="AD884"/>
  <c r="W884"/>
  <c r="P884"/>
  <c r="AY883"/>
  <c r="AK883"/>
  <c r="AD883"/>
  <c r="W883"/>
  <c r="P883"/>
  <c r="AY882"/>
  <c r="AK882"/>
  <c r="AD882"/>
  <c r="W882"/>
  <c r="P882"/>
  <c r="AY881"/>
  <c r="AK881"/>
  <c r="AD881"/>
  <c r="W881"/>
  <c r="P881"/>
  <c r="AY880"/>
  <c r="AK880"/>
  <c r="AD880"/>
  <c r="W880"/>
  <c r="P880"/>
  <c r="AY879"/>
  <c r="AK879"/>
  <c r="AD879"/>
  <c r="W879"/>
  <c r="P879"/>
  <c r="AY878"/>
  <c r="AK878"/>
  <c r="AD878"/>
  <c r="W878"/>
  <c r="P878"/>
  <c r="AY877"/>
  <c r="AK877"/>
  <c r="AD877"/>
  <c r="W877"/>
  <c r="P877"/>
  <c r="AY876"/>
  <c r="AK876"/>
  <c r="AD876"/>
  <c r="W876"/>
  <c r="P876"/>
  <c r="AY875"/>
  <c r="AK875"/>
  <c r="AD875"/>
  <c r="W875"/>
  <c r="P875"/>
  <c r="AY874"/>
  <c r="AK874"/>
  <c r="AD874"/>
  <c r="W874"/>
  <c r="P874"/>
  <c r="AY873"/>
  <c r="AK873"/>
  <c r="AD873"/>
  <c r="W873"/>
  <c r="P873"/>
  <c r="AY872"/>
  <c r="AK872"/>
  <c r="AD872"/>
  <c r="W872"/>
  <c r="P872"/>
  <c r="AY871"/>
  <c r="AK871"/>
  <c r="AD871"/>
  <c r="W871"/>
  <c r="P871"/>
  <c r="AY870"/>
  <c r="AK870"/>
  <c r="AD870"/>
  <c r="W870"/>
  <c r="P870"/>
  <c r="AY869"/>
  <c r="AK869"/>
  <c r="AD869"/>
  <c r="W869"/>
  <c r="P869"/>
  <c r="AY868"/>
  <c r="AK868"/>
  <c r="AD868"/>
  <c r="W868"/>
  <c r="P868"/>
  <c r="AY867"/>
  <c r="AK867"/>
  <c r="AD867"/>
  <c r="W867"/>
  <c r="P867"/>
  <c r="AY866"/>
  <c r="AK866"/>
  <c r="AD866"/>
  <c r="W866"/>
  <c r="P866"/>
  <c r="AY865"/>
  <c r="AK865"/>
  <c r="AD865"/>
  <c r="W865"/>
  <c r="P865"/>
  <c r="AY864"/>
  <c r="AK864"/>
  <c r="AD864"/>
  <c r="W864"/>
  <c r="P864"/>
  <c r="AY859"/>
  <c r="AK859"/>
  <c r="AD859"/>
  <c r="W859"/>
  <c r="P859"/>
  <c r="AY858"/>
  <c r="AK858"/>
  <c r="AD858"/>
  <c r="W858"/>
  <c r="P858"/>
  <c r="AY857"/>
  <c r="AK857"/>
  <c r="AD857"/>
  <c r="W857"/>
  <c r="P857"/>
  <c r="AY856"/>
  <c r="AK856"/>
  <c r="AD856"/>
  <c r="W856"/>
  <c r="P856"/>
  <c r="AY855"/>
  <c r="AK855"/>
  <c r="AD855"/>
  <c r="W855"/>
  <c r="P855"/>
  <c r="AY854"/>
  <c r="AK854"/>
  <c r="AD854"/>
  <c r="W854"/>
  <c r="P854"/>
  <c r="AY853"/>
  <c r="AK853"/>
  <c r="AD853"/>
  <c r="W853"/>
  <c r="P853"/>
  <c r="AY852"/>
  <c r="AK852"/>
  <c r="AD852"/>
  <c r="W852"/>
  <c r="P852"/>
  <c r="AY851"/>
  <c r="AK851"/>
  <c r="AD851"/>
  <c r="W851"/>
  <c r="P851"/>
  <c r="AY850"/>
  <c r="AK850"/>
  <c r="AD850"/>
  <c r="W850"/>
  <c r="P850"/>
  <c r="AY849"/>
  <c r="AK849"/>
  <c r="AD849"/>
  <c r="W849"/>
  <c r="P849"/>
  <c r="AY848"/>
  <c r="AK848"/>
  <c r="AD848"/>
  <c r="W848"/>
  <c r="P848"/>
  <c r="AY847"/>
  <c r="AK847"/>
  <c r="AD847"/>
  <c r="W847"/>
  <c r="P847"/>
  <c r="AY846"/>
  <c r="AK846"/>
  <c r="AD846"/>
  <c r="W846"/>
  <c r="P846"/>
  <c r="AY845"/>
  <c r="AK845"/>
  <c r="AD845"/>
  <c r="W845"/>
  <c r="P845"/>
  <c r="AY844"/>
  <c r="AK844"/>
  <c r="AD844"/>
  <c r="W844"/>
  <c r="P844"/>
  <c r="AY843"/>
  <c r="AK843"/>
  <c r="AD843"/>
  <c r="W843"/>
  <c r="P843"/>
  <c r="AY842"/>
  <c r="AK842"/>
  <c r="AD842"/>
  <c r="W842"/>
  <c r="P842"/>
  <c r="AS1032"/>
  <c r="AS1066" s="1"/>
  <c r="AK841"/>
  <c r="AD841"/>
  <c r="W841"/>
  <c r="AY840"/>
  <c r="AK840"/>
  <c r="AD840"/>
  <c r="W840"/>
  <c r="P840"/>
  <c r="AY839"/>
  <c r="AK839"/>
  <c r="AD839"/>
  <c r="W839"/>
  <c r="P839"/>
  <c r="AJ838"/>
  <c r="AI838"/>
  <c r="AH838"/>
  <c r="AG838"/>
  <c r="AF838"/>
  <c r="AE838"/>
  <c r="AC838"/>
  <c r="AB838"/>
  <c r="AA838"/>
  <c r="Z838"/>
  <c r="Y838"/>
  <c r="X838"/>
  <c r="V838"/>
  <c r="U838"/>
  <c r="T838"/>
  <c r="S838"/>
  <c r="R838"/>
  <c r="Q838"/>
  <c r="O838"/>
  <c r="N838"/>
  <c r="M838"/>
  <c r="L838"/>
  <c r="K838"/>
  <c r="J838"/>
  <c r="AY836"/>
  <c r="AK836"/>
  <c r="AD836"/>
  <c r="W836"/>
  <c r="P836"/>
  <c r="AY835"/>
  <c r="AK835"/>
  <c r="AD835"/>
  <c r="W835"/>
  <c r="P835"/>
  <c r="AY834"/>
  <c r="AK834"/>
  <c r="AD834"/>
  <c r="W834"/>
  <c r="P834"/>
  <c r="AY833"/>
  <c r="AK833"/>
  <c r="AD833"/>
  <c r="W833"/>
  <c r="P833"/>
  <c r="AY832"/>
  <c r="AK832"/>
  <c r="AD832"/>
  <c r="W832"/>
  <c r="P832"/>
  <c r="AY831"/>
  <c r="AK831"/>
  <c r="AD831"/>
  <c r="W831"/>
  <c r="P831"/>
  <c r="AY830"/>
  <c r="AK830"/>
  <c r="AD830"/>
  <c r="W830"/>
  <c r="P830"/>
  <c r="AY829"/>
  <c r="AK829"/>
  <c r="AD829"/>
  <c r="W829"/>
  <c r="P829"/>
  <c r="AY823"/>
  <c r="AK823"/>
  <c r="AD823"/>
  <c r="W823"/>
  <c r="P823"/>
  <c r="AY822"/>
  <c r="AK822"/>
  <c r="AD822"/>
  <c r="W822"/>
  <c r="P822"/>
  <c r="AY821"/>
  <c r="AK821"/>
  <c r="AD821"/>
  <c r="W821"/>
  <c r="P821"/>
  <c r="AY820"/>
  <c r="AK820"/>
  <c r="AD820"/>
  <c r="W820"/>
  <c r="P820"/>
  <c r="AY819"/>
  <c r="AK819"/>
  <c r="AD819"/>
  <c r="W819"/>
  <c r="P819"/>
  <c r="AY818"/>
  <c r="AK818"/>
  <c r="AD818"/>
  <c r="W818"/>
  <c r="P818"/>
  <c r="AY817"/>
  <c r="AK817"/>
  <c r="AD817"/>
  <c r="W817"/>
  <c r="P817"/>
  <c r="AQ993"/>
  <c r="AP993"/>
  <c r="AN993"/>
  <c r="AL993"/>
  <c r="AY816"/>
  <c r="AY993" s="1"/>
  <c r="AK816"/>
  <c r="AK993" s="1"/>
  <c r="AD816"/>
  <c r="AD993" s="1"/>
  <c r="W816"/>
  <c r="W993" s="1"/>
  <c r="P816"/>
  <c r="P993" s="1"/>
  <c r="AY815"/>
  <c r="AK815"/>
  <c r="AD815"/>
  <c r="W815"/>
  <c r="P815"/>
  <c r="AY814"/>
  <c r="AK814"/>
  <c r="AD814"/>
  <c r="W814"/>
  <c r="P814"/>
  <c r="AY813"/>
  <c r="AE813"/>
  <c r="X813"/>
  <c r="X799" s="1"/>
  <c r="Q813"/>
  <c r="W813" s="1"/>
  <c r="J813"/>
  <c r="AY812"/>
  <c r="AK812"/>
  <c r="AD812"/>
  <c r="W812"/>
  <c r="P812"/>
  <c r="AK811"/>
  <c r="AY811" s="1"/>
  <c r="AD811"/>
  <c r="W811"/>
  <c r="P811"/>
  <c r="AY810"/>
  <c r="AK810"/>
  <c r="AD810"/>
  <c r="W810"/>
  <c r="P810"/>
  <c r="AY809"/>
  <c r="AK809"/>
  <c r="AD809"/>
  <c r="W809"/>
  <c r="P809"/>
  <c r="AK808"/>
  <c r="AD808"/>
  <c r="W808"/>
  <c r="P808"/>
  <c r="AK807"/>
  <c r="AD807"/>
  <c r="W807"/>
  <c r="P807"/>
  <c r="AY806"/>
  <c r="AK806"/>
  <c r="AD806"/>
  <c r="W806"/>
  <c r="P806"/>
  <c r="AK805"/>
  <c r="AD805"/>
  <c r="W805"/>
  <c r="P805"/>
  <c r="AK804"/>
  <c r="AD804"/>
  <c r="W804"/>
  <c r="P804"/>
  <c r="AP1179"/>
  <c r="AO1179"/>
  <c r="AN1179"/>
  <c r="AL1179"/>
  <c r="AK803"/>
  <c r="AD803"/>
  <c r="AD1179" s="1"/>
  <c r="W803"/>
  <c r="W1179" s="1"/>
  <c r="P803"/>
  <c r="P1179" s="1"/>
  <c r="AK802"/>
  <c r="W802"/>
  <c r="Y802" s="1"/>
  <c r="AM802" s="1"/>
  <c r="BA802" s="1"/>
  <c r="BF802" s="1"/>
  <c r="P802"/>
  <c r="AK801"/>
  <c r="W801"/>
  <c r="P801"/>
  <c r="AY800"/>
  <c r="AK800"/>
  <c r="AD800"/>
  <c r="W800"/>
  <c r="P800"/>
  <c r="AJ799"/>
  <c r="AI799"/>
  <c r="AH799"/>
  <c r="AG799"/>
  <c r="AF799"/>
  <c r="AC799"/>
  <c r="AB799"/>
  <c r="AA799"/>
  <c r="Z799"/>
  <c r="V799"/>
  <c r="U799"/>
  <c r="T799"/>
  <c r="S799"/>
  <c r="R799"/>
  <c r="O799"/>
  <c r="N799"/>
  <c r="M799"/>
  <c r="L799"/>
  <c r="K799"/>
  <c r="AY798"/>
  <c r="AK798"/>
  <c r="AD798"/>
  <c r="W798"/>
  <c r="P798"/>
  <c r="AY797"/>
  <c r="AK797"/>
  <c r="AD797"/>
  <c r="W797"/>
  <c r="P797"/>
  <c r="AY796"/>
  <c r="AK796"/>
  <c r="AD796"/>
  <c r="W796"/>
  <c r="P796"/>
  <c r="AY795"/>
  <c r="AK795"/>
  <c r="AD795"/>
  <c r="W795"/>
  <c r="P795"/>
  <c r="AY794"/>
  <c r="AK794"/>
  <c r="AD794"/>
  <c r="W794"/>
  <c r="P794"/>
  <c r="AY793"/>
  <c r="AK793"/>
  <c r="AD793"/>
  <c r="W793"/>
  <c r="P793"/>
  <c r="AY792"/>
  <c r="AK792"/>
  <c r="AD792"/>
  <c r="W792"/>
  <c r="P792"/>
  <c r="AY791"/>
  <c r="AK791"/>
  <c r="AD791"/>
  <c r="W791"/>
  <c r="P791"/>
  <c r="AK790"/>
  <c r="AD790"/>
  <c r="W790"/>
  <c r="P790"/>
  <c r="AK789"/>
  <c r="AD789"/>
  <c r="W789"/>
  <c r="P789"/>
  <c r="AJ788"/>
  <c r="AI788"/>
  <c r="AH788"/>
  <c r="AG788"/>
  <c r="AF788"/>
  <c r="AE788"/>
  <c r="AC788"/>
  <c r="AB788"/>
  <c r="AA788"/>
  <c r="Z788"/>
  <c r="Y788"/>
  <c r="X788"/>
  <c r="V788"/>
  <c r="U788"/>
  <c r="T788"/>
  <c r="S788"/>
  <c r="R788"/>
  <c r="Q788"/>
  <c r="O788"/>
  <c r="N788"/>
  <c r="M788"/>
  <c r="L788"/>
  <c r="K788"/>
  <c r="J788"/>
  <c r="AQ1152"/>
  <c r="AP1152"/>
  <c r="AO1152"/>
  <c r="AN1152"/>
  <c r="AM1152"/>
  <c r="AL1152"/>
  <c r="AY786"/>
  <c r="AY1152" s="1"/>
  <c r="AK786"/>
  <c r="AK1152" s="1"/>
  <c r="AD786"/>
  <c r="AD1152" s="1"/>
  <c r="W786"/>
  <c r="W1152" s="1"/>
  <c r="P786"/>
  <c r="P1152" s="1"/>
  <c r="AY785"/>
  <c r="AK785"/>
  <c r="AD785"/>
  <c r="W785"/>
  <c r="P785"/>
  <c r="AY784"/>
  <c r="AK784"/>
  <c r="AD784"/>
  <c r="W784"/>
  <c r="P784"/>
  <c r="AY783"/>
  <c r="AK783"/>
  <c r="AD783"/>
  <c r="W783"/>
  <c r="P783"/>
  <c r="AY782"/>
  <c r="AK782"/>
  <c r="AD782"/>
  <c r="W782"/>
  <c r="P782"/>
  <c r="AY781"/>
  <c r="AK781"/>
  <c r="AD781"/>
  <c r="W781"/>
  <c r="P781"/>
  <c r="AY780"/>
  <c r="AK780"/>
  <c r="AD780"/>
  <c r="W780"/>
  <c r="P780"/>
  <c r="AY779"/>
  <c r="AK779"/>
  <c r="AD779"/>
  <c r="W779"/>
  <c r="P779"/>
  <c r="AY778"/>
  <c r="AK778"/>
  <c r="AD778"/>
  <c r="W778"/>
  <c r="P778"/>
  <c r="AY777"/>
  <c r="AK777"/>
  <c r="AD777"/>
  <c r="W777"/>
  <c r="P777"/>
  <c r="AY776"/>
  <c r="AK776"/>
  <c r="AD776"/>
  <c r="W776"/>
  <c r="P776"/>
  <c r="AY775"/>
  <c r="AK775"/>
  <c r="AD775"/>
  <c r="W775"/>
  <c r="P775"/>
  <c r="AY774"/>
  <c r="AK774"/>
  <c r="AD774"/>
  <c r="W774"/>
  <c r="P774"/>
  <c r="AY773"/>
  <c r="AK773"/>
  <c r="AD773"/>
  <c r="W773"/>
  <c r="P773"/>
  <c r="AY772"/>
  <c r="AK772"/>
  <c r="AD772"/>
  <c r="W772"/>
  <c r="P772"/>
  <c r="AY771"/>
  <c r="AK771"/>
  <c r="AD771"/>
  <c r="W771"/>
  <c r="P771"/>
  <c r="AY770"/>
  <c r="AK770"/>
  <c r="AD770"/>
  <c r="W770"/>
  <c r="P770"/>
  <c r="AY769"/>
  <c r="AK769"/>
  <c r="AD769"/>
  <c r="W769"/>
  <c r="P769"/>
  <c r="AY768"/>
  <c r="AK768"/>
  <c r="AD768"/>
  <c r="W768"/>
  <c r="P768"/>
  <c r="AY767"/>
  <c r="AK767"/>
  <c r="AD767"/>
  <c r="W767"/>
  <c r="P767"/>
  <c r="AY766"/>
  <c r="AK766"/>
  <c r="AD766"/>
  <c r="W766"/>
  <c r="P766"/>
  <c r="AY765"/>
  <c r="AK765"/>
  <c r="AD765"/>
  <c r="W765"/>
  <c r="P765"/>
  <c r="AY764"/>
  <c r="AK764"/>
  <c r="AD764"/>
  <c r="W764"/>
  <c r="P764"/>
  <c r="AY763"/>
  <c r="AK763"/>
  <c r="AD763"/>
  <c r="W763"/>
  <c r="P763"/>
  <c r="AY762"/>
  <c r="AK762"/>
  <c r="AD762"/>
  <c r="W762"/>
  <c r="P762"/>
  <c r="AY761"/>
  <c r="AK761"/>
  <c r="AD761"/>
  <c r="W761"/>
  <c r="P761"/>
  <c r="AY760"/>
  <c r="AK760"/>
  <c r="AD760"/>
  <c r="W760"/>
  <c r="P760"/>
  <c r="AY759"/>
  <c r="AK759"/>
  <c r="AD759"/>
  <c r="W759"/>
  <c r="P759"/>
  <c r="AY758"/>
  <c r="AK758"/>
  <c r="AD758"/>
  <c r="W758"/>
  <c r="P758"/>
  <c r="AY757"/>
  <c r="AK757"/>
  <c r="AD757"/>
  <c r="W757"/>
  <c r="P757"/>
  <c r="AY756"/>
  <c r="AK756"/>
  <c r="AD756"/>
  <c r="W756"/>
  <c r="P756"/>
  <c r="AY755"/>
  <c r="AK755"/>
  <c r="AD755"/>
  <c r="W755"/>
  <c r="P755"/>
  <c r="AY754"/>
  <c r="AK754"/>
  <c r="AD754"/>
  <c r="W754"/>
  <c r="P754"/>
  <c r="AY753"/>
  <c r="AK753"/>
  <c r="AD753"/>
  <c r="W753"/>
  <c r="P753"/>
  <c r="AY752"/>
  <c r="AK752"/>
  <c r="AD752"/>
  <c r="W752"/>
  <c r="P752"/>
  <c r="AY751"/>
  <c r="AK751"/>
  <c r="AD751"/>
  <c r="W751"/>
  <c r="P751"/>
  <c r="AY750"/>
  <c r="AK750"/>
  <c r="AD750"/>
  <c r="W750"/>
  <c r="P750"/>
  <c r="AY749"/>
  <c r="AK749"/>
  <c r="AD749"/>
  <c r="W749"/>
  <c r="P749"/>
  <c r="AY748"/>
  <c r="AK748"/>
  <c r="AD748"/>
  <c r="W748"/>
  <c r="P748"/>
  <c r="AY747"/>
  <c r="AK747"/>
  <c r="AD747"/>
  <c r="W747"/>
  <c r="P747"/>
  <c r="AY746"/>
  <c r="AK746"/>
  <c r="AD746"/>
  <c r="W746"/>
  <c r="P746"/>
  <c r="AY745"/>
  <c r="AK745"/>
  <c r="AD745"/>
  <c r="W745"/>
  <c r="P745"/>
  <c r="AY744"/>
  <c r="AK744"/>
  <c r="AD744"/>
  <c r="W744"/>
  <c r="P744"/>
  <c r="AY743"/>
  <c r="AK743"/>
  <c r="AD743"/>
  <c r="W743"/>
  <c r="P743"/>
  <c r="AY742"/>
  <c r="AK742"/>
  <c r="AD742"/>
  <c r="W742"/>
  <c r="P742"/>
  <c r="AY741"/>
  <c r="AK741"/>
  <c r="AD741"/>
  <c r="W741"/>
  <c r="P741"/>
  <c r="AY740"/>
  <c r="AK740"/>
  <c r="AD740"/>
  <c r="W740"/>
  <c r="P740"/>
  <c r="AY739"/>
  <c r="AK739"/>
  <c r="AD739"/>
  <c r="W739"/>
  <c r="P739"/>
  <c r="AY738"/>
  <c r="AK738"/>
  <c r="AD738"/>
  <c r="W738"/>
  <c r="P738"/>
  <c r="AY737"/>
  <c r="AK737"/>
  <c r="AD737"/>
  <c r="W737"/>
  <c r="P737"/>
  <c r="AY736"/>
  <c r="AK736"/>
  <c r="AD736"/>
  <c r="W736"/>
  <c r="P736"/>
  <c r="AY735"/>
  <c r="AK735"/>
  <c r="AD735"/>
  <c r="W735"/>
  <c r="P735"/>
  <c r="AY734"/>
  <c r="AK734"/>
  <c r="AD734"/>
  <c r="W734"/>
  <c r="P734"/>
  <c r="AY733"/>
  <c r="AK733"/>
  <c r="AD733"/>
  <c r="W733"/>
  <c r="P733"/>
  <c r="AY732"/>
  <c r="AK732"/>
  <c r="AD732"/>
  <c r="W732"/>
  <c r="P732"/>
  <c r="AY731"/>
  <c r="AK731"/>
  <c r="AD731"/>
  <c r="W731"/>
  <c r="P731"/>
  <c r="AY730"/>
  <c r="AK730"/>
  <c r="AD730"/>
  <c r="W730"/>
  <c r="P730"/>
  <c r="AY729"/>
  <c r="AK729"/>
  <c r="AD729"/>
  <c r="W729"/>
  <c r="P729"/>
  <c r="AY728"/>
  <c r="AK728"/>
  <c r="AD728"/>
  <c r="W728"/>
  <c r="P728"/>
  <c r="AY727"/>
  <c r="AK727"/>
  <c r="AD727"/>
  <c r="W727"/>
  <c r="P727"/>
  <c r="AY726"/>
  <c r="AK726"/>
  <c r="AD726"/>
  <c r="W726"/>
  <c r="P726"/>
  <c r="AY725"/>
  <c r="AK725"/>
  <c r="AD725"/>
  <c r="W725"/>
  <c r="P725"/>
  <c r="AY724"/>
  <c r="AK724"/>
  <c r="AD724"/>
  <c r="W724"/>
  <c r="P724"/>
  <c r="AY723"/>
  <c r="AK723"/>
  <c r="AD723"/>
  <c r="W723"/>
  <c r="P723"/>
  <c r="AY722"/>
  <c r="AK722"/>
  <c r="AD722"/>
  <c r="W722"/>
  <c r="P722"/>
  <c r="AY721"/>
  <c r="AK721"/>
  <c r="AD721"/>
  <c r="W721"/>
  <c r="P721"/>
  <c r="AY720"/>
  <c r="AK720"/>
  <c r="AD720"/>
  <c r="W720"/>
  <c r="P720"/>
  <c r="AY719"/>
  <c r="AK719"/>
  <c r="AD719"/>
  <c r="W719"/>
  <c r="P719"/>
  <c r="AY718"/>
  <c r="AK718"/>
  <c r="AD718"/>
  <c r="W718"/>
  <c r="P718"/>
  <c r="AY717"/>
  <c r="AK717"/>
  <c r="AD717"/>
  <c r="W717"/>
  <c r="P717"/>
  <c r="AY716"/>
  <c r="AK716"/>
  <c r="AD716"/>
  <c r="W716"/>
  <c r="P716"/>
  <c r="AY715"/>
  <c r="AK715"/>
  <c r="AD715"/>
  <c r="W715"/>
  <c r="P715"/>
  <c r="AY714"/>
  <c r="AK714"/>
  <c r="AD714"/>
  <c r="W714"/>
  <c r="P714"/>
  <c r="AY713"/>
  <c r="AK713"/>
  <c r="AD713"/>
  <c r="W713"/>
  <c r="P713"/>
  <c r="AY712"/>
  <c r="AK712"/>
  <c r="AD712"/>
  <c r="W712"/>
  <c r="P712"/>
  <c r="AY711"/>
  <c r="AK711"/>
  <c r="AD711"/>
  <c r="W711"/>
  <c r="P711"/>
  <c r="AY710"/>
  <c r="AK710"/>
  <c r="AD710"/>
  <c r="W710"/>
  <c r="P710"/>
  <c r="AQ1071"/>
  <c r="AP1071"/>
  <c r="AO1071"/>
  <c r="AN1071"/>
  <c r="AM1071"/>
  <c r="AL1071"/>
  <c r="AY709"/>
  <c r="AY1071" s="1"/>
  <c r="AK709"/>
  <c r="AK1071" s="1"/>
  <c r="AD709"/>
  <c r="AD1071" s="1"/>
  <c r="W709"/>
  <c r="W1071" s="1"/>
  <c r="P709"/>
  <c r="P1071" s="1"/>
  <c r="AY708"/>
  <c r="AK708"/>
  <c r="AD708"/>
  <c r="W708"/>
  <c r="P708"/>
  <c r="AY707"/>
  <c r="AK707"/>
  <c r="AD707"/>
  <c r="W707"/>
  <c r="P707"/>
  <c r="AY706"/>
  <c r="AK706"/>
  <c r="AD706"/>
  <c r="W706"/>
  <c r="P706"/>
  <c r="AY705"/>
  <c r="AK705"/>
  <c r="AD705"/>
  <c r="W705"/>
  <c r="P705"/>
  <c r="AY704"/>
  <c r="AK704"/>
  <c r="AD704"/>
  <c r="W704"/>
  <c r="P704"/>
  <c r="AY703"/>
  <c r="AK703"/>
  <c r="AD703"/>
  <c r="W703"/>
  <c r="P703"/>
  <c r="AY702"/>
  <c r="AK702"/>
  <c r="AD702"/>
  <c r="W702"/>
  <c r="P702"/>
  <c r="AY701"/>
  <c r="AK701"/>
  <c r="AD701"/>
  <c r="W701"/>
  <c r="P701"/>
  <c r="AY700"/>
  <c r="AK700"/>
  <c r="AD700"/>
  <c r="W700"/>
  <c r="P700"/>
  <c r="AY699"/>
  <c r="AK699"/>
  <c r="AD699"/>
  <c r="W699"/>
  <c r="P699"/>
  <c r="AY698"/>
  <c r="AK698"/>
  <c r="AD698"/>
  <c r="W698"/>
  <c r="P698"/>
  <c r="AY697"/>
  <c r="AK697"/>
  <c r="AD697"/>
  <c r="W697"/>
  <c r="P697"/>
  <c r="AY696"/>
  <c r="AK696"/>
  <c r="AD696"/>
  <c r="W696"/>
  <c r="P696"/>
  <c r="AY695"/>
  <c r="AK695"/>
  <c r="AD695"/>
  <c r="W695"/>
  <c r="P695"/>
  <c r="AY694"/>
  <c r="AK694"/>
  <c r="AD694"/>
  <c r="W694"/>
  <c r="P694"/>
  <c r="AY693"/>
  <c r="AK693"/>
  <c r="AD693"/>
  <c r="W693"/>
  <c r="P693"/>
  <c r="AY692"/>
  <c r="AK692"/>
  <c r="AD692"/>
  <c r="W692"/>
  <c r="P692"/>
  <c r="AY691"/>
  <c r="AK691"/>
  <c r="AD691"/>
  <c r="W691"/>
  <c r="P691"/>
  <c r="AY690"/>
  <c r="AK690"/>
  <c r="AD690"/>
  <c r="W690"/>
  <c r="P690"/>
  <c r="AY689"/>
  <c r="AK689"/>
  <c r="AD689"/>
  <c r="W689"/>
  <c r="P689"/>
  <c r="AY688"/>
  <c r="AK688"/>
  <c r="AD688"/>
  <c r="W688"/>
  <c r="P688"/>
  <c r="AY687"/>
  <c r="AK687"/>
  <c r="AD687"/>
  <c r="W687"/>
  <c r="P687"/>
  <c r="AY686"/>
  <c r="AK686"/>
  <c r="AD686"/>
  <c r="W686"/>
  <c r="P686"/>
  <c r="AY685"/>
  <c r="AK685"/>
  <c r="AD685"/>
  <c r="W685"/>
  <c r="P685"/>
  <c r="AY684"/>
  <c r="AK684"/>
  <c r="AD684"/>
  <c r="W684"/>
  <c r="P684"/>
  <c r="AY683"/>
  <c r="AK683"/>
  <c r="AD683"/>
  <c r="W683"/>
  <c r="P683"/>
  <c r="AY682"/>
  <c r="AK682"/>
  <c r="AD682"/>
  <c r="W682"/>
  <c r="P682"/>
  <c r="AY681"/>
  <c r="AK681"/>
  <c r="AD681"/>
  <c r="W681"/>
  <c r="P681"/>
  <c r="AY680"/>
  <c r="AK680"/>
  <c r="AD680"/>
  <c r="W680"/>
  <c r="P680"/>
  <c r="AY679"/>
  <c r="AK679"/>
  <c r="AD679"/>
  <c r="W679"/>
  <c r="P679"/>
  <c r="AY678"/>
  <c r="AK678"/>
  <c r="AD678"/>
  <c r="W678"/>
  <c r="P678"/>
  <c r="AY677"/>
  <c r="AK677"/>
  <c r="AD677"/>
  <c r="W677"/>
  <c r="P677"/>
  <c r="AY676"/>
  <c r="AK676"/>
  <c r="AD676"/>
  <c r="W676"/>
  <c r="P676"/>
  <c r="AY675"/>
  <c r="AK675"/>
  <c r="AD675"/>
  <c r="W675"/>
  <c r="P675"/>
  <c r="AY674"/>
  <c r="AK674"/>
  <c r="AD674"/>
  <c r="W674"/>
  <c r="P674"/>
  <c r="AY673"/>
  <c r="AK673"/>
  <c r="AD673"/>
  <c r="W673"/>
  <c r="P673"/>
  <c r="AY672"/>
  <c r="AK672"/>
  <c r="AD672"/>
  <c r="W672"/>
  <c r="P672"/>
  <c r="AY671"/>
  <c r="AK671"/>
  <c r="AD671"/>
  <c r="W671"/>
  <c r="P671"/>
  <c r="AY670"/>
  <c r="AK670"/>
  <c r="AD670"/>
  <c r="W670"/>
  <c r="P670"/>
  <c r="AY669"/>
  <c r="AK669"/>
  <c r="AD669"/>
  <c r="W669"/>
  <c r="P669"/>
  <c r="AY668"/>
  <c r="AK668"/>
  <c r="AD668"/>
  <c r="W668"/>
  <c r="P668"/>
  <c r="AY667"/>
  <c r="AK667"/>
  <c r="AD667"/>
  <c r="W667"/>
  <c r="P667"/>
  <c r="AJ661"/>
  <c r="AI661"/>
  <c r="AH661"/>
  <c r="AG661"/>
  <c r="AF661"/>
  <c r="AE661"/>
  <c r="AC661"/>
  <c r="AB661"/>
  <c r="AA661"/>
  <c r="Z661"/>
  <c r="Y661"/>
  <c r="X661"/>
  <c r="V661"/>
  <c r="U661"/>
  <c r="T661"/>
  <c r="S661"/>
  <c r="R661"/>
  <c r="Q661"/>
  <c r="O661"/>
  <c r="N661"/>
  <c r="M661"/>
  <c r="L661"/>
  <c r="K661"/>
  <c r="J661"/>
  <c r="AY660"/>
  <c r="AK660"/>
  <c r="AD660"/>
  <c r="W660"/>
  <c r="P660"/>
  <c r="AY655"/>
  <c r="AK655"/>
  <c r="AD655"/>
  <c r="W655"/>
  <c r="P655"/>
  <c r="AY654"/>
  <c r="AK654"/>
  <c r="AD654"/>
  <c r="W654"/>
  <c r="P654"/>
  <c r="AY653"/>
  <c r="AK653"/>
  <c r="AD653"/>
  <c r="W653"/>
  <c r="P653"/>
  <c r="AJ650"/>
  <c r="AI650"/>
  <c r="AH650"/>
  <c r="AG650"/>
  <c r="AF650"/>
  <c r="AE650"/>
  <c r="AC650"/>
  <c r="AB650"/>
  <c r="AA650"/>
  <c r="Z650"/>
  <c r="Y650"/>
  <c r="X650"/>
  <c r="V650"/>
  <c r="U650"/>
  <c r="T650"/>
  <c r="S650"/>
  <c r="R650"/>
  <c r="O650"/>
  <c r="N650"/>
  <c r="M650"/>
  <c r="L650"/>
  <c r="K650"/>
  <c r="AY645"/>
  <c r="AK645"/>
  <c r="AD645"/>
  <c r="W645"/>
  <c r="P645"/>
  <c r="AY644"/>
  <c r="AK644"/>
  <c r="AD644"/>
  <c r="W644"/>
  <c r="P644"/>
  <c r="AY643"/>
  <c r="AK643"/>
  <c r="AD643"/>
  <c r="W643"/>
  <c r="P643"/>
  <c r="AY642"/>
  <c r="AK642"/>
  <c r="AD642"/>
  <c r="W642"/>
  <c r="P642"/>
  <c r="AY641"/>
  <c r="AK641"/>
  <c r="AD641"/>
  <c r="W641"/>
  <c r="P641"/>
  <c r="AY640"/>
  <c r="AK640"/>
  <c r="AD640"/>
  <c r="W640"/>
  <c r="P640"/>
  <c r="AY639"/>
  <c r="AK639"/>
  <c r="AD639"/>
  <c r="W639"/>
  <c r="P639"/>
  <c r="AY638"/>
  <c r="AK638"/>
  <c r="AD638"/>
  <c r="W638"/>
  <c r="P638"/>
  <c r="AY637"/>
  <c r="AK637"/>
  <c r="AD637"/>
  <c r="W637"/>
  <c r="P637"/>
  <c r="AY636"/>
  <c r="AK636"/>
  <c r="AD636"/>
  <c r="W636"/>
  <c r="P636"/>
  <c r="AY635"/>
  <c r="AK635"/>
  <c r="AD635"/>
  <c r="W635"/>
  <c r="P635"/>
  <c r="AY634"/>
  <c r="AK634"/>
  <c r="AD634"/>
  <c r="W634"/>
  <c r="P634"/>
  <c r="AY633"/>
  <c r="AK633"/>
  <c r="AD633"/>
  <c r="W633"/>
  <c r="P633"/>
  <c r="AY632"/>
  <c r="AK632"/>
  <c r="AD632"/>
  <c r="W632"/>
  <c r="P632"/>
  <c r="AY631"/>
  <c r="AK631"/>
  <c r="AD631"/>
  <c r="W631"/>
  <c r="P631"/>
  <c r="AY630"/>
  <c r="AK630"/>
  <c r="AD630"/>
  <c r="W630"/>
  <c r="P630"/>
  <c r="AJ629"/>
  <c r="AI629"/>
  <c r="AH629"/>
  <c r="AG629"/>
  <c r="AF629"/>
  <c r="AE629"/>
  <c r="AC629"/>
  <c r="AB629"/>
  <c r="AA629"/>
  <c r="Z629"/>
  <c r="Y629"/>
  <c r="X629"/>
  <c r="V629"/>
  <c r="U629"/>
  <c r="T629"/>
  <c r="S629"/>
  <c r="R629"/>
  <c r="Q629"/>
  <c r="O629"/>
  <c r="N629"/>
  <c r="M629"/>
  <c r="L629"/>
  <c r="K629"/>
  <c r="J629"/>
  <c r="AY628"/>
  <c r="AK628"/>
  <c r="AD628"/>
  <c r="W628"/>
  <c r="P628"/>
  <c r="AY627"/>
  <c r="AK627"/>
  <c r="AD627"/>
  <c r="W627"/>
  <c r="P627"/>
  <c r="AY626"/>
  <c r="AK626"/>
  <c r="AD626"/>
  <c r="W626"/>
  <c r="P626"/>
  <c r="AY625"/>
  <c r="AK625"/>
  <c r="AD625"/>
  <c r="W625"/>
  <c r="P625"/>
  <c r="AY624"/>
  <c r="AK624"/>
  <c r="AD624"/>
  <c r="W624"/>
  <c r="P624"/>
  <c r="AY623"/>
  <c r="AK623"/>
  <c r="AD623"/>
  <c r="W623"/>
  <c r="P623"/>
  <c r="AY622"/>
  <c r="AK622"/>
  <c r="AD622"/>
  <c r="W622"/>
  <c r="P622"/>
  <c r="AY621"/>
  <c r="AK621"/>
  <c r="AD621"/>
  <c r="W621"/>
  <c r="P621"/>
  <c r="AY620"/>
  <c r="AK620"/>
  <c r="AD620"/>
  <c r="W620"/>
  <c r="P620"/>
  <c r="AY619"/>
  <c r="AK619"/>
  <c r="AD619"/>
  <c r="W619"/>
  <c r="P619"/>
  <c r="AY618"/>
  <c r="AK618"/>
  <c r="AD618"/>
  <c r="W618"/>
  <c r="P618"/>
  <c r="AY617"/>
  <c r="AK617"/>
  <c r="AD617"/>
  <c r="W617"/>
  <c r="P617"/>
  <c r="AY616"/>
  <c r="AK616"/>
  <c r="AD616"/>
  <c r="W616"/>
  <c r="P616"/>
  <c r="AY615"/>
  <c r="AK615"/>
  <c r="AD615"/>
  <c r="W615"/>
  <c r="P615"/>
  <c r="AY614"/>
  <c r="AK614"/>
  <c r="AD614"/>
  <c r="W614"/>
  <c r="P614"/>
  <c r="AX1034"/>
  <c r="AX1074" s="1"/>
  <c r="AW1034"/>
  <c r="AW1074" s="1"/>
  <c r="AV1034"/>
  <c r="AV1074" s="1"/>
  <c r="AU1034"/>
  <c r="AU1074" s="1"/>
  <c r="AT1034"/>
  <c r="AT1074" s="1"/>
  <c r="AJ613"/>
  <c r="AJ1034" s="1"/>
  <c r="AJ1074" s="1"/>
  <c r="AI613"/>
  <c r="AI1034" s="1"/>
  <c r="AI1074" s="1"/>
  <c r="AH613"/>
  <c r="AH1034" s="1"/>
  <c r="AH1074" s="1"/>
  <c r="AG613"/>
  <c r="AG1034" s="1"/>
  <c r="AG1074" s="1"/>
  <c r="AF613"/>
  <c r="AF1034" s="1"/>
  <c r="AF1074" s="1"/>
  <c r="AE613"/>
  <c r="AE1034" s="1"/>
  <c r="AE1074" s="1"/>
  <c r="AC613"/>
  <c r="AC1034" s="1"/>
  <c r="AC1074" s="1"/>
  <c r="AB613"/>
  <c r="AB1034" s="1"/>
  <c r="AB1074" s="1"/>
  <c r="AA613"/>
  <c r="AA1034" s="1"/>
  <c r="AA1074" s="1"/>
  <c r="Z613"/>
  <c r="Z1034" s="1"/>
  <c r="Z1074" s="1"/>
  <c r="Y613"/>
  <c r="Y1034" s="1"/>
  <c r="Y1074" s="1"/>
  <c r="X613"/>
  <c r="X1034" s="1"/>
  <c r="X1074" s="1"/>
  <c r="V613"/>
  <c r="V1034" s="1"/>
  <c r="V1074" s="1"/>
  <c r="U613"/>
  <c r="U1034" s="1"/>
  <c r="U1074" s="1"/>
  <c r="T613"/>
  <c r="T1034" s="1"/>
  <c r="T1074" s="1"/>
  <c r="S613"/>
  <c r="S1034" s="1"/>
  <c r="S1074" s="1"/>
  <c r="R613"/>
  <c r="Q613"/>
  <c r="O613"/>
  <c r="N613"/>
  <c r="M613"/>
  <c r="L613"/>
  <c r="K613"/>
  <c r="J613"/>
  <c r="AQ1181"/>
  <c r="AP1181"/>
  <c r="AO1181"/>
  <c r="AN1181"/>
  <c r="AM1181"/>
  <c r="AL1181"/>
  <c r="AY612"/>
  <c r="AY1181" s="1"/>
  <c r="AK612"/>
  <c r="AK1181" s="1"/>
  <c r="AD612"/>
  <c r="AD1181" s="1"/>
  <c r="W612"/>
  <c r="W1181" s="1"/>
  <c r="P612"/>
  <c r="P1181" s="1"/>
  <c r="AY611"/>
  <c r="AK611"/>
  <c r="AD611"/>
  <c r="W611"/>
  <c r="P611"/>
  <c r="AY610"/>
  <c r="AK610"/>
  <c r="AD610"/>
  <c r="W610"/>
  <c r="P610"/>
  <c r="AY609"/>
  <c r="AK609"/>
  <c r="AD609"/>
  <c r="W609"/>
  <c r="P609"/>
  <c r="AX1021"/>
  <c r="AX1098" s="1"/>
  <c r="AW1021"/>
  <c r="AW1098" s="1"/>
  <c r="AS1021"/>
  <c r="AS1098" s="1"/>
  <c r="AJ608"/>
  <c r="AJ1021" s="1"/>
  <c r="AJ1098" s="1"/>
  <c r="AI608"/>
  <c r="AI1021" s="1"/>
  <c r="AI1098" s="1"/>
  <c r="AH608"/>
  <c r="AH1021" s="1"/>
  <c r="AH1098" s="1"/>
  <c r="AG608"/>
  <c r="AG1021" s="1"/>
  <c r="AG1098" s="1"/>
  <c r="AF608"/>
  <c r="AF1021" s="1"/>
  <c r="AF1098" s="1"/>
  <c r="AE608"/>
  <c r="AC608"/>
  <c r="AC1021" s="1"/>
  <c r="AC1098" s="1"/>
  <c r="AB608"/>
  <c r="AB1021" s="1"/>
  <c r="AB1098" s="1"/>
  <c r="AA608"/>
  <c r="AA1021" s="1"/>
  <c r="AA1098" s="1"/>
  <c r="Z608"/>
  <c r="Z1021" s="1"/>
  <c r="Z1098" s="1"/>
  <c r="Y608"/>
  <c r="Y1021" s="1"/>
  <c r="Y1098" s="1"/>
  <c r="X608"/>
  <c r="V608"/>
  <c r="V1021" s="1"/>
  <c r="V1098" s="1"/>
  <c r="U608"/>
  <c r="U1021" s="1"/>
  <c r="U1098" s="1"/>
  <c r="T608"/>
  <c r="T1021" s="1"/>
  <c r="T1098" s="1"/>
  <c r="S608"/>
  <c r="S1021" s="1"/>
  <c r="S1098" s="1"/>
  <c r="R608"/>
  <c r="R1021" s="1"/>
  <c r="R1098" s="1"/>
  <c r="Q608"/>
  <c r="Q1021" s="1"/>
  <c r="Q1098" s="1"/>
  <c r="O608"/>
  <c r="N608"/>
  <c r="M608"/>
  <c r="L608"/>
  <c r="K608"/>
  <c r="J608"/>
  <c r="AY607"/>
  <c r="AK607"/>
  <c r="AD607"/>
  <c r="W607"/>
  <c r="P607"/>
  <c r="AY606"/>
  <c r="AK606"/>
  <c r="AD606"/>
  <c r="W606"/>
  <c r="P606"/>
  <c r="AY605"/>
  <c r="AK605"/>
  <c r="AD605"/>
  <c r="W605"/>
  <c r="P605"/>
  <c r="AY604"/>
  <c r="AK604"/>
  <c r="AD604"/>
  <c r="W604"/>
  <c r="P604"/>
  <c r="AY603"/>
  <c r="AK603"/>
  <c r="AD603"/>
  <c r="W603"/>
  <c r="P603"/>
  <c r="AY602"/>
  <c r="AK602"/>
  <c r="AD602"/>
  <c r="W602"/>
  <c r="P602"/>
  <c r="AY601"/>
  <c r="AK601"/>
  <c r="AD601"/>
  <c r="W601"/>
  <c r="P601"/>
  <c r="AY600"/>
  <c r="AK600"/>
  <c r="AD600"/>
  <c r="W600"/>
  <c r="P600"/>
  <c r="AY599"/>
  <c r="AK599"/>
  <c r="AD599"/>
  <c r="W599"/>
  <c r="P599"/>
  <c r="AY598"/>
  <c r="AK598"/>
  <c r="AD598"/>
  <c r="W598"/>
  <c r="P598"/>
  <c r="AY597"/>
  <c r="AK597"/>
  <c r="AD597"/>
  <c r="W597"/>
  <c r="P597"/>
  <c r="AJ596"/>
  <c r="AI596"/>
  <c r="AH596"/>
  <c r="AG596"/>
  <c r="AF596"/>
  <c r="AE596"/>
  <c r="AC596"/>
  <c r="AB596"/>
  <c r="AA596"/>
  <c r="Z596"/>
  <c r="Y596"/>
  <c r="X596"/>
  <c r="V596"/>
  <c r="U596"/>
  <c r="T596"/>
  <c r="S596"/>
  <c r="R596"/>
  <c r="Q596"/>
  <c r="O596"/>
  <c r="N596"/>
  <c r="M596"/>
  <c r="L596"/>
  <c r="K596"/>
  <c r="J596"/>
  <c r="AY595"/>
  <c r="AK595"/>
  <c r="AD595"/>
  <c r="W595"/>
  <c r="P595"/>
  <c r="AY594"/>
  <c r="AK594"/>
  <c r="AD594"/>
  <c r="W594"/>
  <c r="P594"/>
  <c r="AY593"/>
  <c r="AK593"/>
  <c r="AD593"/>
  <c r="W593"/>
  <c r="P593"/>
  <c r="AY592"/>
  <c r="AK592"/>
  <c r="AD592"/>
  <c r="W592"/>
  <c r="P592"/>
  <c r="AY591"/>
  <c r="AK591"/>
  <c r="AD591"/>
  <c r="W591"/>
  <c r="P591"/>
  <c r="AY590"/>
  <c r="AK590"/>
  <c r="AD590"/>
  <c r="W590"/>
  <c r="P590"/>
  <c r="AY589"/>
  <c r="AK589"/>
  <c r="AD589"/>
  <c r="W589"/>
  <c r="P589"/>
  <c r="AQ1154"/>
  <c r="AO1154"/>
  <c r="AN1154"/>
  <c r="AM1154"/>
  <c r="AY588"/>
  <c r="AY1154" s="1"/>
  <c r="AK588"/>
  <c r="AK1154" s="1"/>
  <c r="AD588"/>
  <c r="AD1154" s="1"/>
  <c r="W588"/>
  <c r="W1154" s="1"/>
  <c r="P588"/>
  <c r="P1154" s="1"/>
  <c r="AY587"/>
  <c r="AK587"/>
  <c r="AD587"/>
  <c r="W587"/>
  <c r="P587"/>
  <c r="AY586"/>
  <c r="AK586"/>
  <c r="AD586"/>
  <c r="W586"/>
  <c r="P586"/>
  <c r="AY585"/>
  <c r="AK585"/>
  <c r="AD585"/>
  <c r="W585"/>
  <c r="P585"/>
  <c r="AY584"/>
  <c r="AK584"/>
  <c r="AD584"/>
  <c r="W584"/>
  <c r="P584"/>
  <c r="AY583"/>
  <c r="AK583"/>
  <c r="AD583"/>
  <c r="W583"/>
  <c r="P583"/>
  <c r="AY582"/>
  <c r="AK582"/>
  <c r="AD582"/>
  <c r="W582"/>
  <c r="P582"/>
  <c r="AY581"/>
  <c r="AK581"/>
  <c r="AD581"/>
  <c r="W581"/>
  <c r="P581"/>
  <c r="AY580"/>
  <c r="AK580"/>
  <c r="AD580"/>
  <c r="W580"/>
  <c r="P580"/>
  <c r="AY579"/>
  <c r="AK579"/>
  <c r="AD579"/>
  <c r="W579"/>
  <c r="P579"/>
  <c r="AY578"/>
  <c r="AK578"/>
  <c r="AD578"/>
  <c r="W578"/>
  <c r="P578"/>
  <c r="AY577"/>
  <c r="AK577"/>
  <c r="AD577"/>
  <c r="W577"/>
  <c r="P577"/>
  <c r="AY576"/>
  <c r="AK576"/>
  <c r="AD576"/>
  <c r="W576"/>
  <c r="P576"/>
  <c r="AY575"/>
  <c r="AK575"/>
  <c r="AD575"/>
  <c r="W575"/>
  <c r="P575"/>
  <c r="AY574"/>
  <c r="AK574"/>
  <c r="AD574"/>
  <c r="W574"/>
  <c r="P574"/>
  <c r="AY573"/>
  <c r="AK573"/>
  <c r="AD573"/>
  <c r="W573"/>
  <c r="P573"/>
  <c r="AY572"/>
  <c r="AK572"/>
  <c r="AD572"/>
  <c r="W572"/>
  <c r="P572"/>
  <c r="AY571"/>
  <c r="AK571"/>
  <c r="AD571"/>
  <c r="W571"/>
  <c r="P571"/>
  <c r="AY570"/>
  <c r="AK570"/>
  <c r="AD570"/>
  <c r="W570"/>
  <c r="P570"/>
  <c r="AY569"/>
  <c r="AK569"/>
  <c r="AD569"/>
  <c r="W569"/>
  <c r="P569"/>
  <c r="AY568"/>
  <c r="AK568"/>
  <c r="AD568"/>
  <c r="W568"/>
  <c r="P568"/>
  <c r="AY567"/>
  <c r="AK567"/>
  <c r="AD567"/>
  <c r="W567"/>
  <c r="P567"/>
  <c r="AY566"/>
  <c r="AK566"/>
  <c r="AD566"/>
  <c r="W566"/>
  <c r="P566"/>
  <c r="AY565"/>
  <c r="AK565"/>
  <c r="AD565"/>
  <c r="W565"/>
  <c r="P565"/>
  <c r="AY564"/>
  <c r="AK564"/>
  <c r="AD564"/>
  <c r="W564"/>
  <c r="P564"/>
  <c r="AY563"/>
  <c r="AK563"/>
  <c r="AD563"/>
  <c r="W563"/>
  <c r="P563"/>
  <c r="AY562"/>
  <c r="AK562"/>
  <c r="AD562"/>
  <c r="W562"/>
  <c r="P562"/>
  <c r="AQ1127"/>
  <c r="AP1127"/>
  <c r="AN1127"/>
  <c r="AM1127"/>
  <c r="AY561"/>
  <c r="AY1127" s="1"/>
  <c r="AK561"/>
  <c r="AK1127" s="1"/>
  <c r="AD561"/>
  <c r="AD1127" s="1"/>
  <c r="W561"/>
  <c r="W1127" s="1"/>
  <c r="P561"/>
  <c r="P1127" s="1"/>
  <c r="AY560"/>
  <c r="AK560"/>
  <c r="AD560"/>
  <c r="W560"/>
  <c r="P560"/>
  <c r="AY559"/>
  <c r="AK559"/>
  <c r="AD559"/>
  <c r="W559"/>
  <c r="P559"/>
  <c r="AY558"/>
  <c r="AK558"/>
  <c r="AD558"/>
  <c r="W558"/>
  <c r="P558"/>
  <c r="AY557"/>
  <c r="AK557"/>
  <c r="AD557"/>
  <c r="W557"/>
  <c r="P557"/>
  <c r="AY556"/>
  <c r="AK556"/>
  <c r="AD556"/>
  <c r="W556"/>
  <c r="P556"/>
  <c r="AY555"/>
  <c r="AK555"/>
  <c r="AD555"/>
  <c r="W555"/>
  <c r="P555"/>
  <c r="AY554"/>
  <c r="AK554"/>
  <c r="AD554"/>
  <c r="W554"/>
  <c r="P554"/>
  <c r="AQ1105"/>
  <c r="AP1105"/>
  <c r="AN1105"/>
  <c r="AM1105"/>
  <c r="AY553"/>
  <c r="AY1105" s="1"/>
  <c r="AK553"/>
  <c r="AK1105" s="1"/>
  <c r="AD553"/>
  <c r="AD1105" s="1"/>
  <c r="W553"/>
  <c r="W1105" s="1"/>
  <c r="P553"/>
  <c r="P1105" s="1"/>
  <c r="AY552"/>
  <c r="AK552"/>
  <c r="AD552"/>
  <c r="W552"/>
  <c r="P552"/>
  <c r="AY551"/>
  <c r="AK551"/>
  <c r="AD551"/>
  <c r="W551"/>
  <c r="P551"/>
  <c r="AY550"/>
  <c r="AK550"/>
  <c r="AD550"/>
  <c r="W550"/>
  <c r="P550"/>
  <c r="AY549"/>
  <c r="AK549"/>
  <c r="AD549"/>
  <c r="W549"/>
  <c r="P549"/>
  <c r="AY548"/>
  <c r="AK548"/>
  <c r="AD548"/>
  <c r="W548"/>
  <c r="P548"/>
  <c r="AY547"/>
  <c r="AK547"/>
  <c r="AD547"/>
  <c r="W547"/>
  <c r="P547"/>
  <c r="AY546"/>
  <c r="AK546"/>
  <c r="AD546"/>
  <c r="W546"/>
  <c r="P546"/>
  <c r="AY545"/>
  <c r="AK545"/>
  <c r="AD545"/>
  <c r="W545"/>
  <c r="P545"/>
  <c r="AY544"/>
  <c r="AK544"/>
  <c r="AD544"/>
  <c r="W544"/>
  <c r="P544"/>
  <c r="AY543"/>
  <c r="AK543"/>
  <c r="AD543"/>
  <c r="W543"/>
  <c r="P543"/>
  <c r="AY542"/>
  <c r="AK542"/>
  <c r="AD542"/>
  <c r="W542"/>
  <c r="P542"/>
  <c r="AY541"/>
  <c r="AK541"/>
  <c r="AD541"/>
  <c r="W541"/>
  <c r="P541"/>
  <c r="AY540"/>
  <c r="AK540"/>
  <c r="AD540"/>
  <c r="W540"/>
  <c r="P540"/>
  <c r="AY539"/>
  <c r="AK539"/>
  <c r="AD539"/>
  <c r="W539"/>
  <c r="P539"/>
  <c r="AY538"/>
  <c r="AK538"/>
  <c r="AD538"/>
  <c r="W538"/>
  <c r="P538"/>
  <c r="AY537"/>
  <c r="AK537"/>
  <c r="AD537"/>
  <c r="W537"/>
  <c r="P537"/>
  <c r="AY536"/>
  <c r="AK536"/>
  <c r="AD536"/>
  <c r="W536"/>
  <c r="P536"/>
  <c r="AY535"/>
  <c r="AK535"/>
  <c r="AD535"/>
  <c r="W535"/>
  <c r="P535"/>
  <c r="AP1100"/>
  <c r="AO1100"/>
  <c r="AN1100"/>
  <c r="AY534"/>
  <c r="AY1100" s="1"/>
  <c r="AK534"/>
  <c r="AK1100" s="1"/>
  <c r="AD534"/>
  <c r="AD1100" s="1"/>
  <c r="W534"/>
  <c r="W1100" s="1"/>
  <c r="P534"/>
  <c r="P1100" s="1"/>
  <c r="AY533"/>
  <c r="AK533"/>
  <c r="AD533"/>
  <c r="W533"/>
  <c r="P533"/>
  <c r="AY532"/>
  <c r="AK532"/>
  <c r="AD532"/>
  <c r="W532"/>
  <c r="P532"/>
  <c r="AY531"/>
  <c r="AK531"/>
  <c r="AD531"/>
  <c r="W531"/>
  <c r="P531"/>
  <c r="AY530"/>
  <c r="AK530"/>
  <c r="AD530"/>
  <c r="W530"/>
  <c r="P530"/>
  <c r="AY529"/>
  <c r="AK529"/>
  <c r="AD529"/>
  <c r="W529"/>
  <c r="P529"/>
  <c r="AY528"/>
  <c r="AK528"/>
  <c r="AD528"/>
  <c r="W528"/>
  <c r="P528"/>
  <c r="AY527"/>
  <c r="AK527"/>
  <c r="AD527"/>
  <c r="W527"/>
  <c r="P527"/>
  <c r="AY526"/>
  <c r="AK526"/>
  <c r="AD526"/>
  <c r="W526"/>
  <c r="P526"/>
  <c r="AY525"/>
  <c r="AK525"/>
  <c r="AD525"/>
  <c r="W525"/>
  <c r="P525"/>
  <c r="AY524"/>
  <c r="AK524"/>
  <c r="AD524"/>
  <c r="W524"/>
  <c r="P524"/>
  <c r="AY523"/>
  <c r="AK523"/>
  <c r="AD523"/>
  <c r="W523"/>
  <c r="P523"/>
  <c r="AY522"/>
  <c r="AK522"/>
  <c r="AD522"/>
  <c r="W522"/>
  <c r="P522"/>
  <c r="AY521"/>
  <c r="AK521"/>
  <c r="AD521"/>
  <c r="W521"/>
  <c r="P521"/>
  <c r="AY520"/>
  <c r="AK520"/>
  <c r="AD520"/>
  <c r="W520"/>
  <c r="P520"/>
  <c r="AY519"/>
  <c r="AK519"/>
  <c r="AD519"/>
  <c r="W519"/>
  <c r="P519"/>
  <c r="AY518"/>
  <c r="AK518"/>
  <c r="AD518"/>
  <c r="W518"/>
  <c r="P518"/>
  <c r="AY517"/>
  <c r="AK517"/>
  <c r="AD517"/>
  <c r="W517"/>
  <c r="P517"/>
  <c r="AY516"/>
  <c r="AK516"/>
  <c r="AD516"/>
  <c r="W516"/>
  <c r="P516"/>
  <c r="AY515"/>
  <c r="AK515"/>
  <c r="AD515"/>
  <c r="W515"/>
  <c r="P515"/>
  <c r="AY514"/>
  <c r="AK514"/>
  <c r="AD514"/>
  <c r="W514"/>
  <c r="P514"/>
  <c r="AY513"/>
  <c r="AK513"/>
  <c r="AD513"/>
  <c r="W513"/>
  <c r="P513"/>
  <c r="AY512"/>
  <c r="AK512"/>
  <c r="AD512"/>
  <c r="W512"/>
  <c r="P512"/>
  <c r="AY511"/>
  <c r="AK511"/>
  <c r="AD511"/>
  <c r="W511"/>
  <c r="P511"/>
  <c r="AY510"/>
  <c r="AK510"/>
  <c r="AD510"/>
  <c r="W510"/>
  <c r="P510"/>
  <c r="AY509"/>
  <c r="AK509"/>
  <c r="AD509"/>
  <c r="W509"/>
  <c r="P509"/>
  <c r="AY508"/>
  <c r="AK508"/>
  <c r="AD508"/>
  <c r="W508"/>
  <c r="P508"/>
  <c r="AQ1073"/>
  <c r="AP1073"/>
  <c r="AO1073"/>
  <c r="AN1073"/>
  <c r="AM1073"/>
  <c r="AY507"/>
  <c r="AY1073" s="1"/>
  <c r="AK507"/>
  <c r="AK1073" s="1"/>
  <c r="AD507"/>
  <c r="AD1073" s="1"/>
  <c r="W507"/>
  <c r="W1073" s="1"/>
  <c r="P507"/>
  <c r="P1073" s="1"/>
  <c r="AY506"/>
  <c r="AK506"/>
  <c r="AD506"/>
  <c r="W506"/>
  <c r="P506"/>
  <c r="AY505"/>
  <c r="AK505"/>
  <c r="AD505"/>
  <c r="W505"/>
  <c r="P505"/>
  <c r="AY504"/>
  <c r="AK504"/>
  <c r="AD504"/>
  <c r="W504"/>
  <c r="P504"/>
  <c r="AY503"/>
  <c r="AK503"/>
  <c r="AD503"/>
  <c r="W503"/>
  <c r="P503"/>
  <c r="AY502"/>
  <c r="AK502"/>
  <c r="AD502"/>
  <c r="W502"/>
  <c r="P502"/>
  <c r="AY501"/>
  <c r="AK501"/>
  <c r="AD501"/>
  <c r="W501"/>
  <c r="P501"/>
  <c r="AY500"/>
  <c r="AK500"/>
  <c r="AD500"/>
  <c r="W500"/>
  <c r="P500"/>
  <c r="AY499"/>
  <c r="AK499"/>
  <c r="AD499"/>
  <c r="W499"/>
  <c r="P499"/>
  <c r="AY498"/>
  <c r="AK498"/>
  <c r="AD498"/>
  <c r="W498"/>
  <c r="P498"/>
  <c r="AY497"/>
  <c r="AK497"/>
  <c r="AD497"/>
  <c r="W497"/>
  <c r="P497"/>
  <c r="AY496"/>
  <c r="AK496"/>
  <c r="AD496"/>
  <c r="W496"/>
  <c r="P496"/>
  <c r="AY495"/>
  <c r="AK495"/>
  <c r="AD495"/>
  <c r="W495"/>
  <c r="P495"/>
  <c r="AY494"/>
  <c r="AK494"/>
  <c r="AD494"/>
  <c r="W494"/>
  <c r="P494"/>
  <c r="AY493"/>
  <c r="AK493"/>
  <c r="AD493"/>
  <c r="W493"/>
  <c r="P493"/>
  <c r="AY492"/>
  <c r="AK492"/>
  <c r="AD492"/>
  <c r="W492"/>
  <c r="P492"/>
  <c r="AY491"/>
  <c r="AK491"/>
  <c r="AD491"/>
  <c r="W491"/>
  <c r="P491"/>
  <c r="AY490"/>
  <c r="AK490"/>
  <c r="AD490"/>
  <c r="W490"/>
  <c r="P490"/>
  <c r="AY489"/>
  <c r="AK489"/>
  <c r="AD489"/>
  <c r="W489"/>
  <c r="P489"/>
  <c r="AY488"/>
  <c r="AK488"/>
  <c r="AD488"/>
  <c r="W488"/>
  <c r="P488"/>
  <c r="AY487"/>
  <c r="AK487"/>
  <c r="AD487"/>
  <c r="W487"/>
  <c r="P487"/>
  <c r="AY486"/>
  <c r="AK486"/>
  <c r="AD486"/>
  <c r="W486"/>
  <c r="P486"/>
  <c r="AY485"/>
  <c r="AK485"/>
  <c r="AD485"/>
  <c r="W485"/>
  <c r="P485"/>
  <c r="AY484"/>
  <c r="AK484"/>
  <c r="AD484"/>
  <c r="W484"/>
  <c r="P484"/>
  <c r="AY483"/>
  <c r="AK483"/>
  <c r="AD483"/>
  <c r="W483"/>
  <c r="P483"/>
  <c r="AY482"/>
  <c r="AK482"/>
  <c r="AD482"/>
  <c r="W482"/>
  <c r="P482"/>
  <c r="AY481"/>
  <c r="AK481"/>
  <c r="AD481"/>
  <c r="W481"/>
  <c r="P481"/>
  <c r="AY480"/>
  <c r="AK480"/>
  <c r="AD480"/>
  <c r="W480"/>
  <c r="P480"/>
  <c r="AY479"/>
  <c r="AK479"/>
  <c r="AD479"/>
  <c r="W479"/>
  <c r="P479"/>
  <c r="AY478"/>
  <c r="AK478"/>
  <c r="AD478"/>
  <c r="W478"/>
  <c r="P478"/>
  <c r="AY477"/>
  <c r="AK477"/>
  <c r="AD477"/>
  <c r="W477"/>
  <c r="P477"/>
  <c r="AY476"/>
  <c r="AK476"/>
  <c r="AD476"/>
  <c r="W476"/>
  <c r="P476"/>
  <c r="AY475"/>
  <c r="AK475"/>
  <c r="AD475"/>
  <c r="W475"/>
  <c r="P475"/>
  <c r="AY474"/>
  <c r="AK474"/>
  <c r="AD474"/>
  <c r="W474"/>
  <c r="P474"/>
  <c r="AY473"/>
  <c r="AK473"/>
  <c r="AD473"/>
  <c r="W473"/>
  <c r="P473"/>
  <c r="AY472"/>
  <c r="AK472"/>
  <c r="AD472"/>
  <c r="W472"/>
  <c r="P472"/>
  <c r="AY471"/>
  <c r="AK471"/>
  <c r="AD471"/>
  <c r="W471"/>
  <c r="P471"/>
  <c r="AY470"/>
  <c r="AK470"/>
  <c r="AD470"/>
  <c r="W470"/>
  <c r="P470"/>
  <c r="AY469"/>
  <c r="AK469"/>
  <c r="AD469"/>
  <c r="W469"/>
  <c r="P469"/>
  <c r="AY468"/>
  <c r="AK468"/>
  <c r="AD468"/>
  <c r="W468"/>
  <c r="P468"/>
  <c r="AY466"/>
  <c r="AK466"/>
  <c r="AD466"/>
  <c r="W466"/>
  <c r="P466"/>
  <c r="AY463"/>
  <c r="AK463"/>
  <c r="AD463"/>
  <c r="W463"/>
  <c r="P463"/>
  <c r="AY462"/>
  <c r="AK462"/>
  <c r="AD462"/>
  <c r="W462"/>
  <c r="P462"/>
  <c r="AY461"/>
  <c r="AK461"/>
  <c r="AD461"/>
  <c r="W461"/>
  <c r="P461"/>
  <c r="AY460"/>
  <c r="AK460"/>
  <c r="AD460"/>
  <c r="W460"/>
  <c r="P460"/>
  <c r="AY459"/>
  <c r="AK459"/>
  <c r="AD459"/>
  <c r="W459"/>
  <c r="P459"/>
  <c r="AY458"/>
  <c r="AK458"/>
  <c r="AD458"/>
  <c r="W458"/>
  <c r="P458"/>
  <c r="AY457"/>
  <c r="AK457"/>
  <c r="AD457"/>
  <c r="W457"/>
  <c r="P457"/>
  <c r="AY456"/>
  <c r="AK456"/>
  <c r="AD456"/>
  <c r="W456"/>
  <c r="P456"/>
  <c r="AY455"/>
  <c r="AK455"/>
  <c r="AD455"/>
  <c r="W455"/>
  <c r="P455"/>
  <c r="AY454"/>
  <c r="AK454"/>
  <c r="AD454"/>
  <c r="W454"/>
  <c r="P454"/>
  <c r="AJ453"/>
  <c r="AI453"/>
  <c r="AH453"/>
  <c r="AG453"/>
  <c r="AF453"/>
  <c r="AE453"/>
  <c r="AC453"/>
  <c r="AB453"/>
  <c r="AA453"/>
  <c r="Z453"/>
  <c r="Y453"/>
  <c r="X453"/>
  <c r="V453"/>
  <c r="U453"/>
  <c r="T453"/>
  <c r="S453"/>
  <c r="R453"/>
  <c r="Q453"/>
  <c r="O453"/>
  <c r="N453"/>
  <c r="M453"/>
  <c r="L453"/>
  <c r="K453"/>
  <c r="J453"/>
  <c r="AY452"/>
  <c r="AK452"/>
  <c r="AD452"/>
  <c r="W452"/>
  <c r="P452"/>
  <c r="AY451"/>
  <c r="AK451"/>
  <c r="AD451"/>
  <c r="W451"/>
  <c r="P451"/>
  <c r="AY450"/>
  <c r="AK450"/>
  <c r="AD450"/>
  <c r="W450"/>
  <c r="P450"/>
  <c r="AY449"/>
  <c r="AK449"/>
  <c r="AD449"/>
  <c r="W449"/>
  <c r="P449"/>
  <c r="AY448"/>
  <c r="AK448"/>
  <c r="AD448"/>
  <c r="W448"/>
  <c r="P448"/>
  <c r="AY447"/>
  <c r="AK447"/>
  <c r="AD447"/>
  <c r="W447"/>
  <c r="P447"/>
  <c r="AY446"/>
  <c r="AK446"/>
  <c r="AD446"/>
  <c r="W446"/>
  <c r="P446"/>
  <c r="AY445"/>
  <c r="AK445"/>
  <c r="AD445"/>
  <c r="W445"/>
  <c r="P445"/>
  <c r="AY444"/>
  <c r="AK444"/>
  <c r="AD444"/>
  <c r="W444"/>
  <c r="P444"/>
  <c r="AY443"/>
  <c r="AK443"/>
  <c r="AD443"/>
  <c r="W443"/>
  <c r="P443"/>
  <c r="AY442"/>
  <c r="AK442"/>
  <c r="AD442"/>
  <c r="W442"/>
  <c r="P442"/>
  <c r="AY441"/>
  <c r="AK441"/>
  <c r="AD441"/>
  <c r="W441"/>
  <c r="P441"/>
  <c r="AY440"/>
  <c r="AK440"/>
  <c r="AD440"/>
  <c r="W440"/>
  <c r="P440"/>
  <c r="AY439"/>
  <c r="AK439"/>
  <c r="AD439"/>
  <c r="W439"/>
  <c r="P439"/>
  <c r="AY438"/>
  <c r="AK438"/>
  <c r="AD438"/>
  <c r="W438"/>
  <c r="P438"/>
  <c r="AY437"/>
  <c r="AK437"/>
  <c r="AD437"/>
  <c r="W437"/>
  <c r="P437"/>
  <c r="AY436"/>
  <c r="AK436"/>
  <c r="AD436"/>
  <c r="W436"/>
  <c r="P436"/>
  <c r="AY435"/>
  <c r="AK435"/>
  <c r="AD435"/>
  <c r="W435"/>
  <c r="P435"/>
  <c r="AY434"/>
  <c r="AK434"/>
  <c r="AD434"/>
  <c r="W434"/>
  <c r="P434"/>
  <c r="AY433"/>
  <c r="AK433"/>
  <c r="AD433"/>
  <c r="W433"/>
  <c r="P433"/>
  <c r="AY432"/>
  <c r="AK432"/>
  <c r="AD432"/>
  <c r="W432"/>
  <c r="P432"/>
  <c r="AY431"/>
  <c r="AK431"/>
  <c r="AD431"/>
  <c r="W431"/>
  <c r="P431"/>
  <c r="AY430"/>
  <c r="AK430"/>
  <c r="AD430"/>
  <c r="W430"/>
  <c r="P430"/>
  <c r="AY429"/>
  <c r="AK429"/>
  <c r="AD429"/>
  <c r="W429"/>
  <c r="P429"/>
  <c r="AY428"/>
  <c r="AK428"/>
  <c r="AD428"/>
  <c r="W428"/>
  <c r="P428"/>
  <c r="AY427"/>
  <c r="AK427"/>
  <c r="AD427"/>
  <c r="W427"/>
  <c r="P427"/>
  <c r="AY426"/>
  <c r="AK426"/>
  <c r="AD426"/>
  <c r="W426"/>
  <c r="P426"/>
  <c r="AY425"/>
  <c r="AK425"/>
  <c r="AD425"/>
  <c r="W425"/>
  <c r="P425"/>
  <c r="AY424"/>
  <c r="AK424"/>
  <c r="AD424"/>
  <c r="W424"/>
  <c r="P424"/>
  <c r="AY423"/>
  <c r="AK423"/>
  <c r="AD423"/>
  <c r="W423"/>
  <c r="P423"/>
  <c r="AY422"/>
  <c r="AK422"/>
  <c r="AD422"/>
  <c r="W422"/>
  <c r="P422"/>
  <c r="AY421"/>
  <c r="AK421"/>
  <c r="AD421"/>
  <c r="W421"/>
  <c r="P421"/>
  <c r="AY420"/>
  <c r="AK420"/>
  <c r="AD420"/>
  <c r="W420"/>
  <c r="P420"/>
  <c r="AY419"/>
  <c r="AK419"/>
  <c r="AD419"/>
  <c r="W419"/>
  <c r="P419"/>
  <c r="AY418"/>
  <c r="AK418"/>
  <c r="AD418"/>
  <c r="W418"/>
  <c r="P418"/>
  <c r="AY417"/>
  <c r="AK417"/>
  <c r="AD417"/>
  <c r="W417"/>
  <c r="P417"/>
  <c r="AY416"/>
  <c r="AK416"/>
  <c r="AD416"/>
  <c r="W416"/>
  <c r="P416"/>
  <c r="AY415"/>
  <c r="AK415"/>
  <c r="AD415"/>
  <c r="W415"/>
  <c r="P415"/>
  <c r="AY414"/>
  <c r="AK414"/>
  <c r="AD414"/>
  <c r="W414"/>
  <c r="P414"/>
  <c r="AY413"/>
  <c r="AK413"/>
  <c r="AD413"/>
  <c r="W413"/>
  <c r="P413"/>
  <c r="AY412"/>
  <c r="AK412"/>
  <c r="AD412"/>
  <c r="W412"/>
  <c r="P412"/>
  <c r="AY411"/>
  <c r="AK411"/>
  <c r="AD411"/>
  <c r="W411"/>
  <c r="P411"/>
  <c r="AY410"/>
  <c r="AK410"/>
  <c r="AD410"/>
  <c r="W410"/>
  <c r="P410"/>
  <c r="AY409"/>
  <c r="AK409"/>
  <c r="AD409"/>
  <c r="W409"/>
  <c r="P409"/>
  <c r="AY408"/>
  <c r="AK408"/>
  <c r="AD408"/>
  <c r="W408"/>
  <c r="P408"/>
  <c r="AY407"/>
  <c r="AK407"/>
  <c r="AD407"/>
  <c r="W407"/>
  <c r="P407"/>
  <c r="AY406"/>
  <c r="AK406"/>
  <c r="AD406"/>
  <c r="W406"/>
  <c r="P406"/>
  <c r="AY405"/>
  <c r="AK405"/>
  <c r="AD405"/>
  <c r="W405"/>
  <c r="P405"/>
  <c r="AY404"/>
  <c r="AK404"/>
  <c r="AD404"/>
  <c r="W404"/>
  <c r="P404"/>
  <c r="AY403"/>
  <c r="AK403"/>
  <c r="AD403"/>
  <c r="W403"/>
  <c r="P403"/>
  <c r="AY402"/>
  <c r="AK402"/>
  <c r="AD402"/>
  <c r="W402"/>
  <c r="P402"/>
  <c r="AY401"/>
  <c r="AK401"/>
  <c r="AD401"/>
  <c r="W401"/>
  <c r="P401"/>
  <c r="AY400"/>
  <c r="AK400"/>
  <c r="AD400"/>
  <c r="W400"/>
  <c r="P400"/>
  <c r="AY399"/>
  <c r="AK399"/>
  <c r="AD399"/>
  <c r="W399"/>
  <c r="P399"/>
  <c r="AY398"/>
  <c r="AK398"/>
  <c r="AD398"/>
  <c r="W398"/>
  <c r="P398"/>
  <c r="AY397"/>
  <c r="AK397"/>
  <c r="AD397"/>
  <c r="W397"/>
  <c r="P397"/>
  <c r="AY396"/>
  <c r="AK396"/>
  <c r="AD396"/>
  <c r="W396"/>
  <c r="P396"/>
  <c r="AY395"/>
  <c r="AK395"/>
  <c r="AD395"/>
  <c r="W395"/>
  <c r="P395"/>
  <c r="AY394"/>
  <c r="AK394"/>
  <c r="AD394"/>
  <c r="W394"/>
  <c r="P394"/>
  <c r="AY393"/>
  <c r="AK393"/>
  <c r="AD393"/>
  <c r="W393"/>
  <c r="P393"/>
  <c r="AY392"/>
  <c r="AK392"/>
  <c r="AD392"/>
  <c r="W392"/>
  <c r="P392"/>
  <c r="AY391"/>
  <c r="AK391"/>
  <c r="AD391"/>
  <c r="W391"/>
  <c r="P391"/>
  <c r="AY390"/>
  <c r="AK390"/>
  <c r="AD390"/>
  <c r="W390"/>
  <c r="P390"/>
  <c r="AY389"/>
  <c r="AK389"/>
  <c r="AD389"/>
  <c r="W389"/>
  <c r="P389"/>
  <c r="AY388"/>
  <c r="AK388"/>
  <c r="AD388"/>
  <c r="W388"/>
  <c r="P388"/>
  <c r="AY387"/>
  <c r="AK387"/>
  <c r="AD387"/>
  <c r="W387"/>
  <c r="P387"/>
  <c r="AY386"/>
  <c r="AK386"/>
  <c r="AD386"/>
  <c r="W386"/>
  <c r="P386"/>
  <c r="AY385"/>
  <c r="AK385"/>
  <c r="AD385"/>
  <c r="W385"/>
  <c r="P385"/>
  <c r="AY384"/>
  <c r="AK384"/>
  <c r="AD384"/>
  <c r="W384"/>
  <c r="P384"/>
  <c r="AY383"/>
  <c r="AK383"/>
  <c r="AD383"/>
  <c r="W383"/>
  <c r="P383"/>
  <c r="AY382"/>
  <c r="AK382"/>
  <c r="AD382"/>
  <c r="W382"/>
  <c r="P382"/>
  <c r="AY381"/>
  <c r="AK381"/>
  <c r="AD381"/>
  <c r="W381"/>
  <c r="P381"/>
  <c r="AY380"/>
  <c r="AK380"/>
  <c r="AD380"/>
  <c r="W380"/>
  <c r="P380"/>
  <c r="AY379"/>
  <c r="AK379"/>
  <c r="AD379"/>
  <c r="W379"/>
  <c r="P379"/>
  <c r="AY378"/>
  <c r="AK378"/>
  <c r="AD378"/>
  <c r="W378"/>
  <c r="P378"/>
  <c r="AY377"/>
  <c r="AK377"/>
  <c r="AD377"/>
  <c r="W377"/>
  <c r="P377"/>
  <c r="AY376"/>
  <c r="AK376"/>
  <c r="AD376"/>
  <c r="W376"/>
  <c r="P376"/>
  <c r="AY375"/>
  <c r="AK375"/>
  <c r="AD375"/>
  <c r="W375"/>
  <c r="P375"/>
  <c r="AY374"/>
  <c r="AK374"/>
  <c r="AD374"/>
  <c r="W374"/>
  <c r="P374"/>
  <c r="AY373"/>
  <c r="AK373"/>
  <c r="AD373"/>
  <c r="W373"/>
  <c r="P373"/>
  <c r="AY372"/>
  <c r="AK372"/>
  <c r="AD372"/>
  <c r="W372"/>
  <c r="P372"/>
  <c r="AY371"/>
  <c r="AK371"/>
  <c r="AD371"/>
  <c r="W371"/>
  <c r="P371"/>
  <c r="AY370"/>
  <c r="AK370"/>
  <c r="AD370"/>
  <c r="W370"/>
  <c r="P370"/>
  <c r="AY369"/>
  <c r="AK369"/>
  <c r="AD369"/>
  <c r="W369"/>
  <c r="P369"/>
  <c r="AY368"/>
  <c r="AK368"/>
  <c r="AD368"/>
  <c r="W368"/>
  <c r="P368"/>
  <c r="AY367"/>
  <c r="AK367"/>
  <c r="AD367"/>
  <c r="W367"/>
  <c r="P367"/>
  <c r="AY366"/>
  <c r="AK366"/>
  <c r="AD366"/>
  <c r="W366"/>
  <c r="P366"/>
  <c r="AY365"/>
  <c r="AK365"/>
  <c r="AD365"/>
  <c r="W365"/>
  <c r="P365"/>
  <c r="AY364"/>
  <c r="AK364"/>
  <c r="AD364"/>
  <c r="W364"/>
  <c r="P364"/>
  <c r="AY363"/>
  <c r="AK363"/>
  <c r="AD363"/>
  <c r="W363"/>
  <c r="P363"/>
  <c r="AY362"/>
  <c r="AK362"/>
  <c r="AD362"/>
  <c r="W362"/>
  <c r="P362"/>
  <c r="AY361"/>
  <c r="AK361"/>
  <c r="AD361"/>
  <c r="W361"/>
  <c r="P361"/>
  <c r="AY360"/>
  <c r="AK360"/>
  <c r="AD360"/>
  <c r="W360"/>
  <c r="P360"/>
  <c r="AY359"/>
  <c r="AK359"/>
  <c r="AD359"/>
  <c r="W359"/>
  <c r="P359"/>
  <c r="AY358"/>
  <c r="AK358"/>
  <c r="AD358"/>
  <c r="W358"/>
  <c r="P358"/>
  <c r="AY357"/>
  <c r="AK357"/>
  <c r="AD357"/>
  <c r="W357"/>
  <c r="P357"/>
  <c r="AY356"/>
  <c r="AK356"/>
  <c r="AD356"/>
  <c r="W356"/>
  <c r="P356"/>
  <c r="AY355"/>
  <c r="AK355"/>
  <c r="AD355"/>
  <c r="W355"/>
  <c r="P355"/>
  <c r="AY354"/>
  <c r="AK354"/>
  <c r="AD354"/>
  <c r="W354"/>
  <c r="P354"/>
  <c r="AY353"/>
  <c r="AK353"/>
  <c r="AD353"/>
  <c r="W353"/>
  <c r="P353"/>
  <c r="AY352"/>
  <c r="AK352"/>
  <c r="AD352"/>
  <c r="W352"/>
  <c r="P352"/>
  <c r="AY351"/>
  <c r="AK351"/>
  <c r="AD351"/>
  <c r="W351"/>
  <c r="P351"/>
  <c r="AY350"/>
  <c r="AK350"/>
  <c r="AD350"/>
  <c r="W350"/>
  <c r="P350"/>
  <c r="AY349"/>
  <c r="AK349"/>
  <c r="AD349"/>
  <c r="W349"/>
  <c r="P349"/>
  <c r="AY348"/>
  <c r="AK348"/>
  <c r="AD348"/>
  <c r="W348"/>
  <c r="P348"/>
  <c r="AY347"/>
  <c r="AK347"/>
  <c r="AD347"/>
  <c r="W347"/>
  <c r="P347"/>
  <c r="AY346"/>
  <c r="AK346"/>
  <c r="AD346"/>
  <c r="W346"/>
  <c r="P346"/>
  <c r="AY345"/>
  <c r="AK345"/>
  <c r="AD345"/>
  <c r="W345"/>
  <c r="P345"/>
  <c r="AY344"/>
  <c r="AK344"/>
  <c r="AD344"/>
  <c r="W344"/>
  <c r="P344"/>
  <c r="AY343"/>
  <c r="AK343"/>
  <c r="AD343"/>
  <c r="W343"/>
  <c r="P343"/>
  <c r="AY342"/>
  <c r="AK342"/>
  <c r="AD342"/>
  <c r="W342"/>
  <c r="P342"/>
  <c r="AY341"/>
  <c r="AK341"/>
  <c r="AD341"/>
  <c r="W341"/>
  <c r="P341"/>
  <c r="AY340"/>
  <c r="AK340"/>
  <c r="AD340"/>
  <c r="W340"/>
  <c r="P340"/>
  <c r="AY339"/>
  <c r="AK339"/>
  <c r="AD339"/>
  <c r="W339"/>
  <c r="P339"/>
  <c r="AY338"/>
  <c r="AK338"/>
  <c r="AD338"/>
  <c r="W338"/>
  <c r="P338"/>
  <c r="AY337"/>
  <c r="AK337"/>
  <c r="AD337"/>
  <c r="W337"/>
  <c r="P337"/>
  <c r="AY336"/>
  <c r="AK336"/>
  <c r="AD336"/>
  <c r="W336"/>
  <c r="P336"/>
  <c r="AY335"/>
  <c r="AK335"/>
  <c r="AD335"/>
  <c r="W335"/>
  <c r="P335"/>
  <c r="AY334"/>
  <c r="AK334"/>
  <c r="AD334"/>
  <c r="W334"/>
  <c r="P334"/>
  <c r="AY333"/>
  <c r="AK333"/>
  <c r="AD333"/>
  <c r="W333"/>
  <c r="P333"/>
  <c r="AY332"/>
  <c r="AK332"/>
  <c r="AD332"/>
  <c r="W332"/>
  <c r="P332"/>
  <c r="AY331"/>
  <c r="AK331"/>
  <c r="AD331"/>
  <c r="W331"/>
  <c r="P331"/>
  <c r="AY330"/>
  <c r="AK330"/>
  <c r="AD330"/>
  <c r="W330"/>
  <c r="P330"/>
  <c r="AY329"/>
  <c r="AK329"/>
  <c r="AD329"/>
  <c r="W329"/>
  <c r="P329"/>
  <c r="AY328"/>
  <c r="AK328"/>
  <c r="AD328"/>
  <c r="W328"/>
  <c r="P328"/>
  <c r="AY327"/>
  <c r="AK327"/>
  <c r="AD327"/>
  <c r="W327"/>
  <c r="P327"/>
  <c r="AY326"/>
  <c r="AK326"/>
  <c r="AD326"/>
  <c r="W326"/>
  <c r="P326"/>
  <c r="AY325"/>
  <c r="AK325"/>
  <c r="AD325"/>
  <c r="W325"/>
  <c r="P325"/>
  <c r="AY324"/>
  <c r="AK324"/>
  <c r="AD324"/>
  <c r="W324"/>
  <c r="P324"/>
  <c r="AY323"/>
  <c r="AK323"/>
  <c r="AD323"/>
  <c r="W323"/>
  <c r="P323"/>
  <c r="AY322"/>
  <c r="AK322"/>
  <c r="AD322"/>
  <c r="W322"/>
  <c r="P322"/>
  <c r="AY321"/>
  <c r="AK321"/>
  <c r="AD321"/>
  <c r="W321"/>
  <c r="P321"/>
  <c r="AY320"/>
  <c r="AK320"/>
  <c r="AD320"/>
  <c r="W320"/>
  <c r="P320"/>
  <c r="AY319"/>
  <c r="AK319"/>
  <c r="AD319"/>
  <c r="W319"/>
  <c r="P319"/>
  <c r="AY318"/>
  <c r="AK318"/>
  <c r="AD318"/>
  <c r="W318"/>
  <c r="P318"/>
  <c r="AY317"/>
  <c r="AK317"/>
  <c r="AD317"/>
  <c r="W317"/>
  <c r="P317"/>
  <c r="AY316"/>
  <c r="AK316"/>
  <c r="AD316"/>
  <c r="W316"/>
  <c r="P316"/>
  <c r="AY315"/>
  <c r="AK315"/>
  <c r="AD315"/>
  <c r="W315"/>
  <c r="P315"/>
  <c r="AY314"/>
  <c r="AK314"/>
  <c r="AD314"/>
  <c r="W314"/>
  <c r="P314"/>
  <c r="AY313"/>
  <c r="AK313"/>
  <c r="AD313"/>
  <c r="W313"/>
  <c r="P313"/>
  <c r="AY312"/>
  <c r="AK312"/>
  <c r="AD312"/>
  <c r="W312"/>
  <c r="P312"/>
  <c r="AY311"/>
  <c r="AK311"/>
  <c r="AD311"/>
  <c r="W311"/>
  <c r="P311"/>
  <c r="AY310"/>
  <c r="AK310"/>
  <c r="AD310"/>
  <c r="W310"/>
  <c r="P310"/>
  <c r="AY309"/>
  <c r="AK309"/>
  <c r="AD309"/>
  <c r="W309"/>
  <c r="P309"/>
  <c r="AY308"/>
  <c r="AK308"/>
  <c r="AD308"/>
  <c r="W308"/>
  <c r="P308"/>
  <c r="AY307"/>
  <c r="AK307"/>
  <c r="AD307"/>
  <c r="W307"/>
  <c r="P307"/>
  <c r="AY306"/>
  <c r="AK306"/>
  <c r="AD306"/>
  <c r="W306"/>
  <c r="P306"/>
  <c r="AY305"/>
  <c r="AK305"/>
  <c r="AD305"/>
  <c r="W305"/>
  <c r="P305"/>
  <c r="AY304"/>
  <c r="AK304"/>
  <c r="AD304"/>
  <c r="W304"/>
  <c r="P304"/>
  <c r="AY303"/>
  <c r="AK303"/>
  <c r="AD303"/>
  <c r="W303"/>
  <c r="P303"/>
  <c r="AY302"/>
  <c r="AK302"/>
  <c r="AD302"/>
  <c r="W302"/>
  <c r="P302"/>
  <c r="AY301"/>
  <c r="AK301"/>
  <c r="AD301"/>
  <c r="W301"/>
  <c r="P301"/>
  <c r="AY300"/>
  <c r="AK300"/>
  <c r="AD300"/>
  <c r="W300"/>
  <c r="P300"/>
  <c r="AY299"/>
  <c r="AK299"/>
  <c r="AD299"/>
  <c r="W299"/>
  <c r="P299"/>
  <c r="AY298"/>
  <c r="AK298"/>
  <c r="AD298"/>
  <c r="W298"/>
  <c r="P298"/>
  <c r="AY297"/>
  <c r="AK297"/>
  <c r="AD297"/>
  <c r="W297"/>
  <c r="P297"/>
  <c r="AY296"/>
  <c r="AK296"/>
  <c r="AD296"/>
  <c r="W296"/>
  <c r="P296"/>
  <c r="AY295"/>
  <c r="AK295"/>
  <c r="AD295"/>
  <c r="W295"/>
  <c r="P295"/>
  <c r="AY294"/>
  <c r="AK294"/>
  <c r="AD294"/>
  <c r="W294"/>
  <c r="P294"/>
  <c r="AY293"/>
  <c r="AK293"/>
  <c r="AD293"/>
  <c r="W293"/>
  <c r="P293"/>
  <c r="AY292"/>
  <c r="AK292"/>
  <c r="AD292"/>
  <c r="W292"/>
  <c r="P292"/>
  <c r="AY291"/>
  <c r="AK291"/>
  <c r="AD291"/>
  <c r="W291"/>
  <c r="P291"/>
  <c r="AY290"/>
  <c r="AK290"/>
  <c r="AD290"/>
  <c r="W290"/>
  <c r="P290"/>
  <c r="AY289"/>
  <c r="AK289"/>
  <c r="AD289"/>
  <c r="W289"/>
  <c r="P289"/>
  <c r="AY288"/>
  <c r="AK288"/>
  <c r="AD288"/>
  <c r="W288"/>
  <c r="P288"/>
  <c r="AY287"/>
  <c r="AK287"/>
  <c r="AD287"/>
  <c r="W287"/>
  <c r="P287"/>
  <c r="AY286"/>
  <c r="AK286"/>
  <c r="AD286"/>
  <c r="W286"/>
  <c r="P286"/>
  <c r="AY285"/>
  <c r="AK285"/>
  <c r="AD285"/>
  <c r="W285"/>
  <c r="P285"/>
  <c r="AY284"/>
  <c r="AK284"/>
  <c r="AD284"/>
  <c r="W284"/>
  <c r="P284"/>
  <c r="AY283"/>
  <c r="AK283"/>
  <c r="AD283"/>
  <c r="W283"/>
  <c r="P283"/>
  <c r="AY282"/>
  <c r="AK282"/>
  <c r="AD282"/>
  <c r="W282"/>
  <c r="P282"/>
  <c r="AY281"/>
  <c r="AK281"/>
  <c r="AD281"/>
  <c r="W281"/>
  <c r="P281"/>
  <c r="AY280"/>
  <c r="AK280"/>
  <c r="AD280"/>
  <c r="W280"/>
  <c r="P280"/>
  <c r="AY279"/>
  <c r="AK279"/>
  <c r="AD279"/>
  <c r="W279"/>
  <c r="P279"/>
  <c r="AY278"/>
  <c r="AK278"/>
  <c r="AD278"/>
  <c r="W278"/>
  <c r="P278"/>
  <c r="AY277"/>
  <c r="AK277"/>
  <c r="AD277"/>
  <c r="W277"/>
  <c r="P277"/>
  <c r="AY276"/>
  <c r="AK276"/>
  <c r="AD276"/>
  <c r="W276"/>
  <c r="P276"/>
  <c r="AY275"/>
  <c r="AK275"/>
  <c r="AD275"/>
  <c r="W275"/>
  <c r="P275"/>
  <c r="AY274"/>
  <c r="AK274"/>
  <c r="AD274"/>
  <c r="W274"/>
  <c r="P274"/>
  <c r="AY273"/>
  <c r="AK273"/>
  <c r="AD273"/>
  <c r="W273"/>
  <c r="P273"/>
  <c r="AY272"/>
  <c r="AK272"/>
  <c r="AD272"/>
  <c r="W272"/>
  <c r="P272"/>
  <c r="AY271"/>
  <c r="AK271"/>
  <c r="AD271"/>
  <c r="W271"/>
  <c r="P271"/>
  <c r="AY270"/>
  <c r="AK270"/>
  <c r="AD270"/>
  <c r="W270"/>
  <c r="P270"/>
  <c r="AY269"/>
  <c r="AK269"/>
  <c r="AD269"/>
  <c r="W269"/>
  <c r="P269"/>
  <c r="AY268"/>
  <c r="AK268"/>
  <c r="AD268"/>
  <c r="W268"/>
  <c r="P268"/>
  <c r="AY267"/>
  <c r="AK267"/>
  <c r="AD267"/>
  <c r="W267"/>
  <c r="P267"/>
  <c r="AY266"/>
  <c r="AK266"/>
  <c r="AD266"/>
  <c r="W266"/>
  <c r="P266"/>
  <c r="AY265"/>
  <c r="AK265"/>
  <c r="AD265"/>
  <c r="W265"/>
  <c r="P265"/>
  <c r="AY264"/>
  <c r="AK264"/>
  <c r="AD264"/>
  <c r="W264"/>
  <c r="P264"/>
  <c r="AY263"/>
  <c r="AK263"/>
  <c r="AD263"/>
  <c r="W263"/>
  <c r="P263"/>
  <c r="AY262"/>
  <c r="AK262"/>
  <c r="AD262"/>
  <c r="W262"/>
  <c r="P262"/>
  <c r="AY261"/>
  <c r="AK261"/>
  <c r="AD261"/>
  <c r="W261"/>
  <c r="P261"/>
  <c r="AY260"/>
  <c r="AK260"/>
  <c r="AD260"/>
  <c r="W260"/>
  <c r="P260"/>
  <c r="AY259"/>
  <c r="AK259"/>
  <c r="AD259"/>
  <c r="W259"/>
  <c r="P259"/>
  <c r="AY258"/>
  <c r="AK258"/>
  <c r="AD258"/>
  <c r="W258"/>
  <c r="P258"/>
  <c r="AY257"/>
  <c r="AK257"/>
  <c r="AD257"/>
  <c r="W257"/>
  <c r="P257"/>
  <c r="AY256"/>
  <c r="AK256"/>
  <c r="AD256"/>
  <c r="W256"/>
  <c r="P256"/>
  <c r="AY255"/>
  <c r="AK255"/>
  <c r="AD255"/>
  <c r="W255"/>
  <c r="P255"/>
  <c r="AY254"/>
  <c r="AK254"/>
  <c r="AD254"/>
  <c r="W254"/>
  <c r="P254"/>
  <c r="AY253"/>
  <c r="AK253"/>
  <c r="AD253"/>
  <c r="W253"/>
  <c r="P253"/>
  <c r="AY252"/>
  <c r="AK252"/>
  <c r="AD252"/>
  <c r="W252"/>
  <c r="P252"/>
  <c r="AY251"/>
  <c r="AK251"/>
  <c r="AD251"/>
  <c r="W251"/>
  <c r="P251"/>
  <c r="AY250"/>
  <c r="AK250"/>
  <c r="AD250"/>
  <c r="W250"/>
  <c r="P250"/>
  <c r="AY249"/>
  <c r="AK249"/>
  <c r="AD249"/>
  <c r="W249"/>
  <c r="P249"/>
  <c r="AY248"/>
  <c r="AK248"/>
  <c r="AD248"/>
  <c r="W248"/>
  <c r="P248"/>
  <c r="AY247"/>
  <c r="AK247"/>
  <c r="AD247"/>
  <c r="W247"/>
  <c r="P247"/>
  <c r="AY246"/>
  <c r="AK246"/>
  <c r="AD246"/>
  <c r="W246"/>
  <c r="P246"/>
  <c r="AY245"/>
  <c r="AK245"/>
  <c r="AD245"/>
  <c r="W245"/>
  <c r="P245"/>
  <c r="AY244"/>
  <c r="AK244"/>
  <c r="AD244"/>
  <c r="W244"/>
  <c r="P244"/>
  <c r="AY243"/>
  <c r="AK243"/>
  <c r="AD243"/>
  <c r="W243"/>
  <c r="P243"/>
  <c r="AY242"/>
  <c r="AK242"/>
  <c r="AD242"/>
  <c r="W242"/>
  <c r="P242"/>
  <c r="AY241"/>
  <c r="AK241"/>
  <c r="AD241"/>
  <c r="W241"/>
  <c r="P241"/>
  <c r="AY240"/>
  <c r="AK240"/>
  <c r="AD240"/>
  <c r="W240"/>
  <c r="P240"/>
  <c r="AY239"/>
  <c r="AK239"/>
  <c r="AD239"/>
  <c r="W239"/>
  <c r="P239"/>
  <c r="AY238"/>
  <c r="AK238"/>
  <c r="AD238"/>
  <c r="W238"/>
  <c r="P238"/>
  <c r="AY237"/>
  <c r="AK237"/>
  <c r="AD237"/>
  <c r="W237"/>
  <c r="P237"/>
  <c r="AY236"/>
  <c r="AK236"/>
  <c r="AD236"/>
  <c r="W236"/>
  <c r="P236"/>
  <c r="AY235"/>
  <c r="AK235"/>
  <c r="AD235"/>
  <c r="W235"/>
  <c r="P235"/>
  <c r="AY234"/>
  <c r="AK234"/>
  <c r="AD234"/>
  <c r="W234"/>
  <c r="P234"/>
  <c r="AY233"/>
  <c r="AK233"/>
  <c r="AD233"/>
  <c r="W233"/>
  <c r="P233"/>
  <c r="AY232"/>
  <c r="AK232"/>
  <c r="AD232"/>
  <c r="W232"/>
  <c r="P232"/>
  <c r="AY231"/>
  <c r="AK231"/>
  <c r="AD231"/>
  <c r="W231"/>
  <c r="P231"/>
  <c r="AY230"/>
  <c r="AK230"/>
  <c r="AD230"/>
  <c r="W230"/>
  <c r="P230"/>
  <c r="AY229"/>
  <c r="AK229"/>
  <c r="AD229"/>
  <c r="W229"/>
  <c r="P229"/>
  <c r="AY228"/>
  <c r="AK228"/>
  <c r="AD228"/>
  <c r="W228"/>
  <c r="P228"/>
  <c r="AY227"/>
  <c r="AK227"/>
  <c r="AD227"/>
  <c r="W227"/>
  <c r="P227"/>
  <c r="AY226"/>
  <c r="AK226"/>
  <c r="AD226"/>
  <c r="W226"/>
  <c r="P226"/>
  <c r="AY225"/>
  <c r="AK225"/>
  <c r="AD225"/>
  <c r="W225"/>
  <c r="P225"/>
  <c r="AY224"/>
  <c r="AK224"/>
  <c r="AD224"/>
  <c r="W224"/>
  <c r="P224"/>
  <c r="AY223"/>
  <c r="AK223"/>
  <c r="AD223"/>
  <c r="W223"/>
  <c r="P223"/>
  <c r="AY222"/>
  <c r="AK222"/>
  <c r="AD222"/>
  <c r="W222"/>
  <c r="P222"/>
  <c r="AY221"/>
  <c r="AK221"/>
  <c r="AD221"/>
  <c r="W221"/>
  <c r="P221"/>
  <c r="AY220"/>
  <c r="AK220"/>
  <c r="AD220"/>
  <c r="W220"/>
  <c r="P220"/>
  <c r="AY219"/>
  <c r="AK219"/>
  <c r="AD219"/>
  <c r="W219"/>
  <c r="P219"/>
  <c r="AY218"/>
  <c r="AK218"/>
  <c r="AD218"/>
  <c r="W218"/>
  <c r="P218"/>
  <c r="AY217"/>
  <c r="AK217"/>
  <c r="AD217"/>
  <c r="W217"/>
  <c r="P217"/>
  <c r="AY216"/>
  <c r="AK216"/>
  <c r="AD216"/>
  <c r="W216"/>
  <c r="P216"/>
  <c r="AY215"/>
  <c r="AK215"/>
  <c r="AD215"/>
  <c r="W215"/>
  <c r="P215"/>
  <c r="AY214"/>
  <c r="AK214"/>
  <c r="AD214"/>
  <c r="W214"/>
  <c r="P214"/>
  <c r="AY213"/>
  <c r="AK213"/>
  <c r="AD213"/>
  <c r="W213"/>
  <c r="P213"/>
  <c r="AY212"/>
  <c r="AK212"/>
  <c r="AD212"/>
  <c r="W212"/>
  <c r="P212"/>
  <c r="AY211"/>
  <c r="AK211"/>
  <c r="AD211"/>
  <c r="W211"/>
  <c r="P211"/>
  <c r="AY210"/>
  <c r="AK210"/>
  <c r="AD210"/>
  <c r="W210"/>
  <c r="P210"/>
  <c r="AY209"/>
  <c r="AK209"/>
  <c r="AD209"/>
  <c r="W209"/>
  <c r="P209"/>
  <c r="AY208"/>
  <c r="AK208"/>
  <c r="AD208"/>
  <c r="W208"/>
  <c r="P208"/>
  <c r="AY207"/>
  <c r="AK207"/>
  <c r="AD207"/>
  <c r="W207"/>
  <c r="P207"/>
  <c r="AY206"/>
  <c r="AK206"/>
  <c r="AD206"/>
  <c r="W206"/>
  <c r="P206"/>
  <c r="AY205"/>
  <c r="AK205"/>
  <c r="AD205"/>
  <c r="W205"/>
  <c r="P205"/>
  <c r="AY204"/>
  <c r="AK204"/>
  <c r="AD204"/>
  <c r="W204"/>
  <c r="P204"/>
  <c r="AY203"/>
  <c r="AK203"/>
  <c r="AD203"/>
  <c r="W203"/>
  <c r="P203"/>
  <c r="AY202"/>
  <c r="AK202"/>
  <c r="AD202"/>
  <c r="W202"/>
  <c r="P202"/>
  <c r="AY201"/>
  <c r="AK201"/>
  <c r="AD201"/>
  <c r="W201"/>
  <c r="P201"/>
  <c r="AY200"/>
  <c r="AK200"/>
  <c r="AD200"/>
  <c r="W200"/>
  <c r="P200"/>
  <c r="AY199"/>
  <c r="AK199"/>
  <c r="AD199"/>
  <c r="W199"/>
  <c r="P199"/>
  <c r="AY198"/>
  <c r="AK198"/>
  <c r="AD198"/>
  <c r="W198"/>
  <c r="P198"/>
  <c r="AY197"/>
  <c r="AK197"/>
  <c r="AD197"/>
  <c r="W197"/>
  <c r="P197"/>
  <c r="AY196"/>
  <c r="AK196"/>
  <c r="AD196"/>
  <c r="W196"/>
  <c r="P196"/>
  <c r="AY195"/>
  <c r="AK195"/>
  <c r="AD195"/>
  <c r="W195"/>
  <c r="P195"/>
  <c r="AY194"/>
  <c r="AK194"/>
  <c r="AD194"/>
  <c r="W194"/>
  <c r="P194"/>
  <c r="AY193"/>
  <c r="AK193"/>
  <c r="AD193"/>
  <c r="W193"/>
  <c r="P193"/>
  <c r="AY192"/>
  <c r="AK192"/>
  <c r="AD192"/>
  <c r="W192"/>
  <c r="P192"/>
  <c r="AY191"/>
  <c r="AK191"/>
  <c r="AD191"/>
  <c r="W191"/>
  <c r="P191"/>
  <c r="AY190"/>
  <c r="AK190"/>
  <c r="AD190"/>
  <c r="W190"/>
  <c r="P190"/>
  <c r="AY189"/>
  <c r="AK189"/>
  <c r="AD189"/>
  <c r="W189"/>
  <c r="P189"/>
  <c r="AY188"/>
  <c r="AK188"/>
  <c r="AD188"/>
  <c r="W188"/>
  <c r="P188"/>
  <c r="AY187"/>
  <c r="AK187"/>
  <c r="AD187"/>
  <c r="W187"/>
  <c r="P187"/>
  <c r="AY186"/>
  <c r="AK186"/>
  <c r="AD186"/>
  <c r="W186"/>
  <c r="P186"/>
  <c r="AY185"/>
  <c r="AK185"/>
  <c r="AD185"/>
  <c r="W185"/>
  <c r="P185"/>
  <c r="AY184"/>
  <c r="AK184"/>
  <c r="AD184"/>
  <c r="W184"/>
  <c r="P184"/>
  <c r="AY183"/>
  <c r="AK183"/>
  <c r="AD183"/>
  <c r="W183"/>
  <c r="P183"/>
  <c r="AY182"/>
  <c r="AK182"/>
  <c r="AD182"/>
  <c r="W182"/>
  <c r="P182"/>
  <c r="AY181"/>
  <c r="AK181"/>
  <c r="AD181"/>
  <c r="W181"/>
  <c r="P181"/>
  <c r="AY180"/>
  <c r="AK180"/>
  <c r="AD180"/>
  <c r="W180"/>
  <c r="P180"/>
  <c r="AY179"/>
  <c r="AK179"/>
  <c r="AD179"/>
  <c r="W179"/>
  <c r="P179"/>
  <c r="AY178"/>
  <c r="AK178"/>
  <c r="AD178"/>
  <c r="W178"/>
  <c r="P178"/>
  <c r="AY173"/>
  <c r="AK173"/>
  <c r="AD173"/>
  <c r="P173"/>
  <c r="AY172"/>
  <c r="AK172"/>
  <c r="AD172"/>
  <c r="W172"/>
  <c r="P172"/>
  <c r="AY171"/>
  <c r="AK171"/>
  <c r="AD171"/>
  <c r="W171"/>
  <c r="P171"/>
  <c r="AY170"/>
  <c r="AK170"/>
  <c r="AD170"/>
  <c r="W170"/>
  <c r="P170"/>
  <c r="AY168"/>
  <c r="AK168"/>
  <c r="AD168"/>
  <c r="W168"/>
  <c r="P168"/>
  <c r="AY167"/>
  <c r="AK167"/>
  <c r="AD167"/>
  <c r="W167"/>
  <c r="P167"/>
  <c r="AJ164"/>
  <c r="AI164"/>
  <c r="AH164"/>
  <c r="AG164"/>
  <c r="AF164"/>
  <c r="AE164"/>
  <c r="AC164"/>
  <c r="AB164"/>
  <c r="AA164"/>
  <c r="Z164"/>
  <c r="Y164"/>
  <c r="X164"/>
  <c r="V164"/>
  <c r="U164"/>
  <c r="T164"/>
  <c r="S164"/>
  <c r="R164"/>
  <c r="Q164"/>
  <c r="O164"/>
  <c r="N164"/>
  <c r="M164"/>
  <c r="L164"/>
  <c r="K164"/>
  <c r="J164"/>
  <c r="AY163"/>
  <c r="AK163"/>
  <c r="AD163"/>
  <c r="W163"/>
  <c r="P163"/>
  <c r="AY162"/>
  <c r="AK162"/>
  <c r="AD162"/>
  <c r="W162"/>
  <c r="P162"/>
  <c r="AY161"/>
  <c r="AK161"/>
  <c r="AD161"/>
  <c r="W161"/>
  <c r="P161"/>
  <c r="AY160"/>
  <c r="AK160"/>
  <c r="AD160"/>
  <c r="W160"/>
  <c r="P160"/>
  <c r="AY159"/>
  <c r="AK159"/>
  <c r="AD159"/>
  <c r="W159"/>
  <c r="P159"/>
  <c r="AY158"/>
  <c r="AK158"/>
  <c r="AD158"/>
  <c r="W158"/>
  <c r="P158"/>
  <c r="AY157"/>
  <c r="AK157"/>
  <c r="AD157"/>
  <c r="W157"/>
  <c r="P157"/>
  <c r="AY156"/>
  <c r="AK156"/>
  <c r="AD156"/>
  <c r="W156"/>
  <c r="P156"/>
  <c r="AY155"/>
  <c r="AK155"/>
  <c r="AD155"/>
  <c r="W155"/>
  <c r="P155"/>
  <c r="AY154"/>
  <c r="AK154"/>
  <c r="AD154"/>
  <c r="W154"/>
  <c r="P154"/>
  <c r="AY153"/>
  <c r="AK153"/>
  <c r="AD153"/>
  <c r="W153"/>
  <c r="P153"/>
  <c r="AY152"/>
  <c r="AK152"/>
  <c r="AD152"/>
  <c r="W152"/>
  <c r="P152"/>
  <c r="AY151"/>
  <c r="AK151"/>
  <c r="AD151"/>
  <c r="W151"/>
  <c r="P151"/>
  <c r="AY150"/>
  <c r="AK150"/>
  <c r="AD150"/>
  <c r="W150"/>
  <c r="P150"/>
  <c r="AY149"/>
  <c r="AK149"/>
  <c r="AD149"/>
  <c r="W149"/>
  <c r="P149"/>
  <c r="AY148"/>
  <c r="AK148"/>
  <c r="AD148"/>
  <c r="W148"/>
  <c r="P148"/>
  <c r="AY147"/>
  <c r="AK147"/>
  <c r="AD147"/>
  <c r="W147"/>
  <c r="P147"/>
  <c r="AY146"/>
  <c r="AK146"/>
  <c r="AD146"/>
  <c r="W146"/>
  <c r="P146"/>
  <c r="AY145"/>
  <c r="AK145"/>
  <c r="AD145"/>
  <c r="W145"/>
  <c r="P145"/>
  <c r="AY144"/>
  <c r="AK144"/>
  <c r="AD144"/>
  <c r="W144"/>
  <c r="P144"/>
  <c r="AY143"/>
  <c r="AK143"/>
  <c r="AD143"/>
  <c r="W143"/>
  <c r="P143"/>
  <c r="AY142"/>
  <c r="AK142"/>
  <c r="AD142"/>
  <c r="W142"/>
  <c r="P142"/>
  <c r="AY141"/>
  <c r="AK141"/>
  <c r="AD141"/>
  <c r="W141"/>
  <c r="P141"/>
  <c r="AY140"/>
  <c r="AK140"/>
  <c r="AD140"/>
  <c r="W140"/>
  <c r="P140"/>
  <c r="AY139"/>
  <c r="AK139"/>
  <c r="AD139"/>
  <c r="W139"/>
  <c r="P139"/>
  <c r="AY138"/>
  <c r="AK138"/>
  <c r="AD138"/>
  <c r="W138"/>
  <c r="P138"/>
  <c r="AY137"/>
  <c r="AK137"/>
  <c r="AD137"/>
  <c r="W137"/>
  <c r="P137"/>
  <c r="AY136"/>
  <c r="AK136"/>
  <c r="AD136"/>
  <c r="W136"/>
  <c r="P136"/>
  <c r="AY135"/>
  <c r="AK135"/>
  <c r="AD135"/>
  <c r="W135"/>
  <c r="P135"/>
  <c r="AY134"/>
  <c r="AK134"/>
  <c r="AD134"/>
  <c r="W134"/>
  <c r="P134"/>
  <c r="AY133"/>
  <c r="AK133"/>
  <c r="AD133"/>
  <c r="W133"/>
  <c r="P133"/>
  <c r="AY132"/>
  <c r="AK132"/>
  <c r="AD132"/>
  <c r="W132"/>
  <c r="P132"/>
  <c r="AY131"/>
  <c r="AK131"/>
  <c r="AD131"/>
  <c r="W131"/>
  <c r="P131"/>
  <c r="AY130"/>
  <c r="AK130"/>
  <c r="AD130"/>
  <c r="W130"/>
  <c r="P130"/>
  <c r="AQ1132"/>
  <c r="AM1132"/>
  <c r="AY129"/>
  <c r="AK129"/>
  <c r="AD129"/>
  <c r="AD1132" s="1"/>
  <c r="W129"/>
  <c r="P129"/>
  <c r="AY128"/>
  <c r="AK128"/>
  <c r="AD128"/>
  <c r="W128"/>
  <c r="P128"/>
  <c r="AY127"/>
  <c r="AK127"/>
  <c r="AD127"/>
  <c r="W127"/>
  <c r="P127"/>
  <c r="AY126"/>
  <c r="AK126"/>
  <c r="AD126"/>
  <c r="W126"/>
  <c r="P126"/>
  <c r="AY125"/>
  <c r="AK125"/>
  <c r="AD125"/>
  <c r="W125"/>
  <c r="P125"/>
  <c r="AY124"/>
  <c r="AK124"/>
  <c r="AD124"/>
  <c r="W124"/>
  <c r="P124"/>
  <c r="AY123"/>
  <c r="AK123"/>
  <c r="AD123"/>
  <c r="W123"/>
  <c r="P123"/>
  <c r="AY122"/>
  <c r="AK122"/>
  <c r="AD122"/>
  <c r="W122"/>
  <c r="P122"/>
  <c r="AY121"/>
  <c r="AK121"/>
  <c r="AD121"/>
  <c r="W121"/>
  <c r="P121"/>
  <c r="AY120"/>
  <c r="AK120"/>
  <c r="AD120"/>
  <c r="W120"/>
  <c r="P120"/>
  <c r="AY119"/>
  <c r="AK119"/>
  <c r="AD119"/>
  <c r="W119"/>
  <c r="P119"/>
  <c r="AY118"/>
  <c r="AK118"/>
  <c r="AD118"/>
  <c r="W118"/>
  <c r="P118"/>
  <c r="AY117"/>
  <c r="AK117"/>
  <c r="AD117"/>
  <c r="W117"/>
  <c r="P117"/>
  <c r="AY116"/>
  <c r="AK116"/>
  <c r="AD116"/>
  <c r="W116"/>
  <c r="P116"/>
  <c r="AY115"/>
  <c r="AK115"/>
  <c r="AD115"/>
  <c r="W115"/>
  <c r="P115"/>
  <c r="AY114"/>
  <c r="AK114"/>
  <c r="AD114"/>
  <c r="W114"/>
  <c r="P114"/>
  <c r="AY113"/>
  <c r="AK113"/>
  <c r="AD113"/>
  <c r="W113"/>
  <c r="P113"/>
  <c r="AY112"/>
  <c r="AK112"/>
  <c r="AD112"/>
  <c r="W112"/>
  <c r="P112"/>
  <c r="AY111"/>
  <c r="AK111"/>
  <c r="AD111"/>
  <c r="W111"/>
  <c r="P111"/>
  <c r="AY110"/>
  <c r="AK110"/>
  <c r="AD110"/>
  <c r="W110"/>
  <c r="P110"/>
  <c r="AY109"/>
  <c r="AK109"/>
  <c r="AD109"/>
  <c r="W109"/>
  <c r="P109"/>
  <c r="AY108"/>
  <c r="AK108"/>
  <c r="AD108"/>
  <c r="W108"/>
  <c r="P108"/>
  <c r="AY107"/>
  <c r="AK107"/>
  <c r="AD107"/>
  <c r="W107"/>
  <c r="P107"/>
  <c r="AY106"/>
  <c r="AK106"/>
  <c r="AD106"/>
  <c r="W106"/>
  <c r="P106"/>
  <c r="AY105"/>
  <c r="AK105"/>
  <c r="AD105"/>
  <c r="W105"/>
  <c r="P105"/>
  <c r="AY104"/>
  <c r="AK104"/>
  <c r="AD104"/>
  <c r="W104"/>
  <c r="P104"/>
  <c r="AY103"/>
  <c r="AK103"/>
  <c r="AD103"/>
  <c r="W103"/>
  <c r="P103"/>
  <c r="AY102"/>
  <c r="AK102"/>
  <c r="AD102"/>
  <c r="W102"/>
  <c r="P102"/>
  <c r="AY101"/>
  <c r="AK101"/>
  <c r="AD101"/>
  <c r="W101"/>
  <c r="P101"/>
  <c r="AY100"/>
  <c r="AK100"/>
  <c r="AD100"/>
  <c r="W100"/>
  <c r="P100"/>
  <c r="AY99"/>
  <c r="AK99"/>
  <c r="AD99"/>
  <c r="W99"/>
  <c r="P99"/>
  <c r="AY98"/>
  <c r="AK98"/>
  <c r="AD98"/>
  <c r="W98"/>
  <c r="P98"/>
  <c r="AY97"/>
  <c r="AK97"/>
  <c r="AD97"/>
  <c r="W97"/>
  <c r="P97"/>
  <c r="AY96"/>
  <c r="AK96"/>
  <c r="AD96"/>
  <c r="W96"/>
  <c r="P96"/>
  <c r="AY95"/>
  <c r="AK95"/>
  <c r="AD95"/>
  <c r="W95"/>
  <c r="P95"/>
  <c r="AY94"/>
  <c r="AK94"/>
  <c r="AD94"/>
  <c r="W94"/>
  <c r="P94"/>
  <c r="AY93"/>
  <c r="AK93"/>
  <c r="AD93"/>
  <c r="W93"/>
  <c r="P93"/>
  <c r="AY92"/>
  <c r="AK92"/>
  <c r="AD92"/>
  <c r="W92"/>
  <c r="P92"/>
  <c r="AY91"/>
  <c r="AK91"/>
  <c r="AD91"/>
  <c r="W91"/>
  <c r="P91"/>
  <c r="AY90"/>
  <c r="AK90"/>
  <c r="AD90"/>
  <c r="W90"/>
  <c r="P90"/>
  <c r="AY89"/>
  <c r="AK89"/>
  <c r="AD89"/>
  <c r="W89"/>
  <c r="P89"/>
  <c r="AY88"/>
  <c r="AK88"/>
  <c r="AD88"/>
  <c r="W88"/>
  <c r="P88"/>
  <c r="AY87"/>
  <c r="AK87"/>
  <c r="AD87"/>
  <c r="W87"/>
  <c r="P87"/>
  <c r="AY86"/>
  <c r="AK86"/>
  <c r="AD86"/>
  <c r="W86"/>
  <c r="P86"/>
  <c r="AY85"/>
  <c r="AK85"/>
  <c r="AD85"/>
  <c r="W85"/>
  <c r="P85"/>
  <c r="AY84"/>
  <c r="AK84"/>
  <c r="AD84"/>
  <c r="W84"/>
  <c r="P84"/>
  <c r="AY83"/>
  <c r="AK83"/>
  <c r="AD83"/>
  <c r="W83"/>
  <c r="P83"/>
  <c r="AY82"/>
  <c r="AK82"/>
  <c r="AD82"/>
  <c r="W82"/>
  <c r="P82"/>
  <c r="AY81"/>
  <c r="AK81"/>
  <c r="AD81"/>
  <c r="W81"/>
  <c r="P81"/>
  <c r="AY80"/>
  <c r="AK80"/>
  <c r="AD80"/>
  <c r="W80"/>
  <c r="P80"/>
  <c r="AY79"/>
  <c r="AK79"/>
  <c r="AD79"/>
  <c r="W79"/>
  <c r="P79"/>
  <c r="AY78"/>
  <c r="AK78"/>
  <c r="AD78"/>
  <c r="W78"/>
  <c r="P78"/>
  <c r="AY77"/>
  <c r="AK77"/>
  <c r="AD77"/>
  <c r="W77"/>
  <c r="P77"/>
  <c r="AY76"/>
  <c r="AK76"/>
  <c r="AD76"/>
  <c r="W76"/>
  <c r="P76"/>
  <c r="AY75"/>
  <c r="AK75"/>
  <c r="AD75"/>
  <c r="W75"/>
  <c r="P75"/>
  <c r="AY74"/>
  <c r="AK74"/>
  <c r="AD74"/>
  <c r="W74"/>
  <c r="P74"/>
  <c r="AY73"/>
  <c r="AK73"/>
  <c r="AD73"/>
  <c r="W73"/>
  <c r="P73"/>
  <c r="AY72"/>
  <c r="AK72"/>
  <c r="AD72"/>
  <c r="W72"/>
  <c r="P72"/>
  <c r="AY71"/>
  <c r="AK71"/>
  <c r="AD71"/>
  <c r="W71"/>
  <c r="P71"/>
  <c r="AY70"/>
  <c r="AK70"/>
  <c r="AD70"/>
  <c r="W70"/>
  <c r="P70"/>
  <c r="AY69"/>
  <c r="AK69"/>
  <c r="AD69"/>
  <c r="W69"/>
  <c r="P69"/>
  <c r="AY68"/>
  <c r="AK68"/>
  <c r="AD68"/>
  <c r="W68"/>
  <c r="P68"/>
  <c r="AY67"/>
  <c r="AK67"/>
  <c r="AD67"/>
  <c r="W67"/>
  <c r="P67"/>
  <c r="AY66"/>
  <c r="AK66"/>
  <c r="AD66"/>
  <c r="W66"/>
  <c r="P66"/>
  <c r="AY65"/>
  <c r="AK65"/>
  <c r="AD65"/>
  <c r="W65"/>
  <c r="P65"/>
  <c r="AY64"/>
  <c r="AK64"/>
  <c r="AD64"/>
  <c r="W64"/>
  <c r="P64"/>
  <c r="AY63"/>
  <c r="AK63"/>
  <c r="AD63"/>
  <c r="W63"/>
  <c r="P63"/>
  <c r="AY62"/>
  <c r="AK62"/>
  <c r="AD62"/>
  <c r="W62"/>
  <c r="P62"/>
  <c r="AY61"/>
  <c r="AK61"/>
  <c r="AD61"/>
  <c r="W61"/>
  <c r="P61"/>
  <c r="AY60"/>
  <c r="AK60"/>
  <c r="AD60"/>
  <c r="W60"/>
  <c r="P60"/>
  <c r="AY59"/>
  <c r="AK59"/>
  <c r="AD59"/>
  <c r="W59"/>
  <c r="P59"/>
  <c r="AY58"/>
  <c r="AK58"/>
  <c r="AD58"/>
  <c r="W58"/>
  <c r="P58"/>
  <c r="AY57"/>
  <c r="AK57"/>
  <c r="AD57"/>
  <c r="W57"/>
  <c r="P57"/>
  <c r="AY56"/>
  <c r="AK56"/>
  <c r="AD56"/>
  <c r="W56"/>
  <c r="P56"/>
  <c r="AY55"/>
  <c r="AK55"/>
  <c r="AD55"/>
  <c r="W55"/>
  <c r="P55"/>
  <c r="AY54"/>
  <c r="AK54"/>
  <c r="AD54"/>
  <c r="W54"/>
  <c r="P54"/>
  <c r="AY53"/>
  <c r="AK53"/>
  <c r="AD53"/>
  <c r="W53"/>
  <c r="P53"/>
  <c r="AY52"/>
  <c r="AK52"/>
  <c r="AD52"/>
  <c r="W52"/>
  <c r="P52"/>
  <c r="AY51"/>
  <c r="AK51"/>
  <c r="AD51"/>
  <c r="W51"/>
  <c r="P51"/>
  <c r="AY50"/>
  <c r="AK50"/>
  <c r="AD50"/>
  <c r="W50"/>
  <c r="P50"/>
  <c r="AY49"/>
  <c r="AK49"/>
  <c r="AD49"/>
  <c r="W49"/>
  <c r="P49"/>
  <c r="AY48"/>
  <c r="AK48"/>
  <c r="AD48"/>
  <c r="W48"/>
  <c r="P48"/>
  <c r="AY47"/>
  <c r="AK47"/>
  <c r="AD47"/>
  <c r="W47"/>
  <c r="P47"/>
  <c r="AY46"/>
  <c r="AK46"/>
  <c r="AD46"/>
  <c r="W46"/>
  <c r="P46"/>
  <c r="AY45"/>
  <c r="AK45"/>
  <c r="AD45"/>
  <c r="W45"/>
  <c r="P45"/>
  <c r="AY44"/>
  <c r="AK44"/>
  <c r="AD44"/>
  <c r="W44"/>
  <c r="P44"/>
  <c r="AY43"/>
  <c r="AK43"/>
  <c r="AD43"/>
  <c r="W43"/>
  <c r="P43"/>
  <c r="AY42"/>
  <c r="AK42"/>
  <c r="AD42"/>
  <c r="W42"/>
  <c r="P42"/>
  <c r="AY41"/>
  <c r="AK41"/>
  <c r="AD41"/>
  <c r="W41"/>
  <c r="P41"/>
  <c r="AY40"/>
  <c r="AK40"/>
  <c r="AD40"/>
  <c r="W40"/>
  <c r="P40"/>
  <c r="AY39"/>
  <c r="AK39"/>
  <c r="AD39"/>
  <c r="W39"/>
  <c r="P39"/>
  <c r="AY38"/>
  <c r="AK38"/>
  <c r="AD38"/>
  <c r="W38"/>
  <c r="P38"/>
  <c r="AY37"/>
  <c r="AK37"/>
  <c r="AD37"/>
  <c r="W37"/>
  <c r="P37"/>
  <c r="AY36"/>
  <c r="AK36"/>
  <c r="AD36"/>
  <c r="W36"/>
  <c r="P36"/>
  <c r="AY35"/>
  <c r="AK35"/>
  <c r="AD35"/>
  <c r="W35"/>
  <c r="P35"/>
  <c r="AY34"/>
  <c r="AK34"/>
  <c r="AD34"/>
  <c r="W34"/>
  <c r="P34"/>
  <c r="AY33"/>
  <c r="AK33"/>
  <c r="AD33"/>
  <c r="W33"/>
  <c r="P33"/>
  <c r="AY32"/>
  <c r="AK32"/>
  <c r="AD32"/>
  <c r="W32"/>
  <c r="P32"/>
  <c r="AY31"/>
  <c r="AK31"/>
  <c r="AD31"/>
  <c r="W31"/>
  <c r="P31"/>
  <c r="AY30"/>
  <c r="AK30"/>
  <c r="AD30"/>
  <c r="W30"/>
  <c r="P30"/>
  <c r="AY29"/>
  <c r="AK29"/>
  <c r="AD29"/>
  <c r="W29"/>
  <c r="P29"/>
  <c r="AY28"/>
  <c r="AK28"/>
  <c r="AD28"/>
  <c r="W28"/>
  <c r="P28"/>
  <c r="AY27"/>
  <c r="AK27"/>
  <c r="AD27"/>
  <c r="W27"/>
  <c r="P27"/>
  <c r="AY26"/>
  <c r="AK26"/>
  <c r="AD26"/>
  <c r="W26"/>
  <c r="P26"/>
  <c r="AY25"/>
  <c r="AK25"/>
  <c r="AD25"/>
  <c r="W25"/>
  <c r="P25"/>
  <c r="AY24"/>
  <c r="AK24"/>
  <c r="AD24"/>
  <c r="W24"/>
  <c r="P24"/>
  <c r="AY23"/>
  <c r="AK23"/>
  <c r="AD23"/>
  <c r="W23"/>
  <c r="P23"/>
  <c r="AY22"/>
  <c r="AK22"/>
  <c r="AD22"/>
  <c r="W22"/>
  <c r="P22"/>
  <c r="AY21"/>
  <c r="AK21"/>
  <c r="AD21"/>
  <c r="W21"/>
  <c r="P21"/>
  <c r="AY20"/>
  <c r="AK20"/>
  <c r="AD20"/>
  <c r="W20"/>
  <c r="P20"/>
  <c r="AY19"/>
  <c r="AK19"/>
  <c r="AD19"/>
  <c r="W19"/>
  <c r="P19"/>
  <c r="AY18"/>
  <c r="AK18"/>
  <c r="AD18"/>
  <c r="W18"/>
  <c r="P18"/>
  <c r="AY17"/>
  <c r="AK17"/>
  <c r="AD17"/>
  <c r="W17"/>
  <c r="P17"/>
  <c r="AY16"/>
  <c r="AK16"/>
  <c r="AD16"/>
  <c r="W16"/>
  <c r="P16"/>
  <c r="AY15"/>
  <c r="AK15"/>
  <c r="AD15"/>
  <c r="W15"/>
  <c r="P15"/>
  <c r="AY14"/>
  <c r="AK14"/>
  <c r="AD14"/>
  <c r="W14"/>
  <c r="P14"/>
  <c r="AY13"/>
  <c r="AK13"/>
  <c r="AD13"/>
  <c r="W13"/>
  <c r="P13"/>
  <c r="AY12"/>
  <c r="AK12"/>
  <c r="AD12"/>
  <c r="W12"/>
  <c r="P12"/>
  <c r="AY11"/>
  <c r="AK11"/>
  <c r="AD11"/>
  <c r="W11"/>
  <c r="P11"/>
  <c r="AY10"/>
  <c r="AK10"/>
  <c r="AD10"/>
  <c r="W10"/>
  <c r="P10"/>
  <c r="AJ9"/>
  <c r="AI9"/>
  <c r="AH9"/>
  <c r="AG9"/>
  <c r="AF9"/>
  <c r="AE9"/>
  <c r="AC9"/>
  <c r="AB9"/>
  <c r="AA9"/>
  <c r="Z9"/>
  <c r="Y9"/>
  <c r="X9"/>
  <c r="V9"/>
  <c r="U9"/>
  <c r="T9"/>
  <c r="S9"/>
  <c r="R9"/>
  <c r="Q9"/>
  <c r="O9"/>
  <c r="N9"/>
  <c r="M9"/>
  <c r="L9"/>
  <c r="K9"/>
  <c r="J9"/>
  <c r="BF886" l="1"/>
  <c r="AM908"/>
  <c r="BA908" s="1"/>
  <c r="AQ908"/>
  <c r="BE908" s="1"/>
  <c r="BF788"/>
  <c r="AO596"/>
  <c r="AO613"/>
  <c r="BC613" s="1"/>
  <c r="AM960"/>
  <c r="BA960" s="1"/>
  <c r="AQ960"/>
  <c r="BE960" s="1"/>
  <c r="AO956"/>
  <c r="BC956" s="1"/>
  <c r="AF1131"/>
  <c r="AJ1131"/>
  <c r="BF838"/>
  <c r="BF661"/>
  <c r="AN959"/>
  <c r="BB959" s="1"/>
  <c r="AM959"/>
  <c r="BA959" s="1"/>
  <c r="AP956"/>
  <c r="BD956" s="1"/>
  <c r="AO957"/>
  <c r="BC957" s="1"/>
  <c r="AO958"/>
  <c r="BC958" s="1"/>
  <c r="AN958"/>
  <c r="BB958" s="1"/>
  <c r="AO959"/>
  <c r="BC959" s="1"/>
  <c r="AP957"/>
  <c r="BD957" s="1"/>
  <c r="AM951"/>
  <c r="BA951" s="1"/>
  <c r="BA952"/>
  <c r="AN908"/>
  <c r="BB908" s="1"/>
  <c r="BF650"/>
  <c r="BF629"/>
  <c r="AL596"/>
  <c r="AP596"/>
  <c r="AM608"/>
  <c r="BA608" s="1"/>
  <c r="AQ608"/>
  <c r="BE608" s="1"/>
  <c r="BF453"/>
  <c r="BF164"/>
  <c r="BF9"/>
  <c r="L1003"/>
  <c r="AN952"/>
  <c r="L1077"/>
  <c r="AN960"/>
  <c r="BB960" s="1"/>
  <c r="J1021"/>
  <c r="J1098" s="1"/>
  <c r="AL608"/>
  <c r="N1021"/>
  <c r="N1098" s="1"/>
  <c r="AP608"/>
  <c r="L1034"/>
  <c r="L1074" s="1"/>
  <c r="AN613"/>
  <c r="BB613" s="1"/>
  <c r="M1021"/>
  <c r="M1098" s="1"/>
  <c r="AO608"/>
  <c r="BC608" s="1"/>
  <c r="K1034"/>
  <c r="K1074" s="1"/>
  <c r="K1116" s="1"/>
  <c r="AM613"/>
  <c r="BA613" s="1"/>
  <c r="O1034"/>
  <c r="O1074" s="1"/>
  <c r="AQ613"/>
  <c r="BE613" s="1"/>
  <c r="AI1003"/>
  <c r="AP952"/>
  <c r="AN596"/>
  <c r="AL908"/>
  <c r="AZ908" s="1"/>
  <c r="AP908"/>
  <c r="BD908" s="1"/>
  <c r="AQ952"/>
  <c r="AN956"/>
  <c r="BB956" s="1"/>
  <c r="AN957"/>
  <c r="BB957" s="1"/>
  <c r="AM958"/>
  <c r="AQ958"/>
  <c r="BE958" s="1"/>
  <c r="AQ959"/>
  <c r="BE959" s="1"/>
  <c r="AP960"/>
  <c r="BD960" s="1"/>
  <c r="N1034"/>
  <c r="N1074" s="1"/>
  <c r="N1116" s="1"/>
  <c r="AP613"/>
  <c r="BD613" s="1"/>
  <c r="J799"/>
  <c r="AL813"/>
  <c r="M1003"/>
  <c r="AO952"/>
  <c r="M1077"/>
  <c r="AO960"/>
  <c r="BC960" s="1"/>
  <c r="AM596"/>
  <c r="AQ596"/>
  <c r="AN608"/>
  <c r="BB608" s="1"/>
  <c r="AL613"/>
  <c r="AZ613" s="1"/>
  <c r="AO908"/>
  <c r="BC908" s="1"/>
  <c r="AM956"/>
  <c r="BA956" s="1"/>
  <c r="AQ956"/>
  <c r="BE956" s="1"/>
  <c r="AM957"/>
  <c r="BA957" s="1"/>
  <c r="AQ957"/>
  <c r="BE957" s="1"/>
  <c r="AP958"/>
  <c r="AP959"/>
  <c r="BD959" s="1"/>
  <c r="AU1021"/>
  <c r="AU1098" s="1"/>
  <c r="AT1021"/>
  <c r="AT1098" s="1"/>
  <c r="P1159"/>
  <c r="AY1159"/>
  <c r="AO1159"/>
  <c r="P1132"/>
  <c r="AY1132"/>
  <c r="AO1132"/>
  <c r="J1066"/>
  <c r="N1066"/>
  <c r="W1132"/>
  <c r="AL1132"/>
  <c r="AP1132"/>
  <c r="AL1077"/>
  <c r="AD1159"/>
  <c r="AQ1159"/>
  <c r="AK1037"/>
  <c r="J983"/>
  <c r="AY1003"/>
  <c r="Z1158"/>
  <c r="AU1158"/>
  <c r="AN1037"/>
  <c r="AN1065" s="1"/>
  <c r="R951"/>
  <c r="T1141"/>
  <c r="T1160" s="1"/>
  <c r="AF1141"/>
  <c r="AF1160" s="1"/>
  <c r="AK1050"/>
  <c r="AN1050"/>
  <c r="X1131"/>
  <c r="R1158"/>
  <c r="V1158"/>
  <c r="AF1158"/>
  <c r="AJ1158"/>
  <c r="W1097"/>
  <c r="W1148" s="1"/>
  <c r="AL1097"/>
  <c r="AL1148" s="1"/>
  <c r="AP1097"/>
  <c r="AP1148" s="1"/>
  <c r="W908"/>
  <c r="W1012" s="1"/>
  <c r="Q1085"/>
  <c r="AM1093"/>
  <c r="AM1142" s="1"/>
  <c r="AM1182" s="1"/>
  <c r="AQ1093"/>
  <c r="AQ1142" s="1"/>
  <c r="AQ1182" s="1"/>
  <c r="AK1159"/>
  <c r="AN1159"/>
  <c r="P998"/>
  <c r="AY998"/>
  <c r="AS1135"/>
  <c r="AR917"/>
  <c r="AR1009" s="1"/>
  <c r="L1131"/>
  <c r="T1158"/>
  <c r="AH1158"/>
  <c r="AX1141"/>
  <c r="AX1160" s="1"/>
  <c r="W650"/>
  <c r="X1158"/>
  <c r="AB1158"/>
  <c r="AS1158"/>
  <c r="AW1158"/>
  <c r="U1141"/>
  <c r="U1160" s="1"/>
  <c r="W661"/>
  <c r="AS1085"/>
  <c r="AI951"/>
  <c r="AL1003"/>
  <c r="N955"/>
  <c r="N1078" s="1"/>
  <c r="Z955"/>
  <c r="Z1078" s="1"/>
  <c r="AW1078"/>
  <c r="S955"/>
  <c r="S1078" s="1"/>
  <c r="W1031"/>
  <c r="AL1031"/>
  <c r="AP1031"/>
  <c r="AK1132"/>
  <c r="AN1132"/>
  <c r="AR222"/>
  <c r="X983"/>
  <c r="AB1141"/>
  <c r="AB1160" s="1"/>
  <c r="AK788"/>
  <c r="AP1178"/>
  <c r="AC951"/>
  <c r="W1037"/>
  <c r="AL1037"/>
  <c r="AL1065" s="1"/>
  <c r="AP1037"/>
  <c r="AP1065" s="1"/>
  <c r="AI1141"/>
  <c r="AI1160" s="1"/>
  <c r="AR479"/>
  <c r="K1066"/>
  <c r="O1066"/>
  <c r="AR66"/>
  <c r="AR195"/>
  <c r="AR221"/>
  <c r="AD1037"/>
  <c r="AM1037"/>
  <c r="AM1111" s="1"/>
  <c r="AQ1037"/>
  <c r="AR355"/>
  <c r="AL1120"/>
  <c r="AP1120"/>
  <c r="Q799"/>
  <c r="Q1135" s="1"/>
  <c r="AO1178"/>
  <c r="AR862"/>
  <c r="X1085"/>
  <c r="G1021"/>
  <c r="AR40"/>
  <c r="AQ1024"/>
  <c r="AR89"/>
  <c r="P1037"/>
  <c r="AY1037"/>
  <c r="AO1037"/>
  <c r="AO1065" s="1"/>
  <c r="W1159"/>
  <c r="AL1159"/>
  <c r="AP1159"/>
  <c r="AD1050"/>
  <c r="AQ1050"/>
  <c r="AR233"/>
  <c r="AY629"/>
  <c r="P661"/>
  <c r="AK998"/>
  <c r="AR818"/>
  <c r="AR537"/>
  <c r="P650"/>
  <c r="AR234"/>
  <c r="AR589"/>
  <c r="AG1142"/>
  <c r="AG1182" s="1"/>
  <c r="AN994"/>
  <c r="AR194"/>
  <c r="AD453"/>
  <c r="L1065"/>
  <c r="L1092" s="1"/>
  <c r="AV1142"/>
  <c r="AV1182" s="1"/>
  <c r="AR37"/>
  <c r="W1026"/>
  <c r="AL1026"/>
  <c r="AP1026"/>
  <c r="AR121"/>
  <c r="AR251"/>
  <c r="AR305"/>
  <c r="AR544"/>
  <c r="AR567"/>
  <c r="AK629"/>
  <c r="AM1147"/>
  <c r="AQ1147"/>
  <c r="AK1124"/>
  <c r="AK1175" s="1"/>
  <c r="AN1124"/>
  <c r="AN1175" s="1"/>
  <c r="AP1006"/>
  <c r="X1135"/>
  <c r="AE1085"/>
  <c r="AR969"/>
  <c r="Q1142"/>
  <c r="Q1182" s="1"/>
  <c r="U1142"/>
  <c r="U1182" s="1"/>
  <c r="AR79"/>
  <c r="AR112"/>
  <c r="AD1023"/>
  <c r="AM1023"/>
  <c r="AQ1023"/>
  <c r="AR196"/>
  <c r="AR218"/>
  <c r="AR262"/>
  <c r="AR298"/>
  <c r="W453"/>
  <c r="AR678"/>
  <c r="P1070"/>
  <c r="P1121" s="1"/>
  <c r="AY1070"/>
  <c r="AY1121" s="1"/>
  <c r="AO1070"/>
  <c r="AO1121" s="1"/>
  <c r="AN1120"/>
  <c r="AR861"/>
  <c r="Y951"/>
  <c r="AH955"/>
  <c r="AH1078" s="1"/>
  <c r="AS1131"/>
  <c r="AR656"/>
  <c r="AS1001"/>
  <c r="AS1036"/>
  <c r="AW1001"/>
  <c r="AV1001"/>
  <c r="AY650"/>
  <c r="AR82"/>
  <c r="AR113"/>
  <c r="AR58"/>
  <c r="AR264"/>
  <c r="AR271"/>
  <c r="AR312"/>
  <c r="AR41"/>
  <c r="AY9"/>
  <c r="AR29"/>
  <c r="AR50"/>
  <c r="P1023"/>
  <c r="AY1023"/>
  <c r="W1030"/>
  <c r="AL1030"/>
  <c r="AP1030"/>
  <c r="AR173"/>
  <c r="AR197"/>
  <c r="W1050"/>
  <c r="AL1050"/>
  <c r="AP1050"/>
  <c r="AR225"/>
  <c r="AR226"/>
  <c r="AR259"/>
  <c r="AR313"/>
  <c r="AR28"/>
  <c r="P9"/>
  <c r="AK9"/>
  <c r="AR12"/>
  <c r="AR16"/>
  <c r="AR34"/>
  <c r="AK1025"/>
  <c r="AN1025"/>
  <c r="AR120"/>
  <c r="AK1033"/>
  <c r="AK1052" s="1"/>
  <c r="AN1033"/>
  <c r="AN1052" s="1"/>
  <c r="P994"/>
  <c r="AR193"/>
  <c r="AR229"/>
  <c r="AR230"/>
  <c r="AR255"/>
  <c r="AR318"/>
  <c r="AR328"/>
  <c r="AL1127"/>
  <c r="AZ1127"/>
  <c r="AR359"/>
  <c r="AR360"/>
  <c r="AR362"/>
  <c r="AR363"/>
  <c r="AR364"/>
  <c r="AR366"/>
  <c r="AR381"/>
  <c r="AR252"/>
  <c r="AR256"/>
  <c r="AR272"/>
  <c r="AR278"/>
  <c r="AR282"/>
  <c r="AR309"/>
  <c r="AR358"/>
  <c r="AR377"/>
  <c r="AR469"/>
  <c r="AR274"/>
  <c r="AR304"/>
  <c r="AR329"/>
  <c r="AR348"/>
  <c r="AR367"/>
  <c r="AR569"/>
  <c r="AL1028"/>
  <c r="P629"/>
  <c r="AR633"/>
  <c r="AR641"/>
  <c r="AR609"/>
  <c r="AR638"/>
  <c r="AD650"/>
  <c r="AR654"/>
  <c r="W996"/>
  <c r="W1104" s="1"/>
  <c r="AL996"/>
  <c r="AL1104" s="1"/>
  <c r="AP996"/>
  <c r="AP1104" s="1"/>
  <c r="AR681"/>
  <c r="AN1093"/>
  <c r="AN1142" s="1"/>
  <c r="AN1182" s="1"/>
  <c r="AL1147"/>
  <c r="AP1147"/>
  <c r="AR797"/>
  <c r="AR847"/>
  <c r="AR850"/>
  <c r="AR689"/>
  <c r="AR559"/>
  <c r="AR579"/>
  <c r="AR583"/>
  <c r="AL1093"/>
  <c r="AL1142" s="1"/>
  <c r="AL1182" s="1"/>
  <c r="AP1093"/>
  <c r="AP1142" s="1"/>
  <c r="AP1182" s="1"/>
  <c r="AD1097"/>
  <c r="AD1148" s="1"/>
  <c r="AM1097"/>
  <c r="AM1148" s="1"/>
  <c r="AQ1097"/>
  <c r="AQ1148" s="1"/>
  <c r="AD1124"/>
  <c r="AD1175" s="1"/>
  <c r="AM1124"/>
  <c r="AM1175" s="1"/>
  <c r="AQ1124"/>
  <c r="AQ1175" s="1"/>
  <c r="AD1178"/>
  <c r="AY959"/>
  <c r="AJ1016"/>
  <c r="L1016"/>
  <c r="L1067" s="1"/>
  <c r="L1087" s="1"/>
  <c r="L1106" s="1"/>
  <c r="J1135"/>
  <c r="N1135"/>
  <c r="AR821"/>
  <c r="AR843"/>
  <c r="P1002"/>
  <c r="AY1002"/>
  <c r="AO1002"/>
  <c r="AF1090"/>
  <c r="K1065"/>
  <c r="K1092" s="1"/>
  <c r="O1065"/>
  <c r="O1092" s="1"/>
  <c r="W998"/>
  <c r="AR822"/>
  <c r="AH1131"/>
  <c r="AW1142"/>
  <c r="AW1182" s="1"/>
  <c r="AR105"/>
  <c r="AR140"/>
  <c r="AR146"/>
  <c r="AR20"/>
  <c r="AR24"/>
  <c r="AR26"/>
  <c r="AR38"/>
  <c r="AR46"/>
  <c r="AR56"/>
  <c r="AR57"/>
  <c r="AR65"/>
  <c r="AR72"/>
  <c r="AR73"/>
  <c r="AR98"/>
  <c r="AR122"/>
  <c r="AR134"/>
  <c r="AR48"/>
  <c r="AR101"/>
  <c r="AR42"/>
  <c r="AR52"/>
  <c r="AR53"/>
  <c r="AR60"/>
  <c r="AR61"/>
  <c r="AR69"/>
  <c r="P1026"/>
  <c r="AY1026"/>
  <c r="AO1026"/>
  <c r="AR76"/>
  <c r="AR77"/>
  <c r="AR100"/>
  <c r="W9"/>
  <c r="AR102"/>
  <c r="AR114"/>
  <c r="AR137"/>
  <c r="AR18"/>
  <c r="AR22"/>
  <c r="AR30"/>
  <c r="AR33"/>
  <c r="AR36"/>
  <c r="AR14"/>
  <c r="AR17"/>
  <c r="AR25"/>
  <c r="AR32"/>
  <c r="AR45"/>
  <c r="P1024"/>
  <c r="AO1024"/>
  <c r="AR54"/>
  <c r="AR62"/>
  <c r="AR70"/>
  <c r="AK1026"/>
  <c r="AN1026"/>
  <c r="AR78"/>
  <c r="AD1025"/>
  <c r="AM1025"/>
  <c r="AQ1025"/>
  <c r="AR145"/>
  <c r="AR287"/>
  <c r="AR294"/>
  <c r="AR333"/>
  <c r="AK1030"/>
  <c r="AN1030"/>
  <c r="AR86"/>
  <c r="AR97"/>
  <c r="P1025"/>
  <c r="AO1025"/>
  <c r="AK1029"/>
  <c r="AN1029"/>
  <c r="AR118"/>
  <c r="AR132"/>
  <c r="W1033"/>
  <c r="W1052" s="1"/>
  <c r="AL1033"/>
  <c r="AL1052" s="1"/>
  <c r="AP1033"/>
  <c r="AP1052" s="1"/>
  <c r="AR142"/>
  <c r="AR151"/>
  <c r="AR155"/>
  <c r="AR159"/>
  <c r="AR180"/>
  <c r="AR182"/>
  <c r="AR184"/>
  <c r="AR186"/>
  <c r="AR188"/>
  <c r="AR190"/>
  <c r="AR192"/>
  <c r="AR219"/>
  <c r="AR223"/>
  <c r="AR227"/>
  <c r="AR231"/>
  <c r="AR235"/>
  <c r="AR253"/>
  <c r="AR286"/>
  <c r="AR314"/>
  <c r="AR216"/>
  <c r="AR263"/>
  <c r="AR289"/>
  <c r="W164"/>
  <c r="AR268"/>
  <c r="AR267"/>
  <c r="AR288"/>
  <c r="P1030"/>
  <c r="AY1030"/>
  <c r="AO1030"/>
  <c r="W1035"/>
  <c r="AL1035"/>
  <c r="AP1035"/>
  <c r="AR92"/>
  <c r="AR93"/>
  <c r="AR106"/>
  <c r="W1025"/>
  <c r="AL1025"/>
  <c r="AP1025"/>
  <c r="AR109"/>
  <c r="AR116"/>
  <c r="AR117"/>
  <c r="AR126"/>
  <c r="AR130"/>
  <c r="AD1033"/>
  <c r="AD1052" s="1"/>
  <c r="AM1033"/>
  <c r="AM1052" s="1"/>
  <c r="AQ1033"/>
  <c r="AQ1052" s="1"/>
  <c r="AR138"/>
  <c r="AR141"/>
  <c r="AR169"/>
  <c r="AR174"/>
  <c r="AR199"/>
  <c r="AR200"/>
  <c r="AR201"/>
  <c r="AR202"/>
  <c r="AR203"/>
  <c r="AR204"/>
  <c r="AR205"/>
  <c r="AR206"/>
  <c r="AR207"/>
  <c r="AR208"/>
  <c r="AR209"/>
  <c r="AR210"/>
  <c r="AR211"/>
  <c r="AR212"/>
  <c r="AR213"/>
  <c r="AR214"/>
  <c r="AR215"/>
  <c r="AR220"/>
  <c r="AR224"/>
  <c r="AR228"/>
  <c r="AR232"/>
  <c r="AR254"/>
  <c r="AR258"/>
  <c r="AR266"/>
  <c r="AR276"/>
  <c r="AR279"/>
  <c r="AR283"/>
  <c r="AR290"/>
  <c r="AR308"/>
  <c r="AR332"/>
  <c r="AR293"/>
  <c r="AR296"/>
  <c r="AR297"/>
  <c r="AR302"/>
  <c r="AR316"/>
  <c r="AR317"/>
  <c r="AR322"/>
  <c r="AR326"/>
  <c r="AR352"/>
  <c r="AR356"/>
  <c r="AR370"/>
  <c r="AR371"/>
  <c r="AR372"/>
  <c r="P164"/>
  <c r="AR466"/>
  <c r="AR471"/>
  <c r="AR477"/>
  <c r="AR481"/>
  <c r="AR529"/>
  <c r="AR530"/>
  <c r="AR531"/>
  <c r="AR532"/>
  <c r="AR349"/>
  <c r="AR350"/>
  <c r="AR368"/>
  <c r="AR391"/>
  <c r="AR399"/>
  <c r="AR407"/>
  <c r="AR437"/>
  <c r="AR500"/>
  <c r="AR501"/>
  <c r="AR502"/>
  <c r="AR503"/>
  <c r="AR504"/>
  <c r="AR505"/>
  <c r="AR506"/>
  <c r="AR508"/>
  <c r="AR510"/>
  <c r="AR517"/>
  <c r="AR518"/>
  <c r="AR519"/>
  <c r="AR520"/>
  <c r="AR521"/>
  <c r="AR522"/>
  <c r="AR523"/>
  <c r="AR525"/>
  <c r="AR526"/>
  <c r="AR538"/>
  <c r="AR543"/>
  <c r="AR573"/>
  <c r="AL1105"/>
  <c r="AR334"/>
  <c r="AR340"/>
  <c r="AR341"/>
  <c r="AR342"/>
  <c r="AR344"/>
  <c r="AR345"/>
  <c r="AR346"/>
  <c r="AR354"/>
  <c r="AR541"/>
  <c r="AR542"/>
  <c r="AR571"/>
  <c r="P1050"/>
  <c r="AY1050"/>
  <c r="AO1050"/>
  <c r="AR237"/>
  <c r="AR238"/>
  <c r="AR239"/>
  <c r="AR240"/>
  <c r="AR241"/>
  <c r="AR242"/>
  <c r="AR243"/>
  <c r="AR244"/>
  <c r="AR245"/>
  <c r="AR246"/>
  <c r="AR247"/>
  <c r="AR248"/>
  <c r="AR249"/>
  <c r="AR260"/>
  <c r="AR275"/>
  <c r="AR280"/>
  <c r="AR284"/>
  <c r="AR292"/>
  <c r="AR300"/>
  <c r="AR301"/>
  <c r="AR306"/>
  <c r="AR310"/>
  <c r="AR320"/>
  <c r="AR321"/>
  <c r="AR324"/>
  <c r="AR325"/>
  <c r="AR330"/>
  <c r="AR336"/>
  <c r="AR337"/>
  <c r="AR338"/>
  <c r="AR353"/>
  <c r="AR357"/>
  <c r="AR374"/>
  <c r="AR375"/>
  <c r="AR376"/>
  <c r="AR378"/>
  <c r="AR379"/>
  <c r="AR380"/>
  <c r="AR382"/>
  <c r="AR383"/>
  <c r="AR445"/>
  <c r="AR555"/>
  <c r="AR563"/>
  <c r="AR710"/>
  <c r="AR587"/>
  <c r="AR593"/>
  <c r="AK596"/>
  <c r="AK1028" s="1"/>
  <c r="AR598"/>
  <c r="AR639"/>
  <c r="AR642"/>
  <c r="AR645"/>
  <c r="AR668"/>
  <c r="AR708"/>
  <c r="AR691"/>
  <c r="AR697"/>
  <c r="AR577"/>
  <c r="AR591"/>
  <c r="AD596"/>
  <c r="AD1028" s="1"/>
  <c r="AR602"/>
  <c r="AR606"/>
  <c r="AR634"/>
  <c r="AR643"/>
  <c r="AR674"/>
  <c r="AD1070"/>
  <c r="AD1121" s="1"/>
  <c r="AM1070"/>
  <c r="AM1121" s="1"/>
  <c r="AQ1070"/>
  <c r="AQ1121" s="1"/>
  <c r="AV1031"/>
  <c r="AR527"/>
  <c r="AR528"/>
  <c r="AR565"/>
  <c r="AR575"/>
  <c r="AR581"/>
  <c r="AR585"/>
  <c r="AR595"/>
  <c r="AR632"/>
  <c r="AR637"/>
  <c r="AK650"/>
  <c r="AR655"/>
  <c r="AK661"/>
  <c r="AR670"/>
  <c r="AR685"/>
  <c r="AR699"/>
  <c r="AR701"/>
  <c r="AR703"/>
  <c r="AR716"/>
  <c r="AR722"/>
  <c r="AK1097"/>
  <c r="AK1148" s="1"/>
  <c r="AN1097"/>
  <c r="AN1148" s="1"/>
  <c r="AN1006"/>
  <c r="AR791"/>
  <c r="AR792"/>
  <c r="AR793"/>
  <c r="AR794"/>
  <c r="AR795"/>
  <c r="AR752"/>
  <c r="AY661"/>
  <c r="W1070"/>
  <c r="W1121" s="1"/>
  <c r="AL1070"/>
  <c r="AL1121" s="1"/>
  <c r="AP1070"/>
  <c r="AP1121" s="1"/>
  <c r="AR726"/>
  <c r="AM1120"/>
  <c r="AQ1120"/>
  <c r="AR742"/>
  <c r="AN1147"/>
  <c r="W1124"/>
  <c r="W1175" s="1"/>
  <c r="AL1124"/>
  <c r="AL1175" s="1"/>
  <c r="AP1124"/>
  <c r="AP1175" s="1"/>
  <c r="AD1006"/>
  <c r="AV1006"/>
  <c r="AY841"/>
  <c r="AY838" s="1"/>
  <c r="AR842"/>
  <c r="AR845"/>
  <c r="AR846"/>
  <c r="AR849"/>
  <c r="AR856"/>
  <c r="AR835"/>
  <c r="AR840"/>
  <c r="AR852"/>
  <c r="AR909"/>
  <c r="AR911"/>
  <c r="P838"/>
  <c r="AR817"/>
  <c r="AR829"/>
  <c r="AR833"/>
  <c r="AR841"/>
  <c r="AL989"/>
  <c r="AR989" s="1"/>
  <c r="R955"/>
  <c r="R1078" s="1"/>
  <c r="AU1078"/>
  <c r="AX1078"/>
  <c r="AD959"/>
  <c r="AK959"/>
  <c r="AO1077"/>
  <c r="O1036"/>
  <c r="AQ1036"/>
  <c r="P908"/>
  <c r="AY908"/>
  <c r="AY1185" s="1"/>
  <c r="AK1011"/>
  <c r="AN1011"/>
  <c r="AN1173" s="1"/>
  <c r="M951"/>
  <c r="S951"/>
  <c r="T955"/>
  <c r="T1078" s="1"/>
  <c r="AD958"/>
  <c r="AK958"/>
  <c r="AU1016"/>
  <c r="AU1067" s="1"/>
  <c r="AU1087" s="1"/>
  <c r="AU1106" s="1"/>
  <c r="AR913"/>
  <c r="AR950"/>
  <c r="AD908"/>
  <c r="AD1012" s="1"/>
  <c r="AG1085"/>
  <c r="AV1085"/>
  <c r="AD1002"/>
  <c r="AM1002"/>
  <c r="AQ1002"/>
  <c r="K955"/>
  <c r="K1078" s="1"/>
  <c r="N1111"/>
  <c r="AD957"/>
  <c r="AK957"/>
  <c r="M1065"/>
  <c r="M1092" s="1"/>
  <c r="AF1169"/>
  <c r="S1142"/>
  <c r="S1182" s="1"/>
  <c r="Y1111"/>
  <c r="AD1011"/>
  <c r="J1085"/>
  <c r="R1085"/>
  <c r="AW1085"/>
  <c r="W1002"/>
  <c r="AP1002"/>
  <c r="Y1090"/>
  <c r="AC1013"/>
  <c r="AI955"/>
  <c r="AI1078" s="1"/>
  <c r="V1016"/>
  <c r="V1067" s="1"/>
  <c r="V1115" s="1"/>
  <c r="V1155" s="1"/>
  <c r="AF1016"/>
  <c r="AF1067" s="1"/>
  <c r="T1016"/>
  <c r="T1067" s="1"/>
  <c r="T1087" s="1"/>
  <c r="T1106" s="1"/>
  <c r="AL1002"/>
  <c r="AB1016"/>
  <c r="AB1067" s="1"/>
  <c r="Z1131"/>
  <c r="AX1065"/>
  <c r="AE1142"/>
  <c r="AE1182" s="1"/>
  <c r="AI1142"/>
  <c r="AI1182" s="1"/>
  <c r="T1131"/>
  <c r="L1066"/>
  <c r="N1065"/>
  <c r="N1092" s="1"/>
  <c r="N1119" s="1"/>
  <c r="AT1065"/>
  <c r="AH1142"/>
  <c r="AH1182" s="1"/>
  <c r="AT1142"/>
  <c r="AT1182" s="1"/>
  <c r="AX1142"/>
  <c r="AX1182" s="1"/>
  <c r="AV1111"/>
  <c r="Q1183"/>
  <c r="AK1027"/>
  <c r="AK1051"/>
  <c r="AK1158" s="1"/>
  <c r="AK1022"/>
  <c r="AN1022"/>
  <c r="AJ1027"/>
  <c r="AR154"/>
  <c r="AR261"/>
  <c r="AR277"/>
  <c r="AR303"/>
  <c r="AR319"/>
  <c r="AR331"/>
  <c r="AR339"/>
  <c r="AR361"/>
  <c r="AR13"/>
  <c r="AR15"/>
  <c r="AR47"/>
  <c r="AR59"/>
  <c r="AR63"/>
  <c r="AR75"/>
  <c r="AR83"/>
  <c r="AR95"/>
  <c r="AR119"/>
  <c r="AR44"/>
  <c r="AR64"/>
  <c r="AR68"/>
  <c r="AR80"/>
  <c r="AR84"/>
  <c r="AK1035"/>
  <c r="AR88"/>
  <c r="AR104"/>
  <c r="AR108"/>
  <c r="AR124"/>
  <c r="AR128"/>
  <c r="AR136"/>
  <c r="AR144"/>
  <c r="AD9"/>
  <c r="AK1023"/>
  <c r="AN1023"/>
  <c r="AR74"/>
  <c r="AR90"/>
  <c r="AR94"/>
  <c r="AR110"/>
  <c r="AR148"/>
  <c r="AN1051"/>
  <c r="AN1027"/>
  <c r="AR150"/>
  <c r="Q1199"/>
  <c r="AK994"/>
  <c r="AK164"/>
  <c r="AR172"/>
  <c r="AR265"/>
  <c r="AR281"/>
  <c r="AR307"/>
  <c r="AR323"/>
  <c r="AR343"/>
  <c r="AR365"/>
  <c r="AR11"/>
  <c r="AR19"/>
  <c r="AR21"/>
  <c r="AR23"/>
  <c r="AR27"/>
  <c r="AR31"/>
  <c r="AR35"/>
  <c r="AR39"/>
  <c r="AR43"/>
  <c r="AR51"/>
  <c r="AR55"/>
  <c r="AR67"/>
  <c r="AR71"/>
  <c r="AR87"/>
  <c r="AR91"/>
  <c r="AR99"/>
  <c r="AR103"/>
  <c r="AR107"/>
  <c r="AR111"/>
  <c r="AR115"/>
  <c r="AR123"/>
  <c r="AR127"/>
  <c r="AR131"/>
  <c r="AR135"/>
  <c r="AR139"/>
  <c r="AR143"/>
  <c r="AR147"/>
  <c r="AR160"/>
  <c r="AR170"/>
  <c r="AR176"/>
  <c r="AR162"/>
  <c r="AC1199"/>
  <c r="AC1196"/>
  <c r="AC1141"/>
  <c r="AC1160" s="1"/>
  <c r="AR269"/>
  <c r="AR285"/>
  <c r="AR295"/>
  <c r="AR311"/>
  <c r="AR327"/>
  <c r="AR347"/>
  <c r="AR369"/>
  <c r="AR156"/>
  <c r="AK1032"/>
  <c r="AK1001"/>
  <c r="AN1032"/>
  <c r="AN1066" s="1"/>
  <c r="AN1001"/>
  <c r="AR158"/>
  <c r="AR257"/>
  <c r="AR273"/>
  <c r="AR291"/>
  <c r="AR299"/>
  <c r="AR315"/>
  <c r="AR335"/>
  <c r="AR351"/>
  <c r="AR373"/>
  <c r="AN1035"/>
  <c r="AR96"/>
  <c r="AR10"/>
  <c r="AK1024"/>
  <c r="AN1024"/>
  <c r="AR49"/>
  <c r="AR81"/>
  <c r="AK1031"/>
  <c r="AN1031"/>
  <c r="AR85"/>
  <c r="AR125"/>
  <c r="AR129"/>
  <c r="AR133"/>
  <c r="AR152"/>
  <c r="AR468"/>
  <c r="AR482"/>
  <c r="AR485"/>
  <c r="AR631"/>
  <c r="AM1001"/>
  <c r="AM1032"/>
  <c r="AM1066" s="1"/>
  <c r="J974"/>
  <c r="P1032"/>
  <c r="P1001"/>
  <c r="AY1001"/>
  <c r="AO1001"/>
  <c r="AO1032"/>
  <c r="AO1066" s="1"/>
  <c r="P1051"/>
  <c r="P1027"/>
  <c r="AY1051"/>
  <c r="AY1027"/>
  <c r="AO1051"/>
  <c r="AO1027"/>
  <c r="P1022"/>
  <c r="AY1022"/>
  <c r="AO1022"/>
  <c r="AX1027"/>
  <c r="AE1141"/>
  <c r="AE1160" s="1"/>
  <c r="AX1199"/>
  <c r="AD992"/>
  <c r="AD164"/>
  <c r="AM992"/>
  <c r="AQ992"/>
  <c r="AR198"/>
  <c r="AM1050"/>
  <c r="AR217"/>
  <c r="AR236"/>
  <c r="AR250"/>
  <c r="AR384"/>
  <c r="AL1038"/>
  <c r="AR473"/>
  <c r="AP1038"/>
  <c r="AR475"/>
  <c r="AR480"/>
  <c r="AR395"/>
  <c r="AR403"/>
  <c r="AR411"/>
  <c r="AR441"/>
  <c r="AR449"/>
  <c r="AO1023"/>
  <c r="P1031"/>
  <c r="AO1031"/>
  <c r="P1035"/>
  <c r="AY1035"/>
  <c r="AO1035"/>
  <c r="P1029"/>
  <c r="AY1029"/>
  <c r="AO1029"/>
  <c r="P1033"/>
  <c r="P1052" s="1"/>
  <c r="AY1033"/>
  <c r="AY1052" s="1"/>
  <c r="AO1033"/>
  <c r="AO1052" s="1"/>
  <c r="AR149"/>
  <c r="AR153"/>
  <c r="AR157"/>
  <c r="AR161"/>
  <c r="AR175"/>
  <c r="AR177"/>
  <c r="AR179"/>
  <c r="AR181"/>
  <c r="AR183"/>
  <c r="AR185"/>
  <c r="AR187"/>
  <c r="AR189"/>
  <c r="AR191"/>
  <c r="W1038"/>
  <c r="W1065" s="1"/>
  <c r="AR558"/>
  <c r="AD1051"/>
  <c r="AD1027"/>
  <c r="AM1051"/>
  <c r="AM1027"/>
  <c r="AQ1051"/>
  <c r="AQ1158" s="1"/>
  <c r="AQ1027"/>
  <c r="AD1022"/>
  <c r="AM1022"/>
  <c r="AQ1022"/>
  <c r="AQ1111"/>
  <c r="AQ1065"/>
  <c r="AC1027"/>
  <c r="L1199"/>
  <c r="L1196"/>
  <c r="T1199"/>
  <c r="AB1199"/>
  <c r="P992"/>
  <c r="AY992"/>
  <c r="AO992"/>
  <c r="AM1159"/>
  <c r="AR178"/>
  <c r="AR270"/>
  <c r="AR470"/>
  <c r="AR474"/>
  <c r="AR493"/>
  <c r="AD1026"/>
  <c r="AM1026"/>
  <c r="AQ1026"/>
  <c r="AD1030"/>
  <c r="AM1030"/>
  <c r="AQ1030"/>
  <c r="AD1031"/>
  <c r="AM1031"/>
  <c r="AQ1031"/>
  <c r="AD1035"/>
  <c r="AM1035"/>
  <c r="AQ1035"/>
  <c r="AD1029"/>
  <c r="AM1029"/>
  <c r="AQ1029"/>
  <c r="AR163"/>
  <c r="AR171"/>
  <c r="AD1032"/>
  <c r="AD1001"/>
  <c r="AQ1032"/>
  <c r="AQ1001"/>
  <c r="W1032"/>
  <c r="W1001"/>
  <c r="AL1032"/>
  <c r="AL1066" s="1"/>
  <c r="AL1001"/>
  <c r="AP1032"/>
  <c r="AP1066" s="1"/>
  <c r="AP1001"/>
  <c r="W1051"/>
  <c r="W1027"/>
  <c r="AL1051"/>
  <c r="AL1158" s="1"/>
  <c r="AL1027"/>
  <c r="AP1027"/>
  <c r="AP1051"/>
  <c r="AP1158" s="1"/>
  <c r="W1022"/>
  <c r="AL1022"/>
  <c r="AP1022"/>
  <c r="AL1111"/>
  <c r="V1027"/>
  <c r="K1199"/>
  <c r="S1199"/>
  <c r="S1196"/>
  <c r="S1141"/>
  <c r="S1160" s="1"/>
  <c r="AA1199"/>
  <c r="AA1141"/>
  <c r="AA1160" s="1"/>
  <c r="AJ1199"/>
  <c r="AJ1196"/>
  <c r="AJ1141"/>
  <c r="AJ1160" s="1"/>
  <c r="AU1141"/>
  <c r="AU1160" s="1"/>
  <c r="AR472"/>
  <c r="AR478"/>
  <c r="AM1100"/>
  <c r="AQ1100"/>
  <c r="W1024"/>
  <c r="AL1024"/>
  <c r="AP1024"/>
  <c r="W1023"/>
  <c r="AL1023"/>
  <c r="AP1023"/>
  <c r="W1029"/>
  <c r="AL1029"/>
  <c r="AP1029"/>
  <c r="AY164"/>
  <c r="AR168"/>
  <c r="W994"/>
  <c r="AL994"/>
  <c r="AP994"/>
  <c r="W992"/>
  <c r="AL992"/>
  <c r="AP992"/>
  <c r="J1204"/>
  <c r="N1204"/>
  <c r="AZ1105"/>
  <c r="AD994"/>
  <c r="AM994"/>
  <c r="AQ994"/>
  <c r="AR390"/>
  <c r="AR394"/>
  <c r="AR398"/>
  <c r="AR402"/>
  <c r="AR406"/>
  <c r="AR410"/>
  <c r="AR424"/>
  <c r="AR425"/>
  <c r="AR426"/>
  <c r="AR427"/>
  <c r="AR428"/>
  <c r="AR429"/>
  <c r="AR430"/>
  <c r="AR431"/>
  <c r="AR432"/>
  <c r="AR433"/>
  <c r="AR434"/>
  <c r="AR435"/>
  <c r="AR436"/>
  <c r="AR440"/>
  <c r="AR444"/>
  <c r="AR448"/>
  <c r="AR452"/>
  <c r="AR454"/>
  <c r="AR455"/>
  <c r="AR456"/>
  <c r="AR457"/>
  <c r="AR458"/>
  <c r="AR459"/>
  <c r="AR460"/>
  <c r="AR461"/>
  <c r="AR462"/>
  <c r="AR463"/>
  <c r="AR476"/>
  <c r="AR549"/>
  <c r="AR607"/>
  <c r="J1196"/>
  <c r="N1203"/>
  <c r="N1196"/>
  <c r="N1060"/>
  <c r="N1079" s="1"/>
  <c r="R1199"/>
  <c r="R1196"/>
  <c r="V1199"/>
  <c r="V1196"/>
  <c r="V1141"/>
  <c r="V1160" s="1"/>
  <c r="Z1196"/>
  <c r="Z1141"/>
  <c r="Z1160" s="1"/>
  <c r="Z1199"/>
  <c r="AH1200"/>
  <c r="AH1199"/>
  <c r="AH1141"/>
  <c r="AH1160" s="1"/>
  <c r="AH1196"/>
  <c r="AS1199"/>
  <c r="AS1060"/>
  <c r="AS1079" s="1"/>
  <c r="AW1199"/>
  <c r="AW1141"/>
  <c r="AW1160" s="1"/>
  <c r="AK992"/>
  <c r="AN992"/>
  <c r="AR489"/>
  <c r="AR497"/>
  <c r="AO1105"/>
  <c r="AR167"/>
  <c r="AY994"/>
  <c r="AO994"/>
  <c r="AR385"/>
  <c r="AR386"/>
  <c r="AR387"/>
  <c r="AR388"/>
  <c r="AR392"/>
  <c r="AR396"/>
  <c r="AR400"/>
  <c r="AR404"/>
  <c r="AR408"/>
  <c r="AR412"/>
  <c r="AR413"/>
  <c r="AR414"/>
  <c r="AR415"/>
  <c r="AR416"/>
  <c r="AR417"/>
  <c r="AR418"/>
  <c r="AR419"/>
  <c r="AR420"/>
  <c r="AR421"/>
  <c r="AR422"/>
  <c r="AR438"/>
  <c r="AR442"/>
  <c r="AR446"/>
  <c r="AR450"/>
  <c r="Q1193"/>
  <c r="AK453"/>
  <c r="P1038"/>
  <c r="AY1038"/>
  <c r="AO1038"/>
  <c r="AR546"/>
  <c r="P453"/>
  <c r="AY453"/>
  <c r="AR484"/>
  <c r="AR545"/>
  <c r="AO1158"/>
  <c r="AR389"/>
  <c r="AR393"/>
  <c r="AR397"/>
  <c r="AR401"/>
  <c r="AR405"/>
  <c r="AR409"/>
  <c r="AR423"/>
  <c r="AR439"/>
  <c r="AR443"/>
  <c r="AR447"/>
  <c r="AR451"/>
  <c r="AR554"/>
  <c r="AL1100"/>
  <c r="AR534"/>
  <c r="AR1100" s="1"/>
  <c r="AR536"/>
  <c r="AR551"/>
  <c r="AR552"/>
  <c r="AR556"/>
  <c r="AR560"/>
  <c r="AR636"/>
  <c r="AR644"/>
  <c r="AK1038"/>
  <c r="AK1065" s="1"/>
  <c r="AN1038"/>
  <c r="AR486"/>
  <c r="AR490"/>
  <c r="AR494"/>
  <c r="AR498"/>
  <c r="AR535"/>
  <c r="AR540"/>
  <c r="AR557"/>
  <c r="AL1073"/>
  <c r="AR507"/>
  <c r="AR1073" s="1"/>
  <c r="AR509"/>
  <c r="AO1127"/>
  <c r="AR601"/>
  <c r="L1021"/>
  <c r="L1098" s="1"/>
  <c r="AI1193"/>
  <c r="AD1038"/>
  <c r="AM1038"/>
  <c r="AQ1038"/>
  <c r="AR483"/>
  <c r="AR487"/>
  <c r="AR491"/>
  <c r="AR495"/>
  <c r="AR499"/>
  <c r="AR511"/>
  <c r="AR512"/>
  <c r="AR513"/>
  <c r="AR514"/>
  <c r="AR515"/>
  <c r="AR516"/>
  <c r="AR524"/>
  <c r="AR533"/>
  <c r="AR539"/>
  <c r="AR548"/>
  <c r="AR550"/>
  <c r="AR562"/>
  <c r="AR566"/>
  <c r="AR570"/>
  <c r="AR574"/>
  <c r="AR578"/>
  <c r="AR582"/>
  <c r="AR586"/>
  <c r="AR590"/>
  <c r="AR594"/>
  <c r="P608"/>
  <c r="P1021" s="1"/>
  <c r="P1098" s="1"/>
  <c r="AR547"/>
  <c r="AR564"/>
  <c r="AR568"/>
  <c r="AR572"/>
  <c r="AR576"/>
  <c r="AR580"/>
  <c r="AR584"/>
  <c r="AL1154"/>
  <c r="AR588"/>
  <c r="AR1154" s="1"/>
  <c r="AP1154"/>
  <c r="AR592"/>
  <c r="K1028"/>
  <c r="K1004"/>
  <c r="O1004"/>
  <c r="O1028"/>
  <c r="AR597"/>
  <c r="AR605"/>
  <c r="X1021"/>
  <c r="X1098" s="1"/>
  <c r="AD608"/>
  <c r="M1034"/>
  <c r="M1074" s="1"/>
  <c r="M1116" s="1"/>
  <c r="R1034"/>
  <c r="R1074" s="1"/>
  <c r="R1116" s="1"/>
  <c r="AR630"/>
  <c r="AR640"/>
  <c r="AR488"/>
  <c r="AR492"/>
  <c r="AR496"/>
  <c r="AR599"/>
  <c r="AR603"/>
  <c r="W629"/>
  <c r="M1004"/>
  <c r="M1028"/>
  <c r="R1063"/>
  <c r="R1028"/>
  <c r="R1004"/>
  <c r="R1114" s="1"/>
  <c r="R1133" s="1"/>
  <c r="V1028"/>
  <c r="V1004"/>
  <c r="Z1028"/>
  <c r="Z1004"/>
  <c r="AH1028"/>
  <c r="AH1004"/>
  <c r="AS1063"/>
  <c r="AS1090"/>
  <c r="AS1028"/>
  <c r="AS1004"/>
  <c r="AS1114" s="1"/>
  <c r="AS1133" s="1"/>
  <c r="AY596"/>
  <c r="AY1028" s="1"/>
  <c r="AW1028"/>
  <c r="AW1004"/>
  <c r="AW1114" s="1"/>
  <c r="AW1133" s="1"/>
  <c r="AE1021"/>
  <c r="AE1098" s="1"/>
  <c r="AK608"/>
  <c r="AY608"/>
  <c r="AR611"/>
  <c r="AK613"/>
  <c r="AK1034" s="1"/>
  <c r="AK1074" s="1"/>
  <c r="AK1116" s="1"/>
  <c r="X1183"/>
  <c r="AR693"/>
  <c r="Q1090"/>
  <c r="Q1063"/>
  <c r="Q1028"/>
  <c r="Q1004"/>
  <c r="U1028"/>
  <c r="U1004"/>
  <c r="Y1028"/>
  <c r="Y1004"/>
  <c r="AC1004"/>
  <c r="AC1114" s="1"/>
  <c r="AC1133" s="1"/>
  <c r="AC1028"/>
  <c r="AG1028"/>
  <c r="AG1004"/>
  <c r="AV1028"/>
  <c r="AV1004"/>
  <c r="J1034"/>
  <c r="J1074" s="1"/>
  <c r="J1116" s="1"/>
  <c r="P613"/>
  <c r="P1034" s="1"/>
  <c r="P1074" s="1"/>
  <c r="P1116" s="1"/>
  <c r="AD1007"/>
  <c r="AM1007"/>
  <c r="AR635"/>
  <c r="AQ1007"/>
  <c r="AM996"/>
  <c r="AM1104" s="1"/>
  <c r="AR660"/>
  <c r="AR600"/>
  <c r="AR604"/>
  <c r="AR612"/>
  <c r="AR1181" s="1"/>
  <c r="AD629"/>
  <c r="AD996"/>
  <c r="AD1104" s="1"/>
  <c r="AQ996"/>
  <c r="AQ1104" s="1"/>
  <c r="AR667"/>
  <c r="J1090"/>
  <c r="J1063"/>
  <c r="J1028"/>
  <c r="J1004"/>
  <c r="P596"/>
  <c r="N1063"/>
  <c r="N1028"/>
  <c r="N1004"/>
  <c r="N1114" s="1"/>
  <c r="N1133" s="1"/>
  <c r="S1028"/>
  <c r="S1004"/>
  <c r="S1114" s="1"/>
  <c r="S1133" s="1"/>
  <c r="AA1028"/>
  <c r="AA1004"/>
  <c r="AE1090"/>
  <c r="AE1063"/>
  <c r="AE1028"/>
  <c r="AE1004"/>
  <c r="AE1114" s="1"/>
  <c r="AE1133" s="1"/>
  <c r="AI1028"/>
  <c r="AI1004"/>
  <c r="AT1004"/>
  <c r="AT1028"/>
  <c r="AX1028"/>
  <c r="AX1004"/>
  <c r="K1021"/>
  <c r="K1098" s="1"/>
  <c r="O1021"/>
  <c r="O1098" s="1"/>
  <c r="Q1034"/>
  <c r="Q1074" s="1"/>
  <c r="Q1116" s="1"/>
  <c r="W613"/>
  <c r="W1034" s="1"/>
  <c r="W1074" s="1"/>
  <c r="W1116" s="1"/>
  <c r="AS1034"/>
  <c r="AS1074" s="1"/>
  <c r="AS1116" s="1"/>
  <c r="AY613"/>
  <c r="AY1034" s="1"/>
  <c r="AY1074" s="1"/>
  <c r="AY1116" s="1"/>
  <c r="AR553"/>
  <c r="AR1105" s="1"/>
  <c r="AR561"/>
  <c r="AR1127" s="1"/>
  <c r="W596"/>
  <c r="W1028" s="1"/>
  <c r="W608"/>
  <c r="W1021" s="1"/>
  <c r="W1098" s="1"/>
  <c r="AR610"/>
  <c r="AD613"/>
  <c r="AD1034" s="1"/>
  <c r="AD1074" s="1"/>
  <c r="AD1116" s="1"/>
  <c r="AR614"/>
  <c r="AR615"/>
  <c r="AR616"/>
  <c r="AR617"/>
  <c r="AR618"/>
  <c r="AR619"/>
  <c r="AR620"/>
  <c r="AR621"/>
  <c r="AR622"/>
  <c r="AR623"/>
  <c r="AR624"/>
  <c r="AR625"/>
  <c r="AR626"/>
  <c r="AR627"/>
  <c r="AR628"/>
  <c r="AR653"/>
  <c r="AD661"/>
  <c r="AR705"/>
  <c r="AK1007"/>
  <c r="AN1007"/>
  <c r="P1006"/>
  <c r="P788"/>
  <c r="AT1006"/>
  <c r="AY789"/>
  <c r="AK1179"/>
  <c r="AV1021"/>
  <c r="AV1098" s="1"/>
  <c r="AK996"/>
  <c r="AK1104" s="1"/>
  <c r="AN996"/>
  <c r="AN1104" s="1"/>
  <c r="AR671"/>
  <c r="AR675"/>
  <c r="AR682"/>
  <c r="AR687"/>
  <c r="AR695"/>
  <c r="AR706"/>
  <c r="AR714"/>
  <c r="AR734"/>
  <c r="AN999"/>
  <c r="AN1054"/>
  <c r="AR809"/>
  <c r="AR712"/>
  <c r="AR730"/>
  <c r="AR746"/>
  <c r="AR800"/>
  <c r="W1007"/>
  <c r="AL1007"/>
  <c r="AP1007"/>
  <c r="M1108"/>
  <c r="M1054"/>
  <c r="M1099" s="1"/>
  <c r="M1081"/>
  <c r="AR798"/>
  <c r="AR848"/>
  <c r="AR669"/>
  <c r="AR673"/>
  <c r="AR677"/>
  <c r="AQ1066"/>
  <c r="AR680"/>
  <c r="AR684"/>
  <c r="AR718"/>
  <c r="AR806"/>
  <c r="L1028"/>
  <c r="L1004"/>
  <c r="T1028"/>
  <c r="T1004"/>
  <c r="X1090"/>
  <c r="X1063"/>
  <c r="X1028"/>
  <c r="X1004"/>
  <c r="X1114" s="1"/>
  <c r="X1133" s="1"/>
  <c r="AB1028"/>
  <c r="AB1004"/>
  <c r="AB1114" s="1"/>
  <c r="AB1133" s="1"/>
  <c r="AF1028"/>
  <c r="AF1004"/>
  <c r="AJ1028"/>
  <c r="AJ1004"/>
  <c r="AU1090"/>
  <c r="AU1028"/>
  <c r="AU1004"/>
  <c r="P1007"/>
  <c r="AY1007"/>
  <c r="AO1007"/>
  <c r="P996"/>
  <c r="P1104" s="1"/>
  <c r="AY996"/>
  <c r="AY1104" s="1"/>
  <c r="AO996"/>
  <c r="AO1104" s="1"/>
  <c r="AR672"/>
  <c r="AR676"/>
  <c r="AR683"/>
  <c r="AR686"/>
  <c r="AR738"/>
  <c r="AR882"/>
  <c r="AG1108"/>
  <c r="AG1054"/>
  <c r="AG1081"/>
  <c r="AR790"/>
  <c r="AY801"/>
  <c r="AV1036"/>
  <c r="AY802"/>
  <c r="AR804"/>
  <c r="AV1025"/>
  <c r="AY805"/>
  <c r="AY1025" s="1"/>
  <c r="AR811"/>
  <c r="AR690"/>
  <c r="AR694"/>
  <c r="AR698"/>
  <c r="AR700"/>
  <c r="AR704"/>
  <c r="AO1093"/>
  <c r="AO1142" s="1"/>
  <c r="AO1182" s="1"/>
  <c r="AR709"/>
  <c r="AK1070"/>
  <c r="AK1121" s="1"/>
  <c r="AN1070"/>
  <c r="AN1121" s="1"/>
  <c r="AN1169" s="1"/>
  <c r="AR713"/>
  <c r="AR717"/>
  <c r="AR721"/>
  <c r="AR725"/>
  <c r="AR729"/>
  <c r="AR733"/>
  <c r="AR737"/>
  <c r="P1097"/>
  <c r="P1148" s="1"/>
  <c r="AY1097"/>
  <c r="AY1148" s="1"/>
  <c r="AO1097"/>
  <c r="AO1148" s="1"/>
  <c r="AR741"/>
  <c r="AR745"/>
  <c r="AR749"/>
  <c r="AR753"/>
  <c r="AR755"/>
  <c r="AD788"/>
  <c r="AP1054"/>
  <c r="AR810"/>
  <c r="AR872"/>
  <c r="Q1108"/>
  <c r="Q1054"/>
  <c r="Q1081"/>
  <c r="U1108"/>
  <c r="U1054"/>
  <c r="U1081"/>
  <c r="AL1006"/>
  <c r="AR789"/>
  <c r="Y1036"/>
  <c r="AD802"/>
  <c r="AV1032"/>
  <c r="AV1066" s="1"/>
  <c r="AY804"/>
  <c r="AR902"/>
  <c r="AR679"/>
  <c r="AR688"/>
  <c r="AR692"/>
  <c r="AR696"/>
  <c r="AR702"/>
  <c r="AR707"/>
  <c r="AR711"/>
  <c r="AR715"/>
  <c r="AR719"/>
  <c r="AR723"/>
  <c r="AR727"/>
  <c r="AR731"/>
  <c r="AO1120"/>
  <c r="AO1169" s="1"/>
  <c r="AR735"/>
  <c r="AR739"/>
  <c r="AR743"/>
  <c r="AR747"/>
  <c r="AR751"/>
  <c r="AO1147"/>
  <c r="P1124"/>
  <c r="P1175" s="1"/>
  <c r="AY1124"/>
  <c r="AY1175" s="1"/>
  <c r="AO1124"/>
  <c r="AO1175" s="1"/>
  <c r="AR868"/>
  <c r="AR876"/>
  <c r="AC1108"/>
  <c r="AC1054"/>
  <c r="AC1081"/>
  <c r="W788"/>
  <c r="AU1020"/>
  <c r="AU974"/>
  <c r="AY790"/>
  <c r="AM1174"/>
  <c r="AM998"/>
  <c r="AR796"/>
  <c r="AQ1174"/>
  <c r="AQ998"/>
  <c r="AM1179"/>
  <c r="AR803"/>
  <c r="AQ1179"/>
  <c r="AM1178"/>
  <c r="AQ1178"/>
  <c r="AO993"/>
  <c r="AR844"/>
  <c r="AR720"/>
  <c r="AR724"/>
  <c r="AR728"/>
  <c r="AR732"/>
  <c r="AR736"/>
  <c r="AR740"/>
  <c r="AR744"/>
  <c r="AR748"/>
  <c r="AR750"/>
  <c r="AR754"/>
  <c r="AD998"/>
  <c r="AR814"/>
  <c r="K1108"/>
  <c r="K1081"/>
  <c r="K1054"/>
  <c r="K1099" s="1"/>
  <c r="O1108"/>
  <c r="O1081"/>
  <c r="O1054"/>
  <c r="O1099" s="1"/>
  <c r="S1108"/>
  <c r="S1081"/>
  <c r="S1054"/>
  <c r="AA1108"/>
  <c r="AA1081"/>
  <c r="AA1054"/>
  <c r="AI1108"/>
  <c r="AI1081"/>
  <c r="AI1054"/>
  <c r="AX1108"/>
  <c r="AX1081"/>
  <c r="AX1054"/>
  <c r="AO1174"/>
  <c r="AO998"/>
  <c r="J1036"/>
  <c r="J999"/>
  <c r="AL1036"/>
  <c r="P813"/>
  <c r="P799" s="1"/>
  <c r="AE1036"/>
  <c r="AE999"/>
  <c r="AM993"/>
  <c r="AR816"/>
  <c r="AQ1185"/>
  <c r="AQ1012"/>
  <c r="AM1169"/>
  <c r="W999"/>
  <c r="AP999"/>
  <c r="AY808"/>
  <c r="AY1031" s="1"/>
  <c r="AR820"/>
  <c r="W838"/>
  <c r="AA1184" s="1"/>
  <c r="J1108"/>
  <c r="J1054"/>
  <c r="J1099" s="1"/>
  <c r="J1081"/>
  <c r="N1108"/>
  <c r="N1054"/>
  <c r="N1099" s="1"/>
  <c r="N1081"/>
  <c r="R1108"/>
  <c r="R1054"/>
  <c r="R1081"/>
  <c r="V1108"/>
  <c r="V1054"/>
  <c r="V1081"/>
  <c r="Z1108"/>
  <c r="Z1054"/>
  <c r="Z1081"/>
  <c r="AH1108"/>
  <c r="AH1054"/>
  <c r="AH1081"/>
  <c r="AS1108"/>
  <c r="AS1054"/>
  <c r="AS1081"/>
  <c r="AW1108"/>
  <c r="AW1054"/>
  <c r="AW1081"/>
  <c r="AV1020"/>
  <c r="AN1174"/>
  <c r="AN998"/>
  <c r="AK1178"/>
  <c r="AV1024"/>
  <c r="AZ1178"/>
  <c r="X1036"/>
  <c r="X999"/>
  <c r="AD813"/>
  <c r="V1184"/>
  <c r="Q1184"/>
  <c r="AR893"/>
  <c r="AL1169"/>
  <c r="AP1169"/>
  <c r="W1006"/>
  <c r="AU1006"/>
  <c r="AM1006"/>
  <c r="AQ1006"/>
  <c r="AO999"/>
  <c r="AR808"/>
  <c r="AR830"/>
  <c r="AR832"/>
  <c r="AR834"/>
  <c r="AR836"/>
  <c r="AR949"/>
  <c r="L1081"/>
  <c r="L1054"/>
  <c r="L1108"/>
  <c r="T1108"/>
  <c r="T1081"/>
  <c r="T1054"/>
  <c r="X1108"/>
  <c r="X1081"/>
  <c r="X1054"/>
  <c r="AB1081"/>
  <c r="AB1054"/>
  <c r="AB1108"/>
  <c r="AF1081"/>
  <c r="AF1108"/>
  <c r="AF1054"/>
  <c r="AJ1108"/>
  <c r="AJ1081"/>
  <c r="AJ1054"/>
  <c r="AT1020"/>
  <c r="AL1174"/>
  <c r="AL998"/>
  <c r="AP1174"/>
  <c r="AP998"/>
  <c r="AL1178"/>
  <c r="AR807"/>
  <c r="Q1036"/>
  <c r="Q999"/>
  <c r="AN1185"/>
  <c r="AN1012"/>
  <c r="AJ1067"/>
  <c r="AJ1087" s="1"/>
  <c r="AJ1106" s="1"/>
  <c r="AR756"/>
  <c r="AR757"/>
  <c r="AR758"/>
  <c r="AR759"/>
  <c r="AR760"/>
  <c r="AR761"/>
  <c r="AR762"/>
  <c r="AR763"/>
  <c r="AR764"/>
  <c r="AR765"/>
  <c r="AR766"/>
  <c r="AR767"/>
  <c r="AR768"/>
  <c r="AR769"/>
  <c r="AR770"/>
  <c r="AR771"/>
  <c r="AR772"/>
  <c r="AR773"/>
  <c r="AR774"/>
  <c r="AR775"/>
  <c r="AR776"/>
  <c r="AR777"/>
  <c r="AR778"/>
  <c r="AR779"/>
  <c r="AR780"/>
  <c r="AR781"/>
  <c r="AR782"/>
  <c r="AR783"/>
  <c r="AR784"/>
  <c r="AR785"/>
  <c r="AR786"/>
  <c r="AK1006"/>
  <c r="AO1006"/>
  <c r="W799"/>
  <c r="AE799"/>
  <c r="AE1135" s="1"/>
  <c r="AQ999"/>
  <c r="Y801"/>
  <c r="AM801" s="1"/>
  <c r="AR805"/>
  <c r="W1178"/>
  <c r="AR812"/>
  <c r="AK813"/>
  <c r="AR815"/>
  <c r="AR819"/>
  <c r="AR823"/>
  <c r="AR831"/>
  <c r="AK838"/>
  <c r="AR839"/>
  <c r="AD838"/>
  <c r="AR894"/>
  <c r="AN1058"/>
  <c r="AR892"/>
  <c r="AR901"/>
  <c r="S1185"/>
  <c r="S1020"/>
  <c r="S1012"/>
  <c r="W1185"/>
  <c r="AA1185"/>
  <c r="AA1020"/>
  <c r="AA1012"/>
  <c r="P1185"/>
  <c r="P1012"/>
  <c r="AR931"/>
  <c r="M1111"/>
  <c r="AR854"/>
  <c r="AR858"/>
  <c r="AR864"/>
  <c r="AR866"/>
  <c r="AR870"/>
  <c r="AR874"/>
  <c r="AR878"/>
  <c r="AR880"/>
  <c r="AR884"/>
  <c r="AK1058"/>
  <c r="AR891"/>
  <c r="AM1058"/>
  <c r="AE1185"/>
  <c r="AE1020"/>
  <c r="AE1012"/>
  <c r="AE1061" s="1"/>
  <c r="AE1101" s="1"/>
  <c r="AE1143" s="1"/>
  <c r="AI1185"/>
  <c r="AI1020"/>
  <c r="AI1012"/>
  <c r="AU1185"/>
  <c r="AU1012"/>
  <c r="AD1185"/>
  <c r="AR910"/>
  <c r="AD1084"/>
  <c r="AM1011"/>
  <c r="AM1173" s="1"/>
  <c r="AR912"/>
  <c r="AQ1011"/>
  <c r="AQ1173" s="1"/>
  <c r="AM1000"/>
  <c r="AR914"/>
  <c r="AQ1000"/>
  <c r="AR937"/>
  <c r="N1036"/>
  <c r="N1013"/>
  <c r="N1090"/>
  <c r="P1178"/>
  <c r="AN1178"/>
  <c r="AR855"/>
  <c r="AR859"/>
  <c r="AR860"/>
  <c r="AR867"/>
  <c r="AR871"/>
  <c r="AR875"/>
  <c r="AR881"/>
  <c r="AR885"/>
  <c r="AD1058"/>
  <c r="AQ1058"/>
  <c r="AR900"/>
  <c r="AD1000"/>
  <c r="K1020"/>
  <c r="K1012"/>
  <c r="O1020"/>
  <c r="O1012"/>
  <c r="AN1092"/>
  <c r="U1013"/>
  <c r="AY958"/>
  <c r="AT1078"/>
  <c r="AR851"/>
  <c r="AR853"/>
  <c r="AR857"/>
  <c r="AR863"/>
  <c r="AR865"/>
  <c r="AR869"/>
  <c r="AR873"/>
  <c r="AR877"/>
  <c r="AR879"/>
  <c r="AR883"/>
  <c r="P1000"/>
  <c r="AR919"/>
  <c r="AR922"/>
  <c r="AR954"/>
  <c r="P958"/>
  <c r="J1012"/>
  <c r="J1020"/>
  <c r="AL1020"/>
  <c r="N1012"/>
  <c r="N1020"/>
  <c r="R1185"/>
  <c r="R1012"/>
  <c r="R1020"/>
  <c r="V1185"/>
  <c r="V1012"/>
  <c r="Z1185"/>
  <c r="Z1012"/>
  <c r="Z1020"/>
  <c r="AH1185"/>
  <c r="AH1012"/>
  <c r="AH1020"/>
  <c r="AT1185"/>
  <c r="AT1012"/>
  <c r="AX1185"/>
  <c r="AX1020"/>
  <c r="AX1012"/>
  <c r="AM1092"/>
  <c r="AR936"/>
  <c r="K1055"/>
  <c r="K951"/>
  <c r="K1119" s="1"/>
  <c r="V1090"/>
  <c r="V1003"/>
  <c r="V951"/>
  <c r="V1085" s="1"/>
  <c r="M1036"/>
  <c r="AO1036"/>
  <c r="M955"/>
  <c r="M1078" s="1"/>
  <c r="M1013"/>
  <c r="S1036"/>
  <c r="S1013"/>
  <c r="AB1036"/>
  <c r="AB1013"/>
  <c r="AB1090"/>
  <c r="AB955"/>
  <c r="AB1078" s="1"/>
  <c r="AL1013"/>
  <c r="AL1078"/>
  <c r="W957"/>
  <c r="K1077"/>
  <c r="P960"/>
  <c r="O1077"/>
  <c r="AG1077"/>
  <c r="AG1141" s="1"/>
  <c r="AG1160" s="1"/>
  <c r="W1058"/>
  <c r="AL1058"/>
  <c r="AP1058"/>
  <c r="AR905"/>
  <c r="AK908"/>
  <c r="AL1000"/>
  <c r="AR915"/>
  <c r="AR923"/>
  <c r="N1085"/>
  <c r="AH1085"/>
  <c r="P952"/>
  <c r="W956"/>
  <c r="AY957"/>
  <c r="AK960"/>
  <c r="AK1077" s="1"/>
  <c r="AR971"/>
  <c r="K1003"/>
  <c r="V1020"/>
  <c r="AS1185"/>
  <c r="AS1012"/>
  <c r="AS1061" s="1"/>
  <c r="AS1101" s="1"/>
  <c r="AS1143" s="1"/>
  <c r="AS1020"/>
  <c r="AW1185"/>
  <c r="AW1012"/>
  <c r="AW1020"/>
  <c r="AZ1009"/>
  <c r="AR920"/>
  <c r="AR935"/>
  <c r="AR941"/>
  <c r="O1003"/>
  <c r="O951"/>
  <c r="O1119" s="1"/>
  <c r="T1003"/>
  <c r="T951"/>
  <c r="T974" s="1"/>
  <c r="T1090"/>
  <c r="AA1090"/>
  <c r="AA1003"/>
  <c r="AA951"/>
  <c r="AA1085" s="1"/>
  <c r="AR987"/>
  <c r="AZ987"/>
  <c r="BF987" s="1"/>
  <c r="AR906"/>
  <c r="P1011"/>
  <c r="AY1011"/>
  <c r="AO1011"/>
  <c r="AO1173" s="1"/>
  <c r="AY1000"/>
  <c r="AO1000"/>
  <c r="AR916"/>
  <c r="AK1002"/>
  <c r="AN1002"/>
  <c r="AR946"/>
  <c r="W959"/>
  <c r="AR966"/>
  <c r="L1012"/>
  <c r="L1020"/>
  <c r="T1185"/>
  <c r="T1012"/>
  <c r="T1020"/>
  <c r="X1185"/>
  <c r="X1012"/>
  <c r="X1061" s="1"/>
  <c r="X1101" s="1"/>
  <c r="X1143" s="1"/>
  <c r="AB1185"/>
  <c r="AB1012"/>
  <c r="AB1020"/>
  <c r="AF1185"/>
  <c r="AF1012"/>
  <c r="AF1020"/>
  <c r="AJ1185"/>
  <c r="AJ1012"/>
  <c r="AJ1020"/>
  <c r="AK1084"/>
  <c r="AR921"/>
  <c r="AR924"/>
  <c r="AR932"/>
  <c r="AR940"/>
  <c r="K1095"/>
  <c r="O1095"/>
  <c r="AR907"/>
  <c r="AK1000"/>
  <c r="AN1000"/>
  <c r="AR918"/>
  <c r="W958"/>
  <c r="P959"/>
  <c r="N1016"/>
  <c r="AY1008"/>
  <c r="AO1119"/>
  <c r="AO1008"/>
  <c r="Z1090"/>
  <c r="Z1003"/>
  <c r="AG1003"/>
  <c r="AG1090"/>
  <c r="R1036"/>
  <c r="R1013"/>
  <c r="V1013"/>
  <c r="V1036"/>
  <c r="AG1036"/>
  <c r="AG1013"/>
  <c r="AG955"/>
  <c r="AG1078" s="1"/>
  <c r="AW1036"/>
  <c r="AW1013"/>
  <c r="AW1090"/>
  <c r="L1111"/>
  <c r="L955"/>
  <c r="L1078" s="1"/>
  <c r="N1077"/>
  <c r="N1141" s="1"/>
  <c r="N1160" s="1"/>
  <c r="AP1077"/>
  <c r="Y1077"/>
  <c r="AD960"/>
  <c r="AD1077" s="1"/>
  <c r="AR929"/>
  <c r="AR933"/>
  <c r="AR938"/>
  <c r="M1085"/>
  <c r="U1085"/>
  <c r="Y1085"/>
  <c r="AC1085"/>
  <c r="AR947"/>
  <c r="AK952"/>
  <c r="AK956"/>
  <c r="P957"/>
  <c r="U955"/>
  <c r="U1078" s="1"/>
  <c r="AR968"/>
  <c r="AC1016"/>
  <c r="AS1016"/>
  <c r="M1020"/>
  <c r="M1012"/>
  <c r="Q1185"/>
  <c r="Q1020"/>
  <c r="Q1012"/>
  <c r="Q1061" s="1"/>
  <c r="Q1101" s="1"/>
  <c r="Q1143" s="1"/>
  <c r="U1185"/>
  <c r="U1020"/>
  <c r="Y1185"/>
  <c r="Y1020"/>
  <c r="Y1012"/>
  <c r="AC1185"/>
  <c r="AC1020"/>
  <c r="AC1012"/>
  <c r="AG1185"/>
  <c r="AG1020"/>
  <c r="AG1012"/>
  <c r="AV1185"/>
  <c r="AV1012"/>
  <c r="AL1085"/>
  <c r="AR930"/>
  <c r="AK1008"/>
  <c r="AN1119"/>
  <c r="AN1008"/>
  <c r="AF1003"/>
  <c r="AF951"/>
  <c r="AF1085" s="1"/>
  <c r="AJ1003"/>
  <c r="AJ1090"/>
  <c r="AJ951"/>
  <c r="AJ1085" s="1"/>
  <c r="AF1036"/>
  <c r="AF1013"/>
  <c r="AF955"/>
  <c r="AF1078" s="1"/>
  <c r="AJ1036"/>
  <c r="AJ1013"/>
  <c r="AJ955"/>
  <c r="AJ1078" s="1"/>
  <c r="AV1090"/>
  <c r="AV1078"/>
  <c r="AV1013"/>
  <c r="AT1077"/>
  <c r="AT1141" s="1"/>
  <c r="AT1160" s="1"/>
  <c r="AY960"/>
  <c r="AY1077" s="1"/>
  <c r="P1058"/>
  <c r="AY1058"/>
  <c r="AO1058"/>
  <c r="W1011"/>
  <c r="AL1011"/>
  <c r="AL1173" s="1"/>
  <c r="AP1011"/>
  <c r="AP1173" s="1"/>
  <c r="W1000"/>
  <c r="AP1000"/>
  <c r="AR934"/>
  <c r="AR939"/>
  <c r="AZ1002"/>
  <c r="AR948"/>
  <c r="Z951"/>
  <c r="O955"/>
  <c r="O1078" s="1"/>
  <c r="V955"/>
  <c r="V1078" s="1"/>
  <c r="AA955"/>
  <c r="AA1078" s="1"/>
  <c r="W960"/>
  <c r="W1077" s="1"/>
  <c r="X1016"/>
  <c r="AG1016"/>
  <c r="P1008"/>
  <c r="U1012"/>
  <c r="AA1013"/>
  <c r="AB1131"/>
  <c r="W1008"/>
  <c r="AL1119"/>
  <c r="AL1008"/>
  <c r="AP1119"/>
  <c r="AP1008"/>
  <c r="K1036"/>
  <c r="K1013"/>
  <c r="T1036"/>
  <c r="T1013"/>
  <c r="AH1036"/>
  <c r="AH1013"/>
  <c r="AT1036"/>
  <c r="AT1013"/>
  <c r="AT1090"/>
  <c r="AX1036"/>
  <c r="AX1090"/>
  <c r="M1072"/>
  <c r="AI1085"/>
  <c r="AT1085"/>
  <c r="AX1085"/>
  <c r="R1090"/>
  <c r="W952"/>
  <c r="AH1090"/>
  <c r="Y1013"/>
  <c r="L1090"/>
  <c r="U1016"/>
  <c r="Z1016"/>
  <c r="AH1016"/>
  <c r="AW1016"/>
  <c r="K1138"/>
  <c r="AM1008"/>
  <c r="AD1008"/>
  <c r="AQ1119"/>
  <c r="AQ1008"/>
  <c r="L1036"/>
  <c r="L1013"/>
  <c r="Z1036"/>
  <c r="Z1013"/>
  <c r="AU1036"/>
  <c r="AU1013"/>
  <c r="J1055"/>
  <c r="L1084"/>
  <c r="AB1085"/>
  <c r="AU1085"/>
  <c r="L951"/>
  <c r="AY951"/>
  <c r="S1090"/>
  <c r="AD952"/>
  <c r="Y955"/>
  <c r="Y1078" s="1"/>
  <c r="AC955"/>
  <c r="AC1078" s="1"/>
  <c r="P956"/>
  <c r="AD956"/>
  <c r="AY956"/>
  <c r="K1111"/>
  <c r="O1111"/>
  <c r="M1055"/>
  <c r="U1090"/>
  <c r="AC1090"/>
  <c r="M1016"/>
  <c r="R1016"/>
  <c r="AH1003"/>
  <c r="O1013"/>
  <c r="AI1013"/>
  <c r="AX1013"/>
  <c r="M1095"/>
  <c r="K1072"/>
  <c r="O1072"/>
  <c r="S1111"/>
  <c r="S1065"/>
  <c r="M1138"/>
  <c r="J1131"/>
  <c r="N1131"/>
  <c r="R1131"/>
  <c r="V1131"/>
  <c r="AU1131"/>
  <c r="J1084"/>
  <c r="N1084"/>
  <c r="K1016"/>
  <c r="O1016"/>
  <c r="S1016"/>
  <c r="AA1016"/>
  <c r="AE1016"/>
  <c r="AI1016"/>
  <c r="AT1016"/>
  <c r="AX1016"/>
  <c r="AA1065"/>
  <c r="L1116"/>
  <c r="T1116"/>
  <c r="AC1116"/>
  <c r="K1084"/>
  <c r="O1084"/>
  <c r="L1095"/>
  <c r="M1131"/>
  <c r="Q1131"/>
  <c r="U1131"/>
  <c r="AC1131"/>
  <c r="AG1131"/>
  <c r="M1066"/>
  <c r="AE1065"/>
  <c r="L1072"/>
  <c r="U1116"/>
  <c r="AU1116"/>
  <c r="M1084"/>
  <c r="J1095"/>
  <c r="N1095"/>
  <c r="J1072"/>
  <c r="N1072"/>
  <c r="L1158"/>
  <c r="K1131"/>
  <c r="O1131"/>
  <c r="S1131"/>
  <c r="AA1131"/>
  <c r="AE1131"/>
  <c r="AI1131"/>
  <c r="AT1131"/>
  <c r="AX1131"/>
  <c r="X1116"/>
  <c r="AB1116"/>
  <c r="Z1169"/>
  <c r="AH1169"/>
  <c r="AI1065"/>
  <c r="AF1116"/>
  <c r="AJ1116"/>
  <c r="M1158"/>
  <c r="Q1158"/>
  <c r="U1158"/>
  <c r="Y1158"/>
  <c r="AC1158"/>
  <c r="AG1158"/>
  <c r="AV1158"/>
  <c r="T1065"/>
  <c r="X1065"/>
  <c r="AB1065"/>
  <c r="AF1065"/>
  <c r="AJ1065"/>
  <c r="AU1065"/>
  <c r="Y1116"/>
  <c r="AG1116"/>
  <c r="AV1116"/>
  <c r="AC1111"/>
  <c r="K1158"/>
  <c r="O1158"/>
  <c r="J1111"/>
  <c r="S1158"/>
  <c r="AA1158"/>
  <c r="AE1158"/>
  <c r="AI1158"/>
  <c r="AT1158"/>
  <c r="AX1158"/>
  <c r="J1065"/>
  <c r="J1092" s="1"/>
  <c r="J1119" s="1"/>
  <c r="J1146" s="1"/>
  <c r="R1065"/>
  <c r="V1065"/>
  <c r="Z1065"/>
  <c r="AH1065"/>
  <c r="AS1065"/>
  <c r="AW1065"/>
  <c r="O1116"/>
  <c r="S1116"/>
  <c r="AA1116"/>
  <c r="AE1116"/>
  <c r="AI1116"/>
  <c r="AT1116"/>
  <c r="AX1116"/>
  <c r="U1111"/>
  <c r="J1158"/>
  <c r="N1158"/>
  <c r="Q1065"/>
  <c r="AG1065"/>
  <c r="V1116"/>
  <c r="Z1116"/>
  <c r="AH1116"/>
  <c r="AW1116"/>
  <c r="T1142"/>
  <c r="T1182" s="1"/>
  <c r="X1142"/>
  <c r="X1182" s="1"/>
  <c r="AB1142"/>
  <c r="AB1182" s="1"/>
  <c r="AF1142"/>
  <c r="AF1182" s="1"/>
  <c r="AJ1142"/>
  <c r="AJ1182" s="1"/>
  <c r="AU1142"/>
  <c r="AU1182" s="1"/>
  <c r="R1169"/>
  <c r="V1169"/>
  <c r="AU1169"/>
  <c r="R1142"/>
  <c r="R1182" s="1"/>
  <c r="V1142"/>
  <c r="V1182" s="1"/>
  <c r="AS1142"/>
  <c r="AS1182" s="1"/>
  <c r="T1169"/>
  <c r="AS1169"/>
  <c r="AW1169"/>
  <c r="X1169"/>
  <c r="AB1169"/>
  <c r="AJ1169"/>
  <c r="S1169"/>
  <c r="AA1169"/>
  <c r="AE1169"/>
  <c r="AI1169"/>
  <c r="AT1169"/>
  <c r="AX1169"/>
  <c r="Q1169"/>
  <c r="U1169"/>
  <c r="Y1169"/>
  <c r="AC1169"/>
  <c r="AG1169"/>
  <c r="AV1169"/>
  <c r="S1183" l="1"/>
  <c r="BB596"/>
  <c r="BD596"/>
  <c r="BC596"/>
  <c r="AZ596"/>
  <c r="BF613"/>
  <c r="BF956"/>
  <c r="AQ1131"/>
  <c r="BF960"/>
  <c r="BF959"/>
  <c r="AP955"/>
  <c r="BD955" s="1"/>
  <c r="BD958"/>
  <c r="BF957"/>
  <c r="AO955"/>
  <c r="BC955" s="1"/>
  <c r="AM955"/>
  <c r="BA955" s="1"/>
  <c r="BA958"/>
  <c r="BF958" s="1"/>
  <c r="AO951"/>
  <c r="BC951" s="1"/>
  <c r="BC952"/>
  <c r="AQ951"/>
  <c r="BE951" s="1"/>
  <c r="BE952"/>
  <c r="AP951"/>
  <c r="BD951" s="1"/>
  <c r="BD952"/>
  <c r="AN951"/>
  <c r="BB951" s="1"/>
  <c r="BB952"/>
  <c r="T1184"/>
  <c r="BF908"/>
  <c r="N1059"/>
  <c r="AL799"/>
  <c r="AZ799" s="1"/>
  <c r="AZ813"/>
  <c r="BF813" s="1"/>
  <c r="AM799"/>
  <c r="BA799" s="1"/>
  <c r="BA801"/>
  <c r="BF801" s="1"/>
  <c r="X1062"/>
  <c r="AQ1169"/>
  <c r="BA596"/>
  <c r="BE596"/>
  <c r="AZ608"/>
  <c r="L1141"/>
  <c r="L1160" s="1"/>
  <c r="BD608"/>
  <c r="Y1141"/>
  <c r="Y1160" s="1"/>
  <c r="AO1012"/>
  <c r="AY1012"/>
  <c r="L1138"/>
  <c r="S1085"/>
  <c r="P1184"/>
  <c r="J1114"/>
  <c r="J1133" s="1"/>
  <c r="J1203"/>
  <c r="X1060"/>
  <c r="X1079" s="1"/>
  <c r="M1196"/>
  <c r="AF1087"/>
  <c r="AF1106" s="1"/>
  <c r="S1184"/>
  <c r="AN955"/>
  <c r="BB955" s="1"/>
  <c r="L1119"/>
  <c r="AO1185"/>
  <c r="R1184"/>
  <c r="AI1114"/>
  <c r="AI1133" s="1"/>
  <c r="J1060"/>
  <c r="J1079" s="1"/>
  <c r="J1126" s="1"/>
  <c r="AP1111"/>
  <c r="X1199"/>
  <c r="X974"/>
  <c r="X975" s="1"/>
  <c r="X1112" s="1"/>
  <c r="AN1111"/>
  <c r="AQ955"/>
  <c r="AC1061"/>
  <c r="AC1101" s="1"/>
  <c r="AC1143" s="1"/>
  <c r="AD1065"/>
  <c r="X1193"/>
  <c r="X1141"/>
  <c r="X1160" s="1"/>
  <c r="AK1066"/>
  <c r="X1196"/>
  <c r="X1200"/>
  <c r="Z974"/>
  <c r="Z975" s="1"/>
  <c r="Z1112" s="1"/>
  <c r="AU1135"/>
  <c r="AW974"/>
  <c r="AW975" s="1"/>
  <c r="AX983"/>
  <c r="U1184"/>
  <c r="AX1063"/>
  <c r="AH1063"/>
  <c r="O1199"/>
  <c r="AO1111"/>
  <c r="AH974"/>
  <c r="AW1196"/>
  <c r="AH1060"/>
  <c r="AH1079" s="1"/>
  <c r="O1196"/>
  <c r="AX1060"/>
  <c r="AX1079" s="1"/>
  <c r="P1131"/>
  <c r="P1158"/>
  <c r="J1059"/>
  <c r="AF1199"/>
  <c r="K1196"/>
  <c r="AG1199"/>
  <c r="Q983"/>
  <c r="S974"/>
  <c r="AM1065"/>
  <c r="AI1196"/>
  <c r="AA1114"/>
  <c r="AA1133" s="1"/>
  <c r="K1059"/>
  <c r="P1066"/>
  <c r="U1196"/>
  <c r="AF1114"/>
  <c r="AF1133" s="1"/>
  <c r="X1040"/>
  <c r="X1088" s="1"/>
  <c r="X1128" s="1"/>
  <c r="X1170" s="1"/>
  <c r="O1114"/>
  <c r="O1133" s="1"/>
  <c r="AI1063"/>
  <c r="AS1196"/>
  <c r="AN1158"/>
  <c r="AK1131"/>
  <c r="AO1054"/>
  <c r="Q1114"/>
  <c r="Q1133" s="1"/>
  <c r="AW1063"/>
  <c r="AX1193"/>
  <c r="P1065"/>
  <c r="P1092" s="1"/>
  <c r="AW1060"/>
  <c r="AW1079" s="1"/>
  <c r="AW1200"/>
  <c r="AS1200"/>
  <c r="R1060"/>
  <c r="R1079" s="1"/>
  <c r="J1199"/>
  <c r="AA1196"/>
  <c r="W1066"/>
  <c r="AB1196"/>
  <c r="T1196"/>
  <c r="AX1196"/>
  <c r="R983"/>
  <c r="Q1196"/>
  <c r="AB1087"/>
  <c r="AB1106" s="1"/>
  <c r="N974"/>
  <c r="R1200"/>
  <c r="AI983"/>
  <c r="AX1200"/>
  <c r="AO1131"/>
  <c r="J1202"/>
  <c r="Q1060"/>
  <c r="Q1079" s="1"/>
  <c r="Q974"/>
  <c r="Q1162" s="1"/>
  <c r="AS1183"/>
  <c r="AW1135"/>
  <c r="AV1114"/>
  <c r="AV1133" s="1"/>
  <c r="J1200"/>
  <c r="J1193"/>
  <c r="AX974"/>
  <c r="AX1162" s="1"/>
  <c r="AW983"/>
  <c r="U1199"/>
  <c r="Q1200"/>
  <c r="AW1183"/>
  <c r="AK1111"/>
  <c r="V1114"/>
  <c r="V1133" s="1"/>
  <c r="AY1032"/>
  <c r="AY1066" s="1"/>
  <c r="AU1063"/>
  <c r="Y1114"/>
  <c r="Y1133" s="1"/>
  <c r="N1199"/>
  <c r="AF1196"/>
  <c r="AI974"/>
  <c r="AI1162" s="1"/>
  <c r="R974"/>
  <c r="R1162" s="1"/>
  <c r="N1202"/>
  <c r="AD1111"/>
  <c r="AI1060"/>
  <c r="AI1079" s="1"/>
  <c r="N983"/>
  <c r="Z1114"/>
  <c r="Z1133" s="1"/>
  <c r="AD1184"/>
  <c r="AO1108"/>
  <c r="M1114"/>
  <c r="M1133" s="1"/>
  <c r="AZ1028"/>
  <c r="AY1065"/>
  <c r="AY1092" s="1"/>
  <c r="AY1119" s="1"/>
  <c r="N1200"/>
  <c r="N1193"/>
  <c r="S1200"/>
  <c r="W1158"/>
  <c r="AG1196"/>
  <c r="AI1199"/>
  <c r="M1199"/>
  <c r="AP1131"/>
  <c r="L1136"/>
  <c r="AN1131"/>
  <c r="O1059"/>
  <c r="AH1114"/>
  <c r="AH1133" s="1"/>
  <c r="AB1184"/>
  <c r="S983"/>
  <c r="AS983"/>
  <c r="AN1028"/>
  <c r="S1063"/>
  <c r="S1193"/>
  <c r="S1060"/>
  <c r="S1079" s="1"/>
  <c r="AS974"/>
  <c r="AS1162" s="1"/>
  <c r="AH1183"/>
  <c r="P1072"/>
  <c r="AH983"/>
  <c r="AH1135"/>
  <c r="AS1193"/>
  <c r="AY1184"/>
  <c r="L1115"/>
  <c r="L1155" s="1"/>
  <c r="AL999"/>
  <c r="AJ1114"/>
  <c r="AJ1133" s="1"/>
  <c r="AP1081"/>
  <c r="W1092"/>
  <c r="W1138"/>
  <c r="T1115"/>
  <c r="T1155" s="1"/>
  <c r="AF1115"/>
  <c r="AF1155" s="1"/>
  <c r="X1166"/>
  <c r="X1184"/>
  <c r="AI1200"/>
  <c r="AW1193"/>
  <c r="K1085"/>
  <c r="U1061"/>
  <c r="U1101" s="1"/>
  <c r="U1143" s="1"/>
  <c r="AQ1020"/>
  <c r="AL1183"/>
  <c r="N1138"/>
  <c r="AY1085"/>
  <c r="O1085"/>
  <c r="P999"/>
  <c r="O1138"/>
  <c r="AH1193"/>
  <c r="J1173"/>
  <c r="N1055"/>
  <c r="L1153"/>
  <c r="AO1081"/>
  <c r="AJ1061"/>
  <c r="AJ1101" s="1"/>
  <c r="AJ1143" s="1"/>
  <c r="O1146"/>
  <c r="O1173" s="1"/>
  <c r="AM1020"/>
  <c r="AG1061"/>
  <c r="AG1101" s="1"/>
  <c r="AG1143" s="1"/>
  <c r="AA1183"/>
  <c r="AX1061"/>
  <c r="AX1101" s="1"/>
  <c r="AX1143" s="1"/>
  <c r="AT1114"/>
  <c r="AT1133" s="1"/>
  <c r="AF974"/>
  <c r="AF1162" s="1"/>
  <c r="P1020"/>
  <c r="P1062" s="1"/>
  <c r="AQ1013"/>
  <c r="AQ1061" s="1"/>
  <c r="AQ1101" s="1"/>
  <c r="AQ1143" s="1"/>
  <c r="AD1036"/>
  <c r="Z1135"/>
  <c r="AM1158"/>
  <c r="AQ1081"/>
  <c r="AU1114"/>
  <c r="AU1133" s="1"/>
  <c r="AD1004"/>
  <c r="N1146"/>
  <c r="N1173" s="1"/>
  <c r="J1180"/>
  <c r="AW1061"/>
  <c r="AW1101" s="1"/>
  <c r="AW1143" s="1"/>
  <c r="S1162"/>
  <c r="AA1061"/>
  <c r="AA1101" s="1"/>
  <c r="AA1143" s="1"/>
  <c r="O1055"/>
  <c r="AJ1060"/>
  <c r="AJ1079" s="1"/>
  <c r="V1060"/>
  <c r="V1079" s="1"/>
  <c r="Z1184"/>
  <c r="K1135"/>
  <c r="AE1184"/>
  <c r="AQ1054"/>
  <c r="V1183"/>
  <c r="AC1183"/>
  <c r="AL1004"/>
  <c r="O1090"/>
  <c r="K1063"/>
  <c r="AB1193"/>
  <c r="W1072"/>
  <c r="AL1131"/>
  <c r="K974"/>
  <c r="K1018" s="1"/>
  <c r="AD1066"/>
  <c r="AD1021"/>
  <c r="AD1098" s="1"/>
  <c r="AW1162"/>
  <c r="AC983"/>
  <c r="M1119"/>
  <c r="M1146" s="1"/>
  <c r="M1173" s="1"/>
  <c r="AI1135"/>
  <c r="AI1183"/>
  <c r="AQ1034"/>
  <c r="AQ1074" s="1"/>
  <c r="AQ1116" s="1"/>
  <c r="AJ1184"/>
  <c r="V1135"/>
  <c r="AY1036"/>
  <c r="Z1183"/>
  <c r="AB1063"/>
  <c r="AT1060"/>
  <c r="AT1079" s="1"/>
  <c r="AT1063"/>
  <c r="AC1063"/>
  <c r="AT1193"/>
  <c r="K1204"/>
  <c r="AU1193"/>
  <c r="Z1200"/>
  <c r="V1200"/>
  <c r="AU1196"/>
  <c r="K1200"/>
  <c r="AO1016"/>
  <c r="AO1067" s="1"/>
  <c r="AO1115" s="1"/>
  <c r="AO1155" s="1"/>
  <c r="AL1063"/>
  <c r="AV999"/>
  <c r="AV1016" s="1"/>
  <c r="AV1067" s="1"/>
  <c r="W1199"/>
  <c r="K1193"/>
  <c r="AV1141"/>
  <c r="AV1160" s="1"/>
  <c r="AD1141"/>
  <c r="AD1160" s="1"/>
  <c r="V974"/>
  <c r="V975" s="1"/>
  <c r="M983"/>
  <c r="R1183"/>
  <c r="R1193"/>
  <c r="AA1060"/>
  <c r="AA1079" s="1"/>
  <c r="AY1020"/>
  <c r="Z1085"/>
  <c r="K1146"/>
  <c r="K1173" s="1"/>
  <c r="AT1061"/>
  <c r="AT1101" s="1"/>
  <c r="AT1143" s="1"/>
  <c r="AH1184"/>
  <c r="AN1184"/>
  <c r="AC1135"/>
  <c r="AL1054"/>
  <c r="AR998"/>
  <c r="AU1183"/>
  <c r="AF1183"/>
  <c r="AK1141"/>
  <c r="AK1160" s="1"/>
  <c r="M1063"/>
  <c r="K1090"/>
  <c r="AA1193"/>
  <c r="AA983"/>
  <c r="T1200"/>
  <c r="AT1200"/>
  <c r="N1162"/>
  <c r="AC1200"/>
  <c r="AX1135"/>
  <c r="R1135"/>
  <c r="S1135"/>
  <c r="AX1183"/>
  <c r="P1054"/>
  <c r="P1108"/>
  <c r="P1081"/>
  <c r="AK1138"/>
  <c r="AK1092"/>
  <c r="AU975"/>
  <c r="AU1162"/>
  <c r="AU1018"/>
  <c r="AU1117" s="1"/>
  <c r="T975"/>
  <c r="T1112" s="1"/>
  <c r="T1018"/>
  <c r="T1117" s="1"/>
  <c r="AV1131"/>
  <c r="AD1092"/>
  <c r="AD1138"/>
  <c r="AE1067"/>
  <c r="K1067"/>
  <c r="X1067"/>
  <c r="AG1040"/>
  <c r="AG1088" s="1"/>
  <c r="AG1128" s="1"/>
  <c r="AG1170" s="1"/>
  <c r="AG1062"/>
  <c r="AB1062"/>
  <c r="AB1040"/>
  <c r="AN989"/>
  <c r="J1165"/>
  <c r="J1062"/>
  <c r="J1040"/>
  <c r="O1082"/>
  <c r="O1061"/>
  <c r="O1101" s="1"/>
  <c r="O1143" s="1"/>
  <c r="AP1078"/>
  <c r="AP1013"/>
  <c r="AE1062"/>
  <c r="AE1040"/>
  <c r="AZ998"/>
  <c r="AZ1097"/>
  <c r="AZ1148" s="1"/>
  <c r="AR1071"/>
  <c r="AZ1025"/>
  <c r="AZ1035"/>
  <c r="AZ1023"/>
  <c r="AZ1032"/>
  <c r="AZ1001"/>
  <c r="AR1035"/>
  <c r="O1067"/>
  <c r="M1067"/>
  <c r="M1087" s="1"/>
  <c r="M1106" s="1"/>
  <c r="M1153" s="1"/>
  <c r="AP1003"/>
  <c r="AP1085"/>
  <c r="Z1067"/>
  <c r="AG1067"/>
  <c r="N1067"/>
  <c r="N1018"/>
  <c r="N1139" s="1"/>
  <c r="P1084"/>
  <c r="P1003"/>
  <c r="P951"/>
  <c r="AL1185"/>
  <c r="AL1012"/>
  <c r="AZ1020"/>
  <c r="AR908"/>
  <c r="K1082"/>
  <c r="K1061"/>
  <c r="K1101" s="1"/>
  <c r="K1143" s="1"/>
  <c r="AR1178"/>
  <c r="AZ1124"/>
  <c r="AZ1175" s="1"/>
  <c r="AZ1070"/>
  <c r="AZ1121" s="1"/>
  <c r="AZ1007"/>
  <c r="AR650"/>
  <c r="AR613"/>
  <c r="AX1067"/>
  <c r="AA1067"/>
  <c r="P1013"/>
  <c r="P1082" s="1"/>
  <c r="P955"/>
  <c r="P1078" s="1"/>
  <c r="AZ1003"/>
  <c r="AD1003"/>
  <c r="AD951"/>
  <c r="AW1067"/>
  <c r="AW1018"/>
  <c r="AW1139" s="1"/>
  <c r="W1090"/>
  <c r="W951"/>
  <c r="W1003"/>
  <c r="AM1013"/>
  <c r="AM1078"/>
  <c r="AR1008"/>
  <c r="AZ1000"/>
  <c r="M1061"/>
  <c r="M1101" s="1"/>
  <c r="M1143" s="1"/>
  <c r="M1082"/>
  <c r="AC1067"/>
  <c r="AN1090"/>
  <c r="AN1003"/>
  <c r="AN1085"/>
  <c r="AF1062"/>
  <c r="AF1040"/>
  <c r="AF1088" s="1"/>
  <c r="AF1128" s="1"/>
  <c r="AF1170" s="1"/>
  <c r="T1062"/>
  <c r="T1040"/>
  <c r="L1061"/>
  <c r="L1101" s="1"/>
  <c r="L1143" s="1"/>
  <c r="L1082"/>
  <c r="AO1003"/>
  <c r="AO1090"/>
  <c r="AS1062"/>
  <c r="AS1040"/>
  <c r="AS1088" s="1"/>
  <c r="AS1128" s="1"/>
  <c r="AS1170" s="1"/>
  <c r="AK1185"/>
  <c r="AK1012"/>
  <c r="AM989"/>
  <c r="AR960"/>
  <c r="AZ1078"/>
  <c r="AZ1013"/>
  <c r="AN1013"/>
  <c r="AN1061" s="1"/>
  <c r="AN1101" s="1"/>
  <c r="AN1143" s="1"/>
  <c r="AN1078"/>
  <c r="AM1090"/>
  <c r="AM1003"/>
  <c r="AM1085"/>
  <c r="AR952"/>
  <c r="AX1062"/>
  <c r="AX1040"/>
  <c r="AX1088" s="1"/>
  <c r="AX1128" s="1"/>
  <c r="AX1170" s="1"/>
  <c r="AH1062"/>
  <c r="AH1040"/>
  <c r="R1062"/>
  <c r="R1040"/>
  <c r="R1088" s="1"/>
  <c r="R1128" s="1"/>
  <c r="R1170" s="1"/>
  <c r="N1165"/>
  <c r="N1062"/>
  <c r="N1093" s="1"/>
  <c r="N1163" s="1"/>
  <c r="N1040"/>
  <c r="J1082"/>
  <c r="J1061"/>
  <c r="J1101" s="1"/>
  <c r="J1143" s="1"/>
  <c r="O1165"/>
  <c r="O1062"/>
  <c r="O1040"/>
  <c r="AZ993"/>
  <c r="AI1062"/>
  <c r="AI1040"/>
  <c r="AA1062"/>
  <c r="AA1040"/>
  <c r="AA1088" s="1"/>
  <c r="AA1128" s="1"/>
  <c r="AA1170" s="1"/>
  <c r="Y1024"/>
  <c r="Y999"/>
  <c r="Y799"/>
  <c r="AD801"/>
  <c r="AT1062"/>
  <c r="AT1040"/>
  <c r="AZ1152"/>
  <c r="AZ1071"/>
  <c r="AR1070"/>
  <c r="AR1121" s="1"/>
  <c r="AZ1050"/>
  <c r="AR992"/>
  <c r="AR164"/>
  <c r="AZ992"/>
  <c r="AZ1033"/>
  <c r="AZ1052" s="1"/>
  <c r="AZ1037"/>
  <c r="AZ1031"/>
  <c r="AZ1030"/>
  <c r="AZ1026"/>
  <c r="AR1031"/>
  <c r="AR1032"/>
  <c r="AR1001"/>
  <c r="AR9"/>
  <c r="AR1022"/>
  <c r="W1111"/>
  <c r="AI1061"/>
  <c r="AI1101" s="1"/>
  <c r="AI1143" s="1"/>
  <c r="U1135"/>
  <c r="AL1108"/>
  <c r="AK799"/>
  <c r="L1193"/>
  <c r="P1077"/>
  <c r="AS1141"/>
  <c r="AS1160" s="1"/>
  <c r="AP1034"/>
  <c r="AP1074" s="1"/>
  <c r="AP1116" s="1"/>
  <c r="O1203"/>
  <c r="AG1200"/>
  <c r="L1203"/>
  <c r="L974"/>
  <c r="AE1200"/>
  <c r="AJ1115"/>
  <c r="AJ1155" s="1"/>
  <c r="L1085"/>
  <c r="V1061"/>
  <c r="V1101" s="1"/>
  <c r="V1143" s="1"/>
  <c r="AZ1058"/>
  <c r="AL1135"/>
  <c r="AP1184"/>
  <c r="AM1184"/>
  <c r="AQ1108"/>
  <c r="AE1081"/>
  <c r="AE1183"/>
  <c r="AG1183"/>
  <c r="AJ1183"/>
  <c r="L1099"/>
  <c r="M1059"/>
  <c r="L1055"/>
  <c r="Q1016"/>
  <c r="J1138"/>
  <c r="J1016"/>
  <c r="AV1061"/>
  <c r="AV1101" s="1"/>
  <c r="AV1143" s="1"/>
  <c r="Y1061"/>
  <c r="Y1101" s="1"/>
  <c r="Y1143" s="1"/>
  <c r="P1111"/>
  <c r="AB1061"/>
  <c r="AB1101" s="1"/>
  <c r="AB1143" s="1"/>
  <c r="AR1002"/>
  <c r="Z1061"/>
  <c r="Z1101" s="1"/>
  <c r="Z1143" s="1"/>
  <c r="AR1000"/>
  <c r="Y1184"/>
  <c r="W1184"/>
  <c r="AH1162"/>
  <c r="S1061"/>
  <c r="S1101" s="1"/>
  <c r="S1143" s="1"/>
  <c r="AA1135"/>
  <c r="AG1184"/>
  <c r="AI1184"/>
  <c r="M1135"/>
  <c r="M1180" s="1"/>
  <c r="W1108"/>
  <c r="AL1081"/>
  <c r="W1054"/>
  <c r="AO1184"/>
  <c r="J1162"/>
  <c r="AK1184"/>
  <c r="AB1135"/>
  <c r="AN1081"/>
  <c r="AF1135"/>
  <c r="AF1063"/>
  <c r="L1063"/>
  <c r="AK999"/>
  <c r="AA1063"/>
  <c r="AG1063"/>
  <c r="AB1183"/>
  <c r="M1090"/>
  <c r="AR596"/>
  <c r="AR1028" s="1"/>
  <c r="O1193"/>
  <c r="AQ1004"/>
  <c r="AJ1193"/>
  <c r="T1193"/>
  <c r="AO1021"/>
  <c r="AO1098" s="1"/>
  <c r="AY1004"/>
  <c r="AG1193"/>
  <c r="AP1021"/>
  <c r="AP1098" s="1"/>
  <c r="V1087"/>
  <c r="V1106" s="1"/>
  <c r="J1141"/>
  <c r="J1160" s="1"/>
  <c r="AN1077"/>
  <c r="AN1004"/>
  <c r="W1016"/>
  <c r="AD1020"/>
  <c r="AL1034"/>
  <c r="AL1074" s="1"/>
  <c r="AL1116" s="1"/>
  <c r="AU1199"/>
  <c r="AJ1200"/>
  <c r="K1114"/>
  <c r="K1133" s="1"/>
  <c r="K1180" s="1"/>
  <c r="K1203"/>
  <c r="AA974"/>
  <c r="AA1018" s="1"/>
  <c r="O974"/>
  <c r="K1202"/>
  <c r="AJ983"/>
  <c r="AM1034"/>
  <c r="AM1074" s="1"/>
  <c r="AM1116" s="1"/>
  <c r="AQ1028"/>
  <c r="AB1060"/>
  <c r="AB1079" s="1"/>
  <c r="T1060"/>
  <c r="T1079" s="1"/>
  <c r="L1060"/>
  <c r="L1079" s="1"/>
  <c r="L983"/>
  <c r="W1020"/>
  <c r="P1028"/>
  <c r="AX1114"/>
  <c r="AX1133" s="1"/>
  <c r="AT1196"/>
  <c r="AE1196"/>
  <c r="P1036"/>
  <c r="V983"/>
  <c r="AN1034"/>
  <c r="AN1074" s="1"/>
  <c r="AN1116" s="1"/>
  <c r="AR994"/>
  <c r="U1114"/>
  <c r="U1133" s="1"/>
  <c r="U1200"/>
  <c r="AK1036"/>
  <c r="M1141"/>
  <c r="M1160" s="1"/>
  <c r="M1200"/>
  <c r="M1202"/>
  <c r="AG983"/>
  <c r="AR1051"/>
  <c r="AD1013"/>
  <c r="AD1061" s="1"/>
  <c r="AD1101" s="1"/>
  <c r="AD1143" s="1"/>
  <c r="AD955"/>
  <c r="U1067"/>
  <c r="U1040"/>
  <c r="U1062"/>
  <c r="AS1067"/>
  <c r="AS1018"/>
  <c r="AS1117" s="1"/>
  <c r="L1165"/>
  <c r="L1062"/>
  <c r="L1040"/>
  <c r="V1062"/>
  <c r="V1040"/>
  <c r="Z1062"/>
  <c r="Z1040"/>
  <c r="AP1185"/>
  <c r="AP1012"/>
  <c r="K1165"/>
  <c r="K1062"/>
  <c r="K1040"/>
  <c r="AR993"/>
  <c r="AV1179"/>
  <c r="AY803"/>
  <c r="AZ1100"/>
  <c r="AH975"/>
  <c r="AH1112" s="1"/>
  <c r="N975"/>
  <c r="N1112" s="1"/>
  <c r="AR1132"/>
  <c r="Q1040"/>
  <c r="Q1088" s="1"/>
  <c r="Q1128" s="1"/>
  <c r="Q1170" s="1"/>
  <c r="Q1062"/>
  <c r="N1126"/>
  <c r="AR957"/>
  <c r="AU1062"/>
  <c r="AU1040"/>
  <c r="AR1006"/>
  <c r="AR788"/>
  <c r="AY1006"/>
  <c r="AY788"/>
  <c r="AZ1154"/>
  <c r="AZ1132"/>
  <c r="AZ1029"/>
  <c r="AZ1022"/>
  <c r="AZ1051"/>
  <c r="AZ1027"/>
  <c r="S975"/>
  <c r="S1112" s="1"/>
  <c r="AZ1038"/>
  <c r="J975"/>
  <c r="J1112" s="1"/>
  <c r="AR1029"/>
  <c r="AR1025"/>
  <c r="AR1033"/>
  <c r="AR1052" s="1"/>
  <c r="AI1090"/>
  <c r="O983"/>
  <c r="AJ974"/>
  <c r="U983"/>
  <c r="AU1115"/>
  <c r="AU1155" s="1"/>
  <c r="AR958"/>
  <c r="T1063"/>
  <c r="O1063"/>
  <c r="L1204"/>
  <c r="AO1004"/>
  <c r="P1004"/>
  <c r="AN1016"/>
  <c r="AK1004"/>
  <c r="AK1021"/>
  <c r="AK1098" s="1"/>
  <c r="AP1016"/>
  <c r="V1193"/>
  <c r="AP1028"/>
  <c r="M1193"/>
  <c r="AU1200"/>
  <c r="AF1200"/>
  <c r="AA1200"/>
  <c r="O1200"/>
  <c r="K1060"/>
  <c r="K1079" s="1"/>
  <c r="K1126" s="1"/>
  <c r="AT974"/>
  <c r="AT1018" s="1"/>
  <c r="AT1139" s="1"/>
  <c r="AE974"/>
  <c r="AE1018" s="1"/>
  <c r="K983"/>
  <c r="AB983"/>
  <c r="AK1020"/>
  <c r="AG1060"/>
  <c r="AG1079" s="1"/>
  <c r="T1114"/>
  <c r="T1133" s="1"/>
  <c r="L1114"/>
  <c r="L1133" s="1"/>
  <c r="L1200"/>
  <c r="AQ1021"/>
  <c r="AQ1098" s="1"/>
  <c r="AP1020"/>
  <c r="AO1028"/>
  <c r="AM1077"/>
  <c r="AM1021"/>
  <c r="AM1098" s="1"/>
  <c r="AE1060"/>
  <c r="AE1079" s="1"/>
  <c r="Z983"/>
  <c r="AF983"/>
  <c r="T983"/>
  <c r="AD1158"/>
  <c r="U1060"/>
  <c r="U1079" s="1"/>
  <c r="Q1141"/>
  <c r="Q1160" s="1"/>
  <c r="M1060"/>
  <c r="M1079" s="1"/>
  <c r="U974"/>
  <c r="U1018" s="1"/>
  <c r="M974"/>
  <c r="M1162" s="1"/>
  <c r="AN1036"/>
  <c r="AC974"/>
  <c r="AC1018" s="1"/>
  <c r="AC1139" s="1"/>
  <c r="AZ1179"/>
  <c r="AZ1181"/>
  <c r="AR996"/>
  <c r="AR1104" s="1"/>
  <c r="AZ1159"/>
  <c r="AR1050"/>
  <c r="AR1023"/>
  <c r="AI1067"/>
  <c r="AY1013"/>
  <c r="AY1061" s="1"/>
  <c r="AY1101" s="1"/>
  <c r="AY1143" s="1"/>
  <c r="AY955"/>
  <c r="AY1078" s="1"/>
  <c r="AZ1011"/>
  <c r="W1084"/>
  <c r="AC1062"/>
  <c r="AC1040"/>
  <c r="AC1088" s="1"/>
  <c r="AC1128" s="1"/>
  <c r="AC1170" s="1"/>
  <c r="AK955"/>
  <c r="AK1078" s="1"/>
  <c r="AK1013"/>
  <c r="AR838"/>
  <c r="AW1184" s="1"/>
  <c r="AR1124"/>
  <c r="AR1175" s="1"/>
  <c r="AR1179"/>
  <c r="AR802"/>
  <c r="AZ996"/>
  <c r="AZ1104" s="1"/>
  <c r="AR661"/>
  <c r="AT1067"/>
  <c r="S1067"/>
  <c r="S1018"/>
  <c r="S1139" s="1"/>
  <c r="R1067"/>
  <c r="R1018"/>
  <c r="R1139" s="1"/>
  <c r="AH1067"/>
  <c r="AH1018"/>
  <c r="AH1139" s="1"/>
  <c r="AR959"/>
  <c r="AZ1008"/>
  <c r="Y1062"/>
  <c r="M1165"/>
  <c r="M1062"/>
  <c r="M1040"/>
  <c r="AK1003"/>
  <c r="AK951"/>
  <c r="AK1090"/>
  <c r="AP989"/>
  <c r="AJ1062"/>
  <c r="AJ1040"/>
  <c r="AY1084"/>
  <c r="AW1062"/>
  <c r="AW1040"/>
  <c r="W1013"/>
  <c r="W1082" s="1"/>
  <c r="W955"/>
  <c r="W1078" s="1"/>
  <c r="AQ1003"/>
  <c r="AQ1090"/>
  <c r="AQ1085"/>
  <c r="AQ989"/>
  <c r="AO1013"/>
  <c r="AO1061" s="1"/>
  <c r="AO1101" s="1"/>
  <c r="AO1143" s="1"/>
  <c r="AO1078"/>
  <c r="N1082"/>
  <c r="N1061"/>
  <c r="N1101" s="1"/>
  <c r="N1143" s="1"/>
  <c r="AM1185"/>
  <c r="AM1012"/>
  <c r="AR1058"/>
  <c r="S1062"/>
  <c r="S1040"/>
  <c r="AR1152"/>
  <c r="AV1178"/>
  <c r="AY807"/>
  <c r="AY1178" s="1"/>
  <c r="AV1062"/>
  <c r="AV1040"/>
  <c r="AV1088" s="1"/>
  <c r="AV1128" s="1"/>
  <c r="AV1170" s="1"/>
  <c r="AR813"/>
  <c r="AU1108"/>
  <c r="AU1081"/>
  <c r="AU1054"/>
  <c r="AR1097"/>
  <c r="AR1148" s="1"/>
  <c r="AR608"/>
  <c r="AT1108"/>
  <c r="AT1081"/>
  <c r="AT1054"/>
  <c r="AR1007"/>
  <c r="AR629"/>
  <c r="AZ1073"/>
  <c r="AZ1077"/>
  <c r="AR453"/>
  <c r="AZ1024"/>
  <c r="AR1159"/>
  <c r="AS975"/>
  <c r="AS1112" s="1"/>
  <c r="R975"/>
  <c r="R1112" s="1"/>
  <c r="AR1037"/>
  <c r="AR1030"/>
  <c r="AR1026"/>
  <c r="Q975"/>
  <c r="Q1112" s="1"/>
  <c r="AQ1184"/>
  <c r="AE1108"/>
  <c r="AJ1135"/>
  <c r="AP1004"/>
  <c r="U1193"/>
  <c r="R1141"/>
  <c r="R1160" s="1"/>
  <c r="AG1114"/>
  <c r="AG1133" s="1"/>
  <c r="AR1038"/>
  <c r="AQ1016"/>
  <c r="AR1027"/>
  <c r="N1180"/>
  <c r="AO989"/>
  <c r="O1135"/>
  <c r="O1180" s="1"/>
  <c r="AN1108"/>
  <c r="AP1108"/>
  <c r="L1135"/>
  <c r="Y1063"/>
  <c r="T1183"/>
  <c r="L1146"/>
  <c r="L1173" s="1"/>
  <c r="T1085"/>
  <c r="L1059"/>
  <c r="AF1061"/>
  <c r="AF1101" s="1"/>
  <c r="AF1143" s="1"/>
  <c r="T1061"/>
  <c r="T1101" s="1"/>
  <c r="T1143" s="1"/>
  <c r="AB1115"/>
  <c r="AB1155" s="1"/>
  <c r="AY1111"/>
  <c r="AR956"/>
  <c r="AH1061"/>
  <c r="AH1101" s="1"/>
  <c r="AH1143" s="1"/>
  <c r="R1061"/>
  <c r="R1101" s="1"/>
  <c r="R1143" s="1"/>
  <c r="AR1011"/>
  <c r="AU1061"/>
  <c r="AU1101" s="1"/>
  <c r="AU1143" s="1"/>
  <c r="AC1184"/>
  <c r="T1162"/>
  <c r="AF1184"/>
  <c r="AT1135"/>
  <c r="AG1135"/>
  <c r="W1081"/>
  <c r="AL1184"/>
  <c r="AE1054"/>
  <c r="AZ1006"/>
  <c r="T1135"/>
  <c r="AJ1063"/>
  <c r="AT1183"/>
  <c r="U1183"/>
  <c r="AV1063"/>
  <c r="U1063"/>
  <c r="Z1063"/>
  <c r="V1063"/>
  <c r="W1004"/>
  <c r="AE1193"/>
  <c r="AL1090"/>
  <c r="O1204"/>
  <c r="AM1004"/>
  <c r="AF1193"/>
  <c r="AY1158"/>
  <c r="AC1193"/>
  <c r="W1131"/>
  <c r="AL1021"/>
  <c r="AL1098" s="1"/>
  <c r="AO1020"/>
  <c r="AK1016"/>
  <c r="Z1060"/>
  <c r="Z1079" s="1"/>
  <c r="AN1021"/>
  <c r="AN1098" s="1"/>
  <c r="AL1016"/>
  <c r="Z1193"/>
  <c r="M1204"/>
  <c r="AU1060"/>
  <c r="AU1079" s="1"/>
  <c r="AF1060"/>
  <c r="AF1079" s="1"/>
  <c r="O1060"/>
  <c r="O1079" s="1"/>
  <c r="O1126" s="1"/>
  <c r="O1141"/>
  <c r="O1160" s="1"/>
  <c r="K1141"/>
  <c r="K1160" s="1"/>
  <c r="AP1036"/>
  <c r="W1036"/>
  <c r="AT983"/>
  <c r="AE983"/>
  <c r="O1202"/>
  <c r="AM1036"/>
  <c r="AU983"/>
  <c r="AB974"/>
  <c r="AZ994"/>
  <c r="AN1020"/>
  <c r="AM1028"/>
  <c r="P1016"/>
  <c r="AB1200"/>
  <c r="L1202"/>
  <c r="AQ1077"/>
  <c r="AO1034"/>
  <c r="AO1074" s="1"/>
  <c r="AO1116" s="1"/>
  <c r="AT1199"/>
  <c r="AE1199"/>
  <c r="AC1060"/>
  <c r="AC1079" s="1"/>
  <c r="AK1072"/>
  <c r="M1203"/>
  <c r="AG974"/>
  <c r="BF596" l="1"/>
  <c r="P1141"/>
  <c r="P1160" s="1"/>
  <c r="BF952"/>
  <c r="AQ1078"/>
  <c r="BE955"/>
  <c r="BF955" s="1"/>
  <c r="BF951"/>
  <c r="BF799"/>
  <c r="X1018"/>
  <c r="X1139" s="1"/>
  <c r="X1162"/>
  <c r="Z1018"/>
  <c r="Z1139" s="1"/>
  <c r="BD464"/>
  <c r="BA464"/>
  <c r="AZ464"/>
  <c r="BC464"/>
  <c r="BF608"/>
  <c r="BB464"/>
  <c r="BE464"/>
  <c r="AZ1066"/>
  <c r="AU1184"/>
  <c r="AV1184"/>
  <c r="AS1184"/>
  <c r="AT1184"/>
  <c r="AX1184"/>
  <c r="Z1162"/>
  <c r="L1093"/>
  <c r="L1163" s="1"/>
  <c r="AX975"/>
  <c r="AX1112" s="1"/>
  <c r="J1093"/>
  <c r="J1142" s="1"/>
  <c r="J1182" s="1"/>
  <c r="AZ1034"/>
  <c r="AZ1074" s="1"/>
  <c r="AZ1116" s="1"/>
  <c r="AW1117"/>
  <c r="AY1138"/>
  <c r="AI1018"/>
  <c r="AI1139" s="1"/>
  <c r="K1093"/>
  <c r="K1163" s="1"/>
  <c r="AI975"/>
  <c r="AI1112" s="1"/>
  <c r="R1117"/>
  <c r="V1018"/>
  <c r="V1139" s="1"/>
  <c r="K975"/>
  <c r="K1112" s="1"/>
  <c r="AN1183"/>
  <c r="AK1203"/>
  <c r="AK1196"/>
  <c r="K1162"/>
  <c r="V1162"/>
  <c r="AP1061"/>
  <c r="AP1101" s="1"/>
  <c r="AP1143" s="1"/>
  <c r="AX1018"/>
  <c r="AX1139" s="1"/>
  <c r="P1063"/>
  <c r="AS1139"/>
  <c r="AF1018"/>
  <c r="AF1139" s="1"/>
  <c r="AY1141"/>
  <c r="AY1160" s="1"/>
  <c r="K1139"/>
  <c r="K1086"/>
  <c r="K1120" s="1"/>
  <c r="K1169" s="1"/>
  <c r="AK1199"/>
  <c r="AF975"/>
  <c r="AF1112" s="1"/>
  <c r="AZ1184"/>
  <c r="P1138"/>
  <c r="AK1063"/>
  <c r="AM1063"/>
  <c r="AY1082"/>
  <c r="N1144"/>
  <c r="P983"/>
  <c r="K1117"/>
  <c r="N1086"/>
  <c r="N1120" s="1"/>
  <c r="N1169" s="1"/>
  <c r="AZ1131"/>
  <c r="AP1063"/>
  <c r="P1040"/>
  <c r="P1109" s="1"/>
  <c r="AD1114"/>
  <c r="AD1133" s="1"/>
  <c r="AN1063"/>
  <c r="AU1139"/>
  <c r="P1165"/>
  <c r="AR1158"/>
  <c r="AZ1063"/>
  <c r="AR1066"/>
  <c r="AH1117"/>
  <c r="AZ1085"/>
  <c r="M1136"/>
  <c r="S1117"/>
  <c r="AY1114"/>
  <c r="AY1133" s="1"/>
  <c r="AM1061"/>
  <c r="AM1101" s="1"/>
  <c r="AM1143" s="1"/>
  <c r="AM1062"/>
  <c r="AP1183"/>
  <c r="AV1087"/>
  <c r="AV1106" s="1"/>
  <c r="AV1115"/>
  <c r="AV1155" s="1"/>
  <c r="AW1144"/>
  <c r="AT1117"/>
  <c r="AR1020"/>
  <c r="AK1200"/>
  <c r="W1055"/>
  <c r="AY1024"/>
  <c r="AY1072" s="1"/>
  <c r="AZ999"/>
  <c r="AQ1062"/>
  <c r="W1202"/>
  <c r="AU1144"/>
  <c r="AD1082"/>
  <c r="AZ1004"/>
  <c r="AZ1059" s="1"/>
  <c r="AC1162"/>
  <c r="AC1166"/>
  <c r="AU1112"/>
  <c r="O1093"/>
  <c r="O1142" s="1"/>
  <c r="O1182" s="1"/>
  <c r="N1117"/>
  <c r="U1117"/>
  <c r="U1139"/>
  <c r="AA1139"/>
  <c r="AA1117"/>
  <c r="AE1139"/>
  <c r="AE1117"/>
  <c r="AB975"/>
  <c r="AB1112" s="1"/>
  <c r="AB1018"/>
  <c r="AP1067"/>
  <c r="AP1115" s="1"/>
  <c r="AP1155" s="1"/>
  <c r="AY1179"/>
  <c r="AY999"/>
  <c r="K1109"/>
  <c r="K1166"/>
  <c r="K1088"/>
  <c r="K1128" s="1"/>
  <c r="K1170" s="1"/>
  <c r="Z1088"/>
  <c r="Z1128" s="1"/>
  <c r="Z1170" s="1"/>
  <c r="Z1166"/>
  <c r="L1109"/>
  <c r="L1088"/>
  <c r="L1128" s="1"/>
  <c r="L1170" s="1"/>
  <c r="L1166"/>
  <c r="AS1087"/>
  <c r="AS1106" s="1"/>
  <c r="AS1115"/>
  <c r="AS1155" s="1"/>
  <c r="AN1193"/>
  <c r="AD799"/>
  <c r="AD999"/>
  <c r="AD1024"/>
  <c r="AD1040" s="1"/>
  <c r="AD1109" s="1"/>
  <c r="Y1131"/>
  <c r="AD1055"/>
  <c r="AX1115"/>
  <c r="AX1155" s="1"/>
  <c r="AX1087"/>
  <c r="AX1106" s="1"/>
  <c r="AL1061"/>
  <c r="AL1101" s="1"/>
  <c r="AL1143" s="1"/>
  <c r="P1055"/>
  <c r="N1087"/>
  <c r="N1106" s="1"/>
  <c r="N1153" s="1"/>
  <c r="N1115"/>
  <c r="N1155" s="1"/>
  <c r="N1136"/>
  <c r="AG1087"/>
  <c r="AG1106" s="1"/>
  <c r="AG1115"/>
  <c r="AG1155" s="1"/>
  <c r="O1087"/>
  <c r="O1106" s="1"/>
  <c r="O1153" s="1"/>
  <c r="O1136"/>
  <c r="O1115"/>
  <c r="O1155" s="1"/>
  <c r="V1057"/>
  <c r="V1168" s="1"/>
  <c r="V1144"/>
  <c r="P974"/>
  <c r="P1162" s="1"/>
  <c r="AG975"/>
  <c r="AG1144" s="1"/>
  <c r="AN1062"/>
  <c r="AN1040"/>
  <c r="AN1088" s="1"/>
  <c r="AN1128" s="1"/>
  <c r="AN1170" s="1"/>
  <c r="AK1067"/>
  <c r="AR1084"/>
  <c r="AR955"/>
  <c r="AR1078" s="1"/>
  <c r="AR1013"/>
  <c r="AQ1067"/>
  <c r="AQ1115" s="1"/>
  <c r="AQ1155" s="1"/>
  <c r="M975"/>
  <c r="M1144" s="1"/>
  <c r="AK1165"/>
  <c r="AK1040"/>
  <c r="AK1062"/>
  <c r="AT975"/>
  <c r="AT1112" s="1"/>
  <c r="AT1162"/>
  <c r="S1057"/>
  <c r="S1168" s="1"/>
  <c r="S1171"/>
  <c r="S1144"/>
  <c r="AU1088"/>
  <c r="AU1128" s="1"/>
  <c r="AU1170" s="1"/>
  <c r="AU1166"/>
  <c r="AH1057"/>
  <c r="AH1168" s="1"/>
  <c r="AH1171"/>
  <c r="AD1078"/>
  <c r="O975"/>
  <c r="O1112" s="1"/>
  <c r="AD1165"/>
  <c r="AD1062"/>
  <c r="AY1059"/>
  <c r="J1067"/>
  <c r="J1041"/>
  <c r="J1144" s="1"/>
  <c r="J1018"/>
  <c r="J1086" s="1"/>
  <c r="AZ1016"/>
  <c r="AT1088"/>
  <c r="AT1128" s="1"/>
  <c r="AT1170" s="1"/>
  <c r="AT1166"/>
  <c r="Y1135"/>
  <c r="Y983"/>
  <c r="Y1196"/>
  <c r="Y1060"/>
  <c r="Y1079" s="1"/>
  <c r="Y1081"/>
  <c r="Y1054"/>
  <c r="Y1200"/>
  <c r="Y1108"/>
  <c r="Y1199"/>
  <c r="Y1193"/>
  <c r="Y974"/>
  <c r="Y1183"/>
  <c r="AR1003"/>
  <c r="AR1090"/>
  <c r="AR951"/>
  <c r="AK1082"/>
  <c r="AK1061"/>
  <c r="AK1101" s="1"/>
  <c r="AK1143" s="1"/>
  <c r="AC1087"/>
  <c r="AC1106" s="1"/>
  <c r="AC1115"/>
  <c r="AC1155" s="1"/>
  <c r="W1059"/>
  <c r="AW1087"/>
  <c r="AW1106" s="1"/>
  <c r="AW1115"/>
  <c r="AW1155" s="1"/>
  <c r="P1119"/>
  <c r="P1146" s="1"/>
  <c r="P1173" s="1"/>
  <c r="P1085"/>
  <c r="AZ1072"/>
  <c r="AE1088"/>
  <c r="AE1128" s="1"/>
  <c r="AE1170" s="1"/>
  <c r="AE1166"/>
  <c r="AB1088"/>
  <c r="AB1128" s="1"/>
  <c r="AB1170" s="1"/>
  <c r="AB1166"/>
  <c r="AU1057"/>
  <c r="AU1168" s="1"/>
  <c r="AU1171"/>
  <c r="P1099"/>
  <c r="W1200"/>
  <c r="AG1166"/>
  <c r="P1203"/>
  <c r="AC1117"/>
  <c r="AR1077"/>
  <c r="AZ1090"/>
  <c r="P1061"/>
  <c r="P1101" s="1"/>
  <c r="P1143" s="1"/>
  <c r="W1061"/>
  <c r="W1101" s="1"/>
  <c r="W1143" s="1"/>
  <c r="AP976"/>
  <c r="P1199"/>
  <c r="U1162"/>
  <c r="P1090"/>
  <c r="AG1162"/>
  <c r="O1162"/>
  <c r="M1093"/>
  <c r="AZ1036"/>
  <c r="AY799"/>
  <c r="AY1108" s="1"/>
  <c r="M1018"/>
  <c r="V1112"/>
  <c r="AQ1135"/>
  <c r="AF1166"/>
  <c r="T1139"/>
  <c r="W1204"/>
  <c r="W1193"/>
  <c r="T1144"/>
  <c r="AH1144"/>
  <c r="AA1166"/>
  <c r="Z1144"/>
  <c r="AK1059"/>
  <c r="AH1087"/>
  <c r="AH1106" s="1"/>
  <c r="AH1115"/>
  <c r="AH1155" s="1"/>
  <c r="S1087"/>
  <c r="S1106" s="1"/>
  <c r="S1115"/>
  <c r="S1155" s="1"/>
  <c r="AY1146"/>
  <c r="AY1173" s="1"/>
  <c r="AY1055"/>
  <c r="AY1090"/>
  <c r="AQ1204"/>
  <c r="AE975"/>
  <c r="AE1112" s="1"/>
  <c r="AE1162"/>
  <c r="AN1067"/>
  <c r="AN1115" s="1"/>
  <c r="AN1155" s="1"/>
  <c r="L1126"/>
  <c r="L975"/>
  <c r="L1112" s="1"/>
  <c r="L1018"/>
  <c r="AV1196"/>
  <c r="AV1060"/>
  <c r="AV1079" s="1"/>
  <c r="AV1183"/>
  <c r="AV1054"/>
  <c r="AV1108"/>
  <c r="AV974"/>
  <c r="AV1199"/>
  <c r="AV1193"/>
  <c r="AV1081"/>
  <c r="AV1135"/>
  <c r="AV983"/>
  <c r="AV1200"/>
  <c r="Q1057"/>
  <c r="Q1168" s="1"/>
  <c r="Q1144"/>
  <c r="AK1119"/>
  <c r="AK1146" s="1"/>
  <c r="AK1173" s="1"/>
  <c r="AK1085"/>
  <c r="M1109"/>
  <c r="M1088"/>
  <c r="M1128" s="1"/>
  <c r="M1170" s="1"/>
  <c r="M1166"/>
  <c r="AZ1084"/>
  <c r="AC975"/>
  <c r="AC1144" s="1"/>
  <c r="AL1193"/>
  <c r="AJ975"/>
  <c r="AJ1112" s="1"/>
  <c r="AJ1018"/>
  <c r="N1057"/>
  <c r="N1171"/>
  <c r="W1165"/>
  <c r="W1062"/>
  <c r="W1040"/>
  <c r="W1099"/>
  <c r="AK1183"/>
  <c r="AK1081"/>
  <c r="AK1054"/>
  <c r="AK1135"/>
  <c r="AK1108"/>
  <c r="Y1016"/>
  <c r="AI1088"/>
  <c r="AI1128" s="1"/>
  <c r="AI1170" s="1"/>
  <c r="AI1166"/>
  <c r="O1109"/>
  <c r="O1088"/>
  <c r="O1128" s="1"/>
  <c r="O1170" s="1"/>
  <c r="O1166"/>
  <c r="AH1088"/>
  <c r="AH1128" s="1"/>
  <c r="AH1170" s="1"/>
  <c r="AH1166"/>
  <c r="AO1135"/>
  <c r="AO1183"/>
  <c r="AO1085"/>
  <c r="AZ1185"/>
  <c r="AZ1012"/>
  <c r="AQ1063"/>
  <c r="AR1021"/>
  <c r="AR1098" s="1"/>
  <c r="AQ1203"/>
  <c r="P1114"/>
  <c r="P1133" s="1"/>
  <c r="L1180"/>
  <c r="AK1193"/>
  <c r="V1117"/>
  <c r="AZ1021"/>
  <c r="AZ1098" s="1"/>
  <c r="AO1063"/>
  <c r="W1183"/>
  <c r="AB1162"/>
  <c r="AJ1162"/>
  <c r="AR1184"/>
  <c r="AK1204"/>
  <c r="AG1018"/>
  <c r="O1018"/>
  <c r="AL1062"/>
  <c r="AQ1183"/>
  <c r="AP1135"/>
  <c r="AQ1040"/>
  <c r="AQ1088" s="1"/>
  <c r="AQ1128" s="1"/>
  <c r="AQ1170" s="1"/>
  <c r="AV1166"/>
  <c r="AD1090"/>
  <c r="N1142"/>
  <c r="N1182" s="1"/>
  <c r="W1060"/>
  <c r="W1079" s="1"/>
  <c r="AD1059"/>
  <c r="P1196"/>
  <c r="Q1166"/>
  <c r="P1193"/>
  <c r="AS1166"/>
  <c r="AY1021"/>
  <c r="AS1057"/>
  <c r="AS1168" s="1"/>
  <c r="AS1144"/>
  <c r="AS1171"/>
  <c r="AW1057"/>
  <c r="AW1168" s="1"/>
  <c r="AW1171"/>
  <c r="AI1171"/>
  <c r="AZ1065"/>
  <c r="AZ1092" s="1"/>
  <c r="AZ1119" s="1"/>
  <c r="AZ1146" s="1"/>
  <c r="AZ1111"/>
  <c r="J1109"/>
  <c r="K1136"/>
  <c r="K1115"/>
  <c r="K1155" s="1"/>
  <c r="K1087"/>
  <c r="K1106" s="1"/>
  <c r="K1153" s="1"/>
  <c r="W974"/>
  <c r="W1114"/>
  <c r="W1133" s="1"/>
  <c r="W1141"/>
  <c r="W1160" s="1"/>
  <c r="W983"/>
  <c r="AO1062"/>
  <c r="AO1040"/>
  <c r="AO1088" s="1"/>
  <c r="AO1128" s="1"/>
  <c r="AO1170" s="1"/>
  <c r="P1067"/>
  <c r="AL1067"/>
  <c r="AL1115" s="1"/>
  <c r="AL1155" s="1"/>
  <c r="R1057"/>
  <c r="R1168" s="1"/>
  <c r="R1144"/>
  <c r="R1171"/>
  <c r="S1088"/>
  <c r="S1128" s="1"/>
  <c r="S1170" s="1"/>
  <c r="S1166"/>
  <c r="AW1088"/>
  <c r="AW1128" s="1"/>
  <c r="AW1170" s="1"/>
  <c r="AW1166"/>
  <c r="AJ1088"/>
  <c r="AJ1128" s="1"/>
  <c r="AJ1170" s="1"/>
  <c r="AJ1166"/>
  <c r="AK1055"/>
  <c r="R1115"/>
  <c r="R1155" s="1"/>
  <c r="R1087"/>
  <c r="R1106" s="1"/>
  <c r="AT1115"/>
  <c r="AT1155" s="1"/>
  <c r="AT1087"/>
  <c r="AT1106" s="1"/>
  <c r="AI1087"/>
  <c r="AI1106" s="1"/>
  <c r="AI1115"/>
  <c r="AI1155" s="1"/>
  <c r="U975"/>
  <c r="U1144" s="1"/>
  <c r="M1126"/>
  <c r="AP1040"/>
  <c r="AP1062"/>
  <c r="AP1203"/>
  <c r="J1057"/>
  <c r="AR1111"/>
  <c r="V1088"/>
  <c r="V1128" s="1"/>
  <c r="V1170" s="1"/>
  <c r="V1166"/>
  <c r="U1088"/>
  <c r="U1128" s="1"/>
  <c r="U1170" s="1"/>
  <c r="U1166"/>
  <c r="U1087"/>
  <c r="U1106" s="1"/>
  <c r="U1115"/>
  <c r="U1155" s="1"/>
  <c r="AA975"/>
  <c r="AA1144" s="1"/>
  <c r="AA1162"/>
  <c r="W1067"/>
  <c r="W1087" s="1"/>
  <c r="W1106" s="1"/>
  <c r="W1153" s="1"/>
  <c r="Q1067"/>
  <c r="Q1018"/>
  <c r="Q1139" s="1"/>
  <c r="J1163"/>
  <c r="X1057"/>
  <c r="X1168" s="1"/>
  <c r="X1144"/>
  <c r="AX1144"/>
  <c r="AM1193"/>
  <c r="AM999"/>
  <c r="AM1024"/>
  <c r="AR801"/>
  <c r="AZ1055"/>
  <c r="N1109"/>
  <c r="N1088"/>
  <c r="N1128" s="1"/>
  <c r="N1170" s="1"/>
  <c r="N1166"/>
  <c r="T1088"/>
  <c r="T1128" s="1"/>
  <c r="T1170" s="1"/>
  <c r="T1166"/>
  <c r="W1119"/>
  <c r="W1146" s="1"/>
  <c r="W1173" s="1"/>
  <c r="W1085"/>
  <c r="AD1063"/>
  <c r="AD1085"/>
  <c r="AD1119"/>
  <c r="AD1146" s="1"/>
  <c r="AD1173" s="1"/>
  <c r="AA1087"/>
  <c r="AA1106" s="1"/>
  <c r="AA1115"/>
  <c r="AA1155" s="1"/>
  <c r="AR1185"/>
  <c r="AR1012"/>
  <c r="P1059"/>
  <c r="Z1087"/>
  <c r="Z1106" s="1"/>
  <c r="Z1115"/>
  <c r="Z1155" s="1"/>
  <c r="X1087"/>
  <c r="X1106" s="1"/>
  <c r="X1115"/>
  <c r="X1155" s="1"/>
  <c r="AE1087"/>
  <c r="AE1106" s="1"/>
  <c r="AE1115"/>
  <c r="AE1155" s="1"/>
  <c r="T1057"/>
  <c r="T1168" s="1"/>
  <c r="T1171"/>
  <c r="Z1057"/>
  <c r="Z1168" s="1"/>
  <c r="P1202"/>
  <c r="AR1065"/>
  <c r="AR1092" s="1"/>
  <c r="AR1004"/>
  <c r="Y1040"/>
  <c r="Y1088" s="1"/>
  <c r="Y1128" s="1"/>
  <c r="Y1170" s="1"/>
  <c r="AW1112"/>
  <c r="AK974"/>
  <c r="AK1018" s="1"/>
  <c r="W1063"/>
  <c r="P1204"/>
  <c r="L1162"/>
  <c r="AR1036"/>
  <c r="AR1034"/>
  <c r="AR1074" s="1"/>
  <c r="AR1116" s="1"/>
  <c r="AK1202"/>
  <c r="P1200"/>
  <c r="AY974"/>
  <c r="AY1162" s="1"/>
  <c r="AK983"/>
  <c r="AK1114"/>
  <c r="AK1133" s="1"/>
  <c r="AZ1158"/>
  <c r="AZ1054"/>
  <c r="AL1040"/>
  <c r="AN1135"/>
  <c r="W1135"/>
  <c r="AK1060"/>
  <c r="AK1079" s="1"/>
  <c r="AY1063"/>
  <c r="W1203"/>
  <c r="W1196"/>
  <c r="AX1166"/>
  <c r="P1060"/>
  <c r="P1079" s="1"/>
  <c r="P1126" s="1"/>
  <c r="R1166"/>
  <c r="M1115"/>
  <c r="M1155" s="1"/>
  <c r="P1135"/>
  <c r="P1183"/>
  <c r="AN1166" l="1"/>
  <c r="X1171"/>
  <c r="AX1171"/>
  <c r="AX1057"/>
  <c r="AX1168" s="1"/>
  <c r="Z1171"/>
  <c r="Z1117"/>
  <c r="J1166"/>
  <c r="AK1180"/>
  <c r="AI1057"/>
  <c r="AI1168" s="1"/>
  <c r="AI1144"/>
  <c r="AK1126"/>
  <c r="X1117"/>
  <c r="AF1057"/>
  <c r="AF1168" s="1"/>
  <c r="BF464"/>
  <c r="AX1117"/>
  <c r="P1093"/>
  <c r="P1163" s="1"/>
  <c r="L1142"/>
  <c r="L1182" s="1"/>
  <c r="AI1117"/>
  <c r="AF1144"/>
  <c r="AR1063"/>
  <c r="K1142"/>
  <c r="K1182" s="1"/>
  <c r="V1171"/>
  <c r="AK1093"/>
  <c r="AK1163" s="1"/>
  <c r="AY1199"/>
  <c r="AM1199"/>
  <c r="AF1117"/>
  <c r="K1144"/>
  <c r="K1057"/>
  <c r="K1140" s="1"/>
  <c r="AF1171"/>
  <c r="K1171"/>
  <c r="AR1055"/>
  <c r="AY1081"/>
  <c r="AY1196"/>
  <c r="AY1204"/>
  <c r="AR1114"/>
  <c r="AR1133" s="1"/>
  <c r="Q1117"/>
  <c r="P1018"/>
  <c r="P1139" s="1"/>
  <c r="AY1131"/>
  <c r="P1088"/>
  <c r="P1128" s="1"/>
  <c r="P1170" s="1"/>
  <c r="P1166"/>
  <c r="J1171"/>
  <c r="AY1054"/>
  <c r="AY1099" s="1"/>
  <c r="AY1200"/>
  <c r="W1180"/>
  <c r="AY1183"/>
  <c r="AN1203"/>
  <c r="AN1196"/>
  <c r="AN1200"/>
  <c r="AN1199"/>
  <c r="AL1199"/>
  <c r="AL1203"/>
  <c r="AZ1062"/>
  <c r="AZ1093" s="1"/>
  <c r="AZ1163" s="1"/>
  <c r="AQ1193"/>
  <c r="AL1060"/>
  <c r="AL1079" s="1"/>
  <c r="AL1196"/>
  <c r="M1112"/>
  <c r="AR1059"/>
  <c r="AL1204"/>
  <c r="O1163"/>
  <c r="AQ1196"/>
  <c r="AP1196"/>
  <c r="AZ1040"/>
  <c r="AZ1109" s="1"/>
  <c r="AL1200"/>
  <c r="U1112"/>
  <c r="AT1144"/>
  <c r="L1144"/>
  <c r="AK1117"/>
  <c r="AK1086"/>
  <c r="AK1120" s="1"/>
  <c r="AK1169" s="1"/>
  <c r="AK1139"/>
  <c r="AM1016"/>
  <c r="J1168"/>
  <c r="AO974"/>
  <c r="AO1087"/>
  <c r="AO1106" s="1"/>
  <c r="AO1203"/>
  <c r="AO983"/>
  <c r="AO1200"/>
  <c r="AO1114"/>
  <c r="AO1133" s="1"/>
  <c r="AO1193"/>
  <c r="AO1196"/>
  <c r="AO1204"/>
  <c r="AO1141"/>
  <c r="AO1160" s="1"/>
  <c r="W975"/>
  <c r="W1112" s="1"/>
  <c r="AZ1183"/>
  <c r="AM1135"/>
  <c r="AM1054"/>
  <c r="AM1108"/>
  <c r="AM1081"/>
  <c r="AM1183"/>
  <c r="AM1114"/>
  <c r="AM1133" s="1"/>
  <c r="AM1141"/>
  <c r="AM1160" s="1"/>
  <c r="AM974"/>
  <c r="AM1200"/>
  <c r="AM983"/>
  <c r="AM1196"/>
  <c r="AA1057"/>
  <c r="AA1168" s="1"/>
  <c r="AA1171"/>
  <c r="P1136"/>
  <c r="P1115"/>
  <c r="P1155" s="1"/>
  <c r="AZ1135"/>
  <c r="AZ1081"/>
  <c r="AZ1108"/>
  <c r="O1139"/>
  <c r="O1117"/>
  <c r="O1086"/>
  <c r="W1109"/>
  <c r="W1088"/>
  <c r="W1128" s="1"/>
  <c r="W1170" s="1"/>
  <c r="W1166"/>
  <c r="N1168"/>
  <c r="N1140"/>
  <c r="N1174" s="1"/>
  <c r="N1113"/>
  <c r="AC1057"/>
  <c r="AC1168" s="1"/>
  <c r="AC1171"/>
  <c r="AQ1087"/>
  <c r="AQ1106" s="1"/>
  <c r="AQ1114"/>
  <c r="AQ1133" s="1"/>
  <c r="AQ1141"/>
  <c r="AQ1160" s="1"/>
  <c r="AQ974"/>
  <c r="AQ983"/>
  <c r="AY1202"/>
  <c r="AY1135"/>
  <c r="AY1060"/>
  <c r="AY1079" s="1"/>
  <c r="AY1203"/>
  <c r="AY983"/>
  <c r="M1163"/>
  <c r="M1142"/>
  <c r="M1182" s="1"/>
  <c r="AP1146"/>
  <c r="AP1090"/>
  <c r="AR1085"/>
  <c r="AR1119"/>
  <c r="AR1146" s="1"/>
  <c r="AR1173" s="1"/>
  <c r="Y975"/>
  <c r="Y1144" s="1"/>
  <c r="Y1162"/>
  <c r="AZ1067"/>
  <c r="J1087"/>
  <c r="J1106" s="1"/>
  <c r="J1153" s="1"/>
  <c r="J1115"/>
  <c r="J1155" s="1"/>
  <c r="J1136"/>
  <c r="AK1109"/>
  <c r="AK1166"/>
  <c r="AK1088"/>
  <c r="AK1128" s="1"/>
  <c r="AK1170" s="1"/>
  <c r="AG1057"/>
  <c r="AG1168" s="1"/>
  <c r="AG1171"/>
  <c r="AN983"/>
  <c r="AN1204"/>
  <c r="AN1060"/>
  <c r="AN1079" s="1"/>
  <c r="AN1087"/>
  <c r="AN1106" s="1"/>
  <c r="AN1141"/>
  <c r="AN1160" s="1"/>
  <c r="AN974"/>
  <c r="AN1114"/>
  <c r="AN1133" s="1"/>
  <c r="AM1204"/>
  <c r="W1018"/>
  <c r="AP1204"/>
  <c r="AO1166"/>
  <c r="Q1171"/>
  <c r="AZ1138"/>
  <c r="Y1166"/>
  <c r="AY1193"/>
  <c r="W1126"/>
  <c r="J1113"/>
  <c r="J1088"/>
  <c r="J1128" s="1"/>
  <c r="J1170" s="1"/>
  <c r="O1057"/>
  <c r="O1171"/>
  <c r="AD1081"/>
  <c r="AD1135"/>
  <c r="AD1196"/>
  <c r="AD1054"/>
  <c r="AD1108"/>
  <c r="AD1200"/>
  <c r="AD1199"/>
  <c r="AD1060"/>
  <c r="AD1079" s="1"/>
  <c r="AD1183"/>
  <c r="AD974"/>
  <c r="AD1193"/>
  <c r="AD1203"/>
  <c r="AD1202"/>
  <c r="AD1204"/>
  <c r="AD983"/>
  <c r="AY1016"/>
  <c r="AB1057"/>
  <c r="AB1168" s="1"/>
  <c r="AB1171"/>
  <c r="P1087"/>
  <c r="P1106" s="1"/>
  <c r="P1153" s="1"/>
  <c r="AR1141"/>
  <c r="AR1160" s="1"/>
  <c r="AL1088"/>
  <c r="AL1128" s="1"/>
  <c r="AL1170" s="1"/>
  <c r="AL1166"/>
  <c r="AR1061"/>
  <c r="AR1101" s="1"/>
  <c r="AR1143" s="1"/>
  <c r="AR1082"/>
  <c r="AP1087"/>
  <c r="AP1106" s="1"/>
  <c r="AP1114"/>
  <c r="AP1133" s="1"/>
  <c r="AP1141"/>
  <c r="AP1160" s="1"/>
  <c r="AP974"/>
  <c r="AP983"/>
  <c r="AP1088"/>
  <c r="AP1128" s="1"/>
  <c r="AP1170" s="1"/>
  <c r="AP1166"/>
  <c r="AK1099"/>
  <c r="AJ1057"/>
  <c r="AJ1168" s="1"/>
  <c r="AJ1171"/>
  <c r="L1086"/>
  <c r="L1117"/>
  <c r="L1139"/>
  <c r="AE1057"/>
  <c r="AE1168" s="1"/>
  <c r="AE1171"/>
  <c r="M1086"/>
  <c r="M1139"/>
  <c r="M1117"/>
  <c r="AM1040"/>
  <c r="AM1088" s="1"/>
  <c r="AM1128" s="1"/>
  <c r="AM1170" s="1"/>
  <c r="AM1131"/>
  <c r="U1057"/>
  <c r="U1168" s="1"/>
  <c r="U1171"/>
  <c r="AZ1061"/>
  <c r="AZ1101" s="1"/>
  <c r="AZ1143" s="1"/>
  <c r="AZ1082"/>
  <c r="AL1141"/>
  <c r="AL1160" s="1"/>
  <c r="AL1087"/>
  <c r="AL1106" s="1"/>
  <c r="AL1114"/>
  <c r="AL1133" s="1"/>
  <c r="AL974"/>
  <c r="AL983"/>
  <c r="AV975"/>
  <c r="AV1112" s="1"/>
  <c r="AV1162"/>
  <c r="AV1018"/>
  <c r="J1117"/>
  <c r="J1139"/>
  <c r="M1057"/>
  <c r="M1171"/>
  <c r="P975"/>
  <c r="P1144" s="1"/>
  <c r="AD1093"/>
  <c r="AD1163" s="1"/>
  <c r="AD1016"/>
  <c r="P1180"/>
  <c r="AR1165"/>
  <c r="W1162"/>
  <c r="AM1060"/>
  <c r="AM1079" s="1"/>
  <c r="AP1193"/>
  <c r="AP1199"/>
  <c r="AO1060"/>
  <c r="AO1079" s="1"/>
  <c r="AZ1165"/>
  <c r="AJ1144"/>
  <c r="AZ1173"/>
  <c r="AR1062"/>
  <c r="AE1144"/>
  <c r="AQ1060"/>
  <c r="AQ1079" s="1"/>
  <c r="AQ1199"/>
  <c r="AQ1166"/>
  <c r="O1144"/>
  <c r="AB1144"/>
  <c r="AY1098"/>
  <c r="AY1062"/>
  <c r="AY1093" s="1"/>
  <c r="AY1163" s="1"/>
  <c r="AY1165"/>
  <c r="AY1040"/>
  <c r="AY975"/>
  <c r="AK975"/>
  <c r="AR1024"/>
  <c r="AR799"/>
  <c r="AR1196" s="1"/>
  <c r="AR999"/>
  <c r="Q1087"/>
  <c r="Q1106" s="1"/>
  <c r="Q1115"/>
  <c r="Q1155" s="1"/>
  <c r="W1115"/>
  <c r="W1155" s="1"/>
  <c r="W1136"/>
  <c r="AG1139"/>
  <c r="AG1117"/>
  <c r="Y1067"/>
  <c r="Y1018"/>
  <c r="Y1139" s="1"/>
  <c r="AJ1139"/>
  <c r="AJ1117"/>
  <c r="L1057"/>
  <c r="L1171"/>
  <c r="J1120"/>
  <c r="J1169" s="1"/>
  <c r="AT1057"/>
  <c r="AT1168" s="1"/>
  <c r="AT1171"/>
  <c r="AK1115"/>
  <c r="AK1155" s="1"/>
  <c r="AK1136"/>
  <c r="AK1087"/>
  <c r="AK1106" s="1"/>
  <c r="AK1153" s="1"/>
  <c r="AD1166"/>
  <c r="AD1088"/>
  <c r="AD1128" s="1"/>
  <c r="AD1170" s="1"/>
  <c r="AD1072"/>
  <c r="AD1131"/>
  <c r="AB1139"/>
  <c r="AB1117"/>
  <c r="AO1199"/>
  <c r="AZ1099"/>
  <c r="AM1203"/>
  <c r="AA1112"/>
  <c r="AP1060"/>
  <c r="AP1079" s="1"/>
  <c r="AP1200"/>
  <c r="AR1138"/>
  <c r="AC1112"/>
  <c r="AR1040"/>
  <c r="AR1109" s="1"/>
  <c r="AQ1200"/>
  <c r="W1093"/>
  <c r="AG1112"/>
  <c r="AK1162"/>
  <c r="P1142" l="1"/>
  <c r="P1182" s="1"/>
  <c r="AK1142"/>
  <c r="AK1182" s="1"/>
  <c r="K1113"/>
  <c r="K1167" s="1"/>
  <c r="K1168"/>
  <c r="P1117"/>
  <c r="AZ1204"/>
  <c r="AZ1200"/>
  <c r="AZ1060"/>
  <c r="AZ1079" s="1"/>
  <c r="AZ1126" s="1"/>
  <c r="K1174"/>
  <c r="P1086"/>
  <c r="P1120" s="1"/>
  <c r="P1169" s="1"/>
  <c r="AZ1202"/>
  <c r="AY1180"/>
  <c r="AZ1203"/>
  <c r="AZ1196"/>
  <c r="J1167"/>
  <c r="AZ1166"/>
  <c r="AZ1088"/>
  <c r="AZ1128" s="1"/>
  <c r="AZ1170" s="1"/>
  <c r="AZ1199"/>
  <c r="AD1126"/>
  <c r="W1144"/>
  <c r="AM1166"/>
  <c r="AY1144"/>
  <c r="AZ1142"/>
  <c r="AZ1182" s="1"/>
  <c r="AR1204"/>
  <c r="AR1060"/>
  <c r="AR1079" s="1"/>
  <c r="W1163"/>
  <c r="W1142"/>
  <c r="W1182" s="1"/>
  <c r="Y1087"/>
  <c r="Y1106" s="1"/>
  <c r="Y1115"/>
  <c r="Y1155" s="1"/>
  <c r="AR1093"/>
  <c r="AR1016"/>
  <c r="AV1139"/>
  <c r="AV1117"/>
  <c r="AZ1115"/>
  <c r="AZ1155" s="1"/>
  <c r="AZ1136"/>
  <c r="Y1057"/>
  <c r="Y1168" s="1"/>
  <c r="Y1171"/>
  <c r="O1120"/>
  <c r="O1169" s="1"/>
  <c r="W1171"/>
  <c r="W1057"/>
  <c r="AD1142"/>
  <c r="AD1182" s="1"/>
  <c r="J1140"/>
  <c r="J1174" s="1"/>
  <c r="L1168"/>
  <c r="L1113"/>
  <c r="L1147" s="1"/>
  <c r="L1140"/>
  <c r="L1174" s="1"/>
  <c r="AK1057"/>
  <c r="AK1171"/>
  <c r="AY1109"/>
  <c r="AY1166"/>
  <c r="AY1088"/>
  <c r="AY1128" s="1"/>
  <c r="AY1170" s="1"/>
  <c r="AV1057"/>
  <c r="AV1168" s="1"/>
  <c r="AV1171"/>
  <c r="AP988"/>
  <c r="AP975"/>
  <c r="AP1144" s="1"/>
  <c r="AP1162"/>
  <c r="AP1018"/>
  <c r="AD975"/>
  <c r="AD1112" s="1"/>
  <c r="AD1162"/>
  <c r="O1113"/>
  <c r="O1147" s="1"/>
  <c r="O1168"/>
  <c r="O1140"/>
  <c r="O1174" s="1"/>
  <c r="AO988"/>
  <c r="AO975"/>
  <c r="AO1144" s="1"/>
  <c r="AO1018"/>
  <c r="AO1162"/>
  <c r="AR1072"/>
  <c r="AR1131"/>
  <c r="AY1057"/>
  <c r="P1057"/>
  <c r="P1171"/>
  <c r="AL988"/>
  <c r="AL975"/>
  <c r="AL1112" s="1"/>
  <c r="AL1162"/>
  <c r="AL1018"/>
  <c r="L1120"/>
  <c r="L1169" s="1"/>
  <c r="AY1067"/>
  <c r="AY1018"/>
  <c r="AY1139" s="1"/>
  <c r="AN988"/>
  <c r="AN975"/>
  <c r="AN1112" s="1"/>
  <c r="AN1162"/>
  <c r="AN1018"/>
  <c r="AQ975"/>
  <c r="AQ1112" s="1"/>
  <c r="AQ988"/>
  <c r="AQ1018"/>
  <c r="AQ1162"/>
  <c r="AM988"/>
  <c r="AM975"/>
  <c r="AM1112" s="1"/>
  <c r="AM1162"/>
  <c r="AM1067"/>
  <c r="AM1018"/>
  <c r="AM1139" s="1"/>
  <c r="Y1117"/>
  <c r="AK1112"/>
  <c r="AY1142"/>
  <c r="AY1182" s="1"/>
  <c r="AV1144"/>
  <c r="M1168"/>
  <c r="M1140"/>
  <c r="M1174" s="1"/>
  <c r="M1113"/>
  <c r="M1147" s="1"/>
  <c r="AR1108"/>
  <c r="AR1135"/>
  <c r="AR1081"/>
  <c r="AR1183"/>
  <c r="AR1199"/>
  <c r="AR1193"/>
  <c r="AR1203"/>
  <c r="AR983"/>
  <c r="AR1054"/>
  <c r="AR974"/>
  <c r="AR1200"/>
  <c r="AR1202"/>
  <c r="AD1067"/>
  <c r="AD1018"/>
  <c r="AD1139" s="1"/>
  <c r="M1120"/>
  <c r="M1169" s="1"/>
  <c r="AD1099"/>
  <c r="W1139"/>
  <c r="W1117"/>
  <c r="W1086"/>
  <c r="AY1126"/>
  <c r="N1147"/>
  <c r="N1167"/>
  <c r="AZ1141"/>
  <c r="AZ1160" s="1"/>
  <c r="AZ1087"/>
  <c r="AZ1106" s="1"/>
  <c r="AZ1153" s="1"/>
  <c r="AZ1193"/>
  <c r="AZ983"/>
  <c r="AZ1114"/>
  <c r="AZ1133" s="1"/>
  <c r="AZ1180" s="1"/>
  <c r="AZ974"/>
  <c r="AD1180"/>
  <c r="AK1144"/>
  <c r="AY1112"/>
  <c r="P1112"/>
  <c r="J1147"/>
  <c r="Y1112"/>
  <c r="K1147" l="1"/>
  <c r="L1167"/>
  <c r="M1167"/>
  <c r="AY1117"/>
  <c r="AM1144"/>
  <c r="AQ1144"/>
  <c r="AD1117"/>
  <c r="AN1144"/>
  <c r="AL1144"/>
  <c r="AZ975"/>
  <c r="AZ1112" s="1"/>
  <c r="AZ1162"/>
  <c r="AZ1018"/>
  <c r="W1120"/>
  <c r="W1169" s="1"/>
  <c r="AM1115"/>
  <c r="AM1155" s="1"/>
  <c r="AM1087"/>
  <c r="AM1106" s="1"/>
  <c r="AM1057"/>
  <c r="AM1168" s="1"/>
  <c r="AM1171"/>
  <c r="AQ1117"/>
  <c r="AQ1139"/>
  <c r="AL1139"/>
  <c r="AL1117"/>
  <c r="P1140"/>
  <c r="P1174" s="1"/>
  <c r="P1113"/>
  <c r="P1147" s="1"/>
  <c r="P1168"/>
  <c r="AP1117"/>
  <c r="AP1139"/>
  <c r="AD1086"/>
  <c r="AY1086"/>
  <c r="AY1171"/>
  <c r="O1167"/>
  <c r="AR975"/>
  <c r="AR988"/>
  <c r="AR1162"/>
  <c r="AY1115"/>
  <c r="AY1155" s="1"/>
  <c r="AY1136"/>
  <c r="AY1087"/>
  <c r="AY1106" s="1"/>
  <c r="AY1153" s="1"/>
  <c r="AO1057"/>
  <c r="AO1168" s="1"/>
  <c r="AO1171"/>
  <c r="AD1057"/>
  <c r="AD1171"/>
  <c r="AP1112"/>
  <c r="AD1136"/>
  <c r="AD1087"/>
  <c r="AD1106" s="1"/>
  <c r="AD1153" s="1"/>
  <c r="AD1115"/>
  <c r="AD1155" s="1"/>
  <c r="AR1099"/>
  <c r="AN1117"/>
  <c r="AN1139"/>
  <c r="AN1057"/>
  <c r="AN1168" s="1"/>
  <c r="AN1171"/>
  <c r="W1140"/>
  <c r="W1174" s="1"/>
  <c r="W1113"/>
  <c r="W1147" s="1"/>
  <c r="W1168"/>
  <c r="AR1041"/>
  <c r="AR1067"/>
  <c r="AR1018"/>
  <c r="AM1117"/>
  <c r="AR1180"/>
  <c r="AO1112"/>
  <c r="AD1144"/>
  <c r="AR1126"/>
  <c r="AQ1057"/>
  <c r="AQ1168" s="1"/>
  <c r="AQ1171"/>
  <c r="AL1057"/>
  <c r="AL1168" s="1"/>
  <c r="AL1171"/>
  <c r="AY1113"/>
  <c r="AY1168"/>
  <c r="AO1117"/>
  <c r="AO1139"/>
  <c r="AP1057"/>
  <c r="AP1168" s="1"/>
  <c r="AP1171"/>
  <c r="AK1113"/>
  <c r="AK1140"/>
  <c r="AK1174" s="1"/>
  <c r="AK1168"/>
  <c r="AR1163"/>
  <c r="AR1142"/>
  <c r="AR1182" s="1"/>
  <c r="AY1147" l="1"/>
  <c r="AY1140"/>
  <c r="AY1174" s="1"/>
  <c r="AR1086"/>
  <c r="AR1120" s="1"/>
  <c r="AR1169" s="1"/>
  <c r="P1167"/>
  <c r="AR1088"/>
  <c r="AR1166"/>
  <c r="AR1112"/>
  <c r="AZ1086"/>
  <c r="AZ1139"/>
  <c r="AZ1117"/>
  <c r="AR1057"/>
  <c r="AR1171"/>
  <c r="AY1120"/>
  <c r="AY1169" s="1"/>
  <c r="AY1167"/>
  <c r="AD1120"/>
  <c r="AD1169" s="1"/>
  <c r="AR1144"/>
  <c r="AR1139"/>
  <c r="AR1136"/>
  <c r="AR1115"/>
  <c r="AR1155" s="1"/>
  <c r="AR1087"/>
  <c r="AR1106" s="1"/>
  <c r="AR1153" s="1"/>
  <c r="AZ1057"/>
  <c r="AZ1171"/>
  <c r="AK1147"/>
  <c r="AK1167"/>
  <c r="AD1140"/>
  <c r="AD1174" s="1"/>
  <c r="AD1168"/>
  <c r="AD1113"/>
  <c r="AD1147" s="1"/>
  <c r="AR1117"/>
  <c r="W1167"/>
  <c r="AZ1144"/>
  <c r="AZ1113" l="1"/>
  <c r="AZ1147" s="1"/>
  <c r="AZ1140"/>
  <c r="AZ1174" s="1"/>
  <c r="AZ1168"/>
  <c r="AZ1120"/>
  <c r="AZ1169" s="1"/>
  <c r="AR1128"/>
  <c r="AR1170" s="1"/>
  <c r="AD1167"/>
  <c r="AR1140"/>
  <c r="AR1174" s="1"/>
  <c r="AR1168"/>
  <c r="AR1113"/>
  <c r="AR1147" s="1"/>
  <c r="AZ1167" l="1"/>
  <c r="AR1167"/>
  <c r="BC1204" l="1"/>
  <c r="BC1193"/>
  <c r="BC1021"/>
  <c r="BE1159"/>
  <c r="BB1026"/>
  <c r="BB1031"/>
  <c r="BB1132"/>
  <c r="BE1203"/>
  <c r="BE1036"/>
  <c r="BE1026"/>
  <c r="BA1028"/>
  <c r="BA1031"/>
  <c r="BC1022"/>
  <c r="BE1132"/>
  <c r="BD1027"/>
  <c r="BB1035"/>
  <c r="BB1022"/>
  <c r="BD1029"/>
  <c r="BD1204"/>
  <c r="BD1021"/>
  <c r="BD1193"/>
  <c r="BA1204"/>
  <c r="BA1193"/>
  <c r="BA1021"/>
  <c r="BE1021"/>
  <c r="BE1098" s="1"/>
  <c r="BE1193"/>
  <c r="BE1204"/>
  <c r="BB1193"/>
  <c r="BB1021"/>
  <c r="BB1098" s="1"/>
  <c r="BB1204"/>
  <c r="BA1183"/>
  <c r="BA1004"/>
  <c r="BA1038"/>
  <c r="BD1038"/>
  <c r="BC1004"/>
  <c r="BC1183"/>
  <c r="BB1007"/>
  <c r="BC1028"/>
  <c r="BC1031"/>
  <c r="BA1022"/>
  <c r="BE1022"/>
  <c r="BC1132"/>
  <c r="BC1034"/>
  <c r="BC1074" s="1"/>
  <c r="BE994"/>
  <c r="BA1159"/>
  <c r="BB1203"/>
  <c r="BB1036"/>
  <c r="BB1030"/>
  <c r="BD1033"/>
  <c r="BD1052" s="1"/>
  <c r="BA1026"/>
  <c r="BE1027"/>
  <c r="BE1030"/>
  <c r="BC1035"/>
  <c r="BE1029"/>
  <c r="BA1132"/>
  <c r="BA1034"/>
  <c r="BA1074" s="1"/>
  <c r="BD1026"/>
  <c r="BD1031"/>
  <c r="BD1132"/>
  <c r="BB1033"/>
  <c r="BB1052" s="1"/>
  <c r="BB1159"/>
  <c r="BD1159"/>
  <c r="BC1159"/>
  <c r="BB1038"/>
  <c r="BD1183"/>
  <c r="BD1004"/>
  <c r="BD1181"/>
  <c r="BC1154"/>
  <c r="BA996"/>
  <c r="BA1104" s="1"/>
  <c r="BD996"/>
  <c r="BD1104" s="1"/>
  <c r="BE1006"/>
  <c r="BC999"/>
  <c r="BA1178"/>
  <c r="BE1058"/>
  <c r="BE1009"/>
  <c r="BB1135"/>
  <c r="BC1203"/>
  <c r="BC1036"/>
  <c r="BC1026"/>
  <c r="BE1035"/>
  <c r="BA1033"/>
  <c r="BA1052" s="1"/>
  <c r="BA994"/>
  <c r="BB1028"/>
  <c r="BD1022"/>
  <c r="BB1025"/>
  <c r="BA1203"/>
  <c r="BA1036"/>
  <c r="BA1027"/>
  <c r="BA1030"/>
  <c r="BE1025"/>
  <c r="BA1029"/>
  <c r="BA1073"/>
  <c r="BE1034"/>
  <c r="BE1074" s="1"/>
  <c r="BD1203"/>
  <c r="BD1036"/>
  <c r="BD1030"/>
  <c r="BD1098"/>
  <c r="BB994"/>
  <c r="BB1183"/>
  <c r="BB1004"/>
  <c r="BE1183"/>
  <c r="BE1004"/>
  <c r="BA1037"/>
  <c r="BE1038"/>
  <c r="BD1073"/>
  <c r="BC1038"/>
  <c r="BB996"/>
  <c r="BB1104" s="1"/>
  <c r="BB1154"/>
  <c r="BD1070"/>
  <c r="BD1121" s="1"/>
  <c r="BB1054"/>
  <c r="BE1154"/>
  <c r="BA1181"/>
  <c r="BF1181"/>
  <c r="BA1097"/>
  <c r="BA1148" s="1"/>
  <c r="BA1081"/>
  <c r="BE1108"/>
  <c r="BA1006"/>
  <c r="BC1135"/>
  <c r="BA1179"/>
  <c r="BF1179"/>
  <c r="BC993"/>
  <c r="BA1058"/>
  <c r="BA1009"/>
  <c r="BA1070"/>
  <c r="BA1121" s="1"/>
  <c r="BE1105"/>
  <c r="BD1108"/>
  <c r="BD1006"/>
  <c r="BC1027"/>
  <c r="BC1030"/>
  <c r="BA1035"/>
  <c r="BC1025"/>
  <c r="BC1029"/>
  <c r="BE1033"/>
  <c r="BE1052" s="1"/>
  <c r="BC1098"/>
  <c r="BB1027"/>
  <c r="BD1035"/>
  <c r="BB1029"/>
  <c r="BB1034"/>
  <c r="BB1074" s="1"/>
  <c r="BE1028"/>
  <c r="BE1031"/>
  <c r="BA1025"/>
  <c r="BC1033"/>
  <c r="BC1052" s="1"/>
  <c r="BD1028"/>
  <c r="BD1025"/>
  <c r="BD1034"/>
  <c r="BD1074" s="1"/>
  <c r="BA1098"/>
  <c r="BD994"/>
  <c r="BC994"/>
  <c r="BE1073"/>
  <c r="BC1073"/>
  <c r="BD1154"/>
  <c r="BC1181"/>
  <c r="BE996"/>
  <c r="BE1104" s="1"/>
  <c r="BD1071"/>
  <c r="BD1081"/>
  <c r="BA1154"/>
  <c r="BC996"/>
  <c r="BC1104" s="1"/>
  <c r="BC1071"/>
  <c r="BE1054"/>
  <c r="BA1108"/>
  <c r="BE1071"/>
  <c r="BD1058"/>
  <c r="BB1001"/>
  <c r="BB1032"/>
  <c r="BB1199"/>
  <c r="BB1196"/>
  <c r="BB1200"/>
  <c r="BB1071"/>
  <c r="BD1054"/>
  <c r="BA1135"/>
  <c r="BE999"/>
  <c r="BA1184"/>
  <c r="BC1184"/>
  <c r="BB1184"/>
  <c r="BD1184"/>
  <c r="BE1184"/>
  <c r="BA1185"/>
  <c r="BE1000"/>
  <c r="BA1085"/>
  <c r="BE1002"/>
  <c r="BE1003"/>
  <c r="BE1013"/>
  <c r="BE1199"/>
  <c r="BE1001"/>
  <c r="BE1032"/>
  <c r="BE1200"/>
  <c r="BE1196"/>
  <c r="BC1002"/>
  <c r="BC1003"/>
  <c r="BC1032"/>
  <c r="BC1066" s="1"/>
  <c r="BC1001"/>
  <c r="BC1200"/>
  <c r="BC1196"/>
  <c r="BC1199"/>
  <c r="BB1009"/>
  <c r="BD1008"/>
  <c r="BD1013"/>
  <c r="BD1199"/>
  <c r="BD1196"/>
  <c r="BD1200"/>
  <c r="BD1032"/>
  <c r="BD1001"/>
  <c r="BC1008"/>
  <c r="BA1001"/>
  <c r="BA1199"/>
  <c r="BA1196"/>
  <c r="BA1032"/>
  <c r="BA1066" s="1"/>
  <c r="BA1200"/>
  <c r="BF1178"/>
  <c r="BA1008"/>
  <c r="BA1152"/>
  <c r="BB1097"/>
  <c r="BB1148" s="1"/>
  <c r="BC1007"/>
  <c r="BA1054"/>
  <c r="BC1081"/>
  <c r="BD1097"/>
  <c r="BD1148" s="1"/>
  <c r="BE1178"/>
  <c r="BC1000"/>
  <c r="BB1124"/>
  <c r="BB1175" s="1"/>
  <c r="BB999"/>
  <c r="BD1009"/>
  <c r="BB1060"/>
  <c r="BB1079" s="1"/>
  <c r="BC1105"/>
  <c r="BE1081"/>
  <c r="BA1124"/>
  <c r="BA1175" s="1"/>
  <c r="BC1006"/>
  <c r="BE1135"/>
  <c r="BA999"/>
  <c r="BC1179"/>
  <c r="BA1000"/>
  <c r="BA1002"/>
  <c r="BA1013"/>
  <c r="BE1077"/>
  <c r="BC1060"/>
  <c r="BC1079" s="1"/>
  <c r="BB1011"/>
  <c r="BE1070"/>
  <c r="BE1121" s="1"/>
  <c r="BB1108"/>
  <c r="BB1006"/>
  <c r="BD999"/>
  <c r="BD1000"/>
  <c r="BD1002"/>
  <c r="BD1003"/>
  <c r="BE1008"/>
  <c r="BC1085"/>
  <c r="BA1015"/>
  <c r="BA1095" s="1"/>
  <c r="BB1002"/>
  <c r="BA1060"/>
  <c r="BA1079" s="1"/>
  <c r="BD1037"/>
  <c r="BD1111" s="1"/>
  <c r="BB1073"/>
  <c r="BF1002"/>
  <c r="BB1023"/>
  <c r="BE1007"/>
  <c r="BD1007"/>
  <c r="BE1181"/>
  <c r="BC1124"/>
  <c r="BC1175" s="1"/>
  <c r="BC1152"/>
  <c r="BE1179"/>
  <c r="BB1152"/>
  <c r="BD1178"/>
  <c r="BB1000"/>
  <c r="BB1100"/>
  <c r="BB1013"/>
  <c r="BD1050"/>
  <c r="BB1105"/>
  <c r="BE1152"/>
  <c r="BC1178"/>
  <c r="BC1058"/>
  <c r="BC1009"/>
  <c r="BA1011"/>
  <c r="BA1084" s="1"/>
  <c r="BA1003"/>
  <c r="BC1015"/>
  <c r="BC1063" s="1"/>
  <c r="BB1008"/>
  <c r="BA1071"/>
  <c r="BC1054"/>
  <c r="BD1152"/>
  <c r="BD1135"/>
  <c r="BB1178"/>
  <c r="BD1185"/>
  <c r="BD1085"/>
  <c r="BD1105"/>
  <c r="BB1003"/>
  <c r="BF1009"/>
  <c r="BB993"/>
  <c r="BF1071"/>
  <c r="BE1037"/>
  <c r="BE1065" s="1"/>
  <c r="BE1092" s="1"/>
  <c r="BE1023"/>
  <c r="BD1023"/>
  <c r="BA993"/>
  <c r="BA1007"/>
  <c r="BD983"/>
  <c r="BF1011"/>
  <c r="BF1084" s="1"/>
  <c r="BF1028"/>
  <c r="BB1181"/>
  <c r="BB1050"/>
  <c r="BC1070"/>
  <c r="BC1121" s="1"/>
  <c r="BE1097"/>
  <c r="BE1148" s="1"/>
  <c r="BB1070"/>
  <c r="BB1121" s="1"/>
  <c r="BC1185"/>
  <c r="BC1097"/>
  <c r="BC1148" s="1"/>
  <c r="BD1179"/>
  <c r="BB1185"/>
  <c r="BB1012"/>
  <c r="BB1085"/>
  <c r="BE1124"/>
  <c r="BE1175" s="1"/>
  <c r="BC1108"/>
  <c r="BF1058"/>
  <c r="BE1185"/>
  <c r="BE1012"/>
  <c r="BE1082" s="1"/>
  <c r="BE1085"/>
  <c r="BE1100"/>
  <c r="BE1060"/>
  <c r="BE1079" s="1"/>
  <c r="BE1015"/>
  <c r="BA1105"/>
  <c r="BB1081"/>
  <c r="BD1124"/>
  <c r="BD1175" s="1"/>
  <c r="BB1179"/>
  <c r="BB1058"/>
  <c r="BB1084"/>
  <c r="BD1011"/>
  <c r="BD1084" s="1"/>
  <c r="BB1015"/>
  <c r="BB1063" s="1"/>
  <c r="BD1060"/>
  <c r="BD1079" s="1"/>
  <c r="BE1011"/>
  <c r="BE1084" s="1"/>
  <c r="BC1011"/>
  <c r="BC1084" s="1"/>
  <c r="BC1013"/>
  <c r="BD1015"/>
  <c r="BD1063" s="1"/>
  <c r="BC1037"/>
  <c r="BC1111" s="1"/>
  <c r="BD993"/>
  <c r="BB1037"/>
  <c r="BB1065" s="1"/>
  <c r="BF1159"/>
  <c r="BC1020"/>
  <c r="BF1124"/>
  <c r="BF1175" s="1"/>
  <c r="BE992"/>
  <c r="BF1097"/>
  <c r="BF1148" s="1"/>
  <c r="BE993"/>
  <c r="BF1008"/>
  <c r="BF1154"/>
  <c r="BF994"/>
  <c r="BF1152"/>
  <c r="BA1012"/>
  <c r="BD1100"/>
  <c r="BE1050"/>
  <c r="BD992"/>
  <c r="BD1016" s="1"/>
  <c r="BC1024"/>
  <c r="BF1073"/>
  <c r="BF1012"/>
  <c r="BF1185"/>
  <c r="BE998"/>
  <c r="BC1012"/>
  <c r="BB992"/>
  <c r="BE1051"/>
  <c r="BC1023"/>
  <c r="BE1127"/>
  <c r="BC1078"/>
  <c r="BD1024"/>
  <c r="BE1020"/>
  <c r="BB1127"/>
  <c r="BD1077"/>
  <c r="BF1034"/>
  <c r="BF1074" s="1"/>
  <c r="BF1037"/>
  <c r="BC1100"/>
  <c r="BC1050"/>
  <c r="BF993"/>
  <c r="BE1055"/>
  <c r="BC1077"/>
  <c r="BF1085"/>
  <c r="BD1127"/>
  <c r="BA1023"/>
  <c r="BB1051"/>
  <c r="BB1077"/>
  <c r="BA1020"/>
  <c r="BA1062" s="1"/>
  <c r="BD1066"/>
  <c r="BB998"/>
  <c r="BD1078"/>
  <c r="BA998"/>
  <c r="BF1070"/>
  <c r="BF1121" s="1"/>
  <c r="BF1036"/>
  <c r="BC992"/>
  <c r="BC1016" s="1"/>
  <c r="BE1024"/>
  <c r="BD1051"/>
  <c r="BA1024"/>
  <c r="BB1020"/>
  <c r="BA992"/>
  <c r="BA1100"/>
  <c r="BD1012"/>
  <c r="BD1082" s="1"/>
  <c r="BC1127"/>
  <c r="BB1066"/>
  <c r="BC1051"/>
  <c r="BB1024"/>
  <c r="BD1020"/>
  <c r="BD998"/>
  <c r="BA1127"/>
  <c r="BA1078"/>
  <c r="BD1202"/>
  <c r="BD974"/>
  <c r="BE1078"/>
  <c r="BA1050"/>
  <c r="BB1078"/>
  <c r="BC983"/>
  <c r="BC998"/>
  <c r="BA1077"/>
  <c r="BF1077"/>
  <c r="BA1051"/>
  <c r="BB983"/>
  <c r="BB974"/>
  <c r="BE1202"/>
  <c r="BF1050"/>
  <c r="BF1127"/>
  <c r="BF1024"/>
  <c r="BF1105"/>
  <c r="BF1021"/>
  <c r="BA983"/>
  <c r="BB1082" l="1"/>
  <c r="BA1065"/>
  <c r="BA1092" s="1"/>
  <c r="BA1119" s="1"/>
  <c r="BA1146" s="1"/>
  <c r="BA1173" s="1"/>
  <c r="BD1158"/>
  <c r="BC1095"/>
  <c r="BF1055"/>
  <c r="BB1138"/>
  <c r="BD1131"/>
  <c r="BB1055"/>
  <c r="BD1061"/>
  <c r="BD1101" s="1"/>
  <c r="BD1143" s="1"/>
  <c r="BD975"/>
  <c r="BD1057" s="1"/>
  <c r="BA1016"/>
  <c r="BA1067" s="1"/>
  <c r="BA1087" s="1"/>
  <c r="BA1106" s="1"/>
  <c r="BA1153" s="1"/>
  <c r="BB1062"/>
  <c r="BE1066"/>
  <c r="BE1062"/>
  <c r="BA1111"/>
  <c r="BB1111"/>
  <c r="BA1138"/>
  <c r="BC1059"/>
  <c r="BA1059"/>
  <c r="BE1158"/>
  <c r="BA1072"/>
  <c r="BC1072"/>
  <c r="BC1158"/>
  <c r="BA1141"/>
  <c r="BA1160" s="1"/>
  <c r="BE1116"/>
  <c r="BF1029"/>
  <c r="BB1116"/>
  <c r="BF1020"/>
  <c r="BF1040" s="1"/>
  <c r="BF1109" s="1"/>
  <c r="BF1023"/>
  <c r="BF1027"/>
  <c r="BF1030"/>
  <c r="BF1051"/>
  <c r="BF1158" s="1"/>
  <c r="BF996"/>
  <c r="BF1104" s="1"/>
  <c r="BB1016"/>
  <c r="BB1067" s="1"/>
  <c r="BB1115" s="1"/>
  <c r="BB1155" s="1"/>
  <c r="BE1040"/>
  <c r="BE1109" s="1"/>
  <c r="BF1003"/>
  <c r="BC1082"/>
  <c r="BB1099"/>
  <c r="BE1072"/>
  <c r="BF1000"/>
  <c r="BF1038"/>
  <c r="BF1111" s="1"/>
  <c r="BF1006"/>
  <c r="BF1026"/>
  <c r="BB1072"/>
  <c r="BE1114"/>
  <c r="BE1133" s="1"/>
  <c r="BF1013"/>
  <c r="BF1061" s="1"/>
  <c r="BF1101" s="1"/>
  <c r="BE1016"/>
  <c r="BE1067" s="1"/>
  <c r="BF1033"/>
  <c r="BF1052" s="1"/>
  <c r="BD1099"/>
  <c r="BF1132"/>
  <c r="BB1059"/>
  <c r="BB1093" s="1"/>
  <c r="BB1163" s="1"/>
  <c r="BE1059"/>
  <c r="BF1035"/>
  <c r="BD1141"/>
  <c r="BD1160" s="1"/>
  <c r="BF1004"/>
  <c r="BA1114"/>
  <c r="BA1133" s="1"/>
  <c r="BB1114"/>
  <c r="BB1133" s="1"/>
  <c r="BD1114"/>
  <c r="BD1133" s="1"/>
  <c r="BD1180" s="1"/>
  <c r="BF1025"/>
  <c r="BC1065"/>
  <c r="BC1092" s="1"/>
  <c r="BC1119" s="1"/>
  <c r="BC1146" s="1"/>
  <c r="BC1173" s="1"/>
  <c r="BF999"/>
  <c r="BF1031"/>
  <c r="BD1059"/>
  <c r="BC1116"/>
  <c r="BE1141"/>
  <c r="BE1160" s="1"/>
  <c r="BA1116"/>
  <c r="BD1067"/>
  <c r="BD1136" s="1"/>
  <c r="BD1018"/>
  <c r="BD1086" s="1"/>
  <c r="BE1138"/>
  <c r="BD1116"/>
  <c r="BF1098"/>
  <c r="BE1126"/>
  <c r="BB1141"/>
  <c r="BB1160" s="1"/>
  <c r="BC1067"/>
  <c r="BC1115" s="1"/>
  <c r="BC1155" s="1"/>
  <c r="BE1165"/>
  <c r="BE1119"/>
  <c r="BE1146" s="1"/>
  <c r="BE1173" s="1"/>
  <c r="BF1063"/>
  <c r="BF1116"/>
  <c r="BF1184"/>
  <c r="BC1141"/>
  <c r="BC1160" s="1"/>
  <c r="BF1078"/>
  <c r="BF998"/>
  <c r="BF1100"/>
  <c r="BA1040"/>
  <c r="BA1166" s="1"/>
  <c r="BB1126"/>
  <c r="BB1061"/>
  <c r="BB1101" s="1"/>
  <c r="BB1143" s="1"/>
  <c r="BA1165"/>
  <c r="BE974"/>
  <c r="BF992"/>
  <c r="BF1016" s="1"/>
  <c r="BA1126"/>
  <c r="BC974"/>
  <c r="BA1131"/>
  <c r="BD1040"/>
  <c r="BD1109" s="1"/>
  <c r="BB1040"/>
  <c r="BB1109" s="1"/>
  <c r="BC1202"/>
  <c r="BB1131"/>
  <c r="BC1126"/>
  <c r="BF1007"/>
  <c r="BC1099"/>
  <c r="BA1061"/>
  <c r="BA1101" s="1"/>
  <c r="BA1143" s="1"/>
  <c r="BE1131"/>
  <c r="BA1202"/>
  <c r="BF1135"/>
  <c r="BB1092"/>
  <c r="BB1119" s="1"/>
  <c r="BB1146" s="1"/>
  <c r="BB1173" s="1"/>
  <c r="BF1032"/>
  <c r="BD1065"/>
  <c r="BD1092" s="1"/>
  <c r="BD1119" s="1"/>
  <c r="BD1146" s="1"/>
  <c r="BD1173" s="1"/>
  <c r="BE1095"/>
  <c r="BB1090"/>
  <c r="BC1090"/>
  <c r="BA1063"/>
  <c r="BE1063"/>
  <c r="BB1158"/>
  <c r="BA1158"/>
  <c r="BA1099"/>
  <c r="BC1061"/>
  <c r="BC1101" s="1"/>
  <c r="BC1143" s="1"/>
  <c r="BD1126"/>
  <c r="BD1062"/>
  <c r="BB1202"/>
  <c r="BA1082"/>
  <c r="BE983"/>
  <c r="BF1022"/>
  <c r="BD1090"/>
  <c r="BC1114"/>
  <c r="BC1133" s="1"/>
  <c r="BC1055"/>
  <c r="BC1131"/>
  <c r="BB1095"/>
  <c r="BE1111"/>
  <c r="BA1090"/>
  <c r="BE1099"/>
  <c r="BC1040"/>
  <c r="BE1061"/>
  <c r="BE1101" s="1"/>
  <c r="BE1143" s="1"/>
  <c r="BB975"/>
  <c r="BB1057" s="1"/>
  <c r="BD1055"/>
  <c r="BD1162"/>
  <c r="BF1001"/>
  <c r="BC1062"/>
  <c r="BD1095"/>
  <c r="BA1055"/>
  <c r="BE1090"/>
  <c r="BA974"/>
  <c r="BF974"/>
  <c r="BB1162"/>
  <c r="BD1072"/>
  <c r="BF1200"/>
  <c r="BA1093" l="1"/>
  <c r="BF1131"/>
  <c r="BB1168"/>
  <c r="BD1087"/>
  <c r="BD1106" s="1"/>
  <c r="BD1153" s="1"/>
  <c r="BD1112"/>
  <c r="BD1168"/>
  <c r="BF1066"/>
  <c r="BF1082"/>
  <c r="BC1093"/>
  <c r="BC1142" s="1"/>
  <c r="BC1182" s="1"/>
  <c r="BB1018"/>
  <c r="BB1117" s="1"/>
  <c r="BF1072"/>
  <c r="BB1088"/>
  <c r="BB1128" s="1"/>
  <c r="BB1170" s="1"/>
  <c r="BF1062"/>
  <c r="BE1136"/>
  <c r="BE1087"/>
  <c r="BE1106" s="1"/>
  <c r="BE1153" s="1"/>
  <c r="BC1087"/>
  <c r="BC1106" s="1"/>
  <c r="BC1153" s="1"/>
  <c r="BD1115"/>
  <c r="BD1155" s="1"/>
  <c r="BE1166"/>
  <c r="BE1180"/>
  <c r="BD1144"/>
  <c r="BF1065"/>
  <c r="BF1092" s="1"/>
  <c r="BF1119" s="1"/>
  <c r="BF1146" s="1"/>
  <c r="BF1173" s="1"/>
  <c r="BE1093"/>
  <c r="BE1163" s="1"/>
  <c r="BA1180"/>
  <c r="BD1139"/>
  <c r="BA1115"/>
  <c r="BA1155" s="1"/>
  <c r="BE1088"/>
  <c r="BE1128" s="1"/>
  <c r="BE1170" s="1"/>
  <c r="BB1166"/>
  <c r="BA1136"/>
  <c r="BB1180"/>
  <c r="BD1117"/>
  <c r="BB1165"/>
  <c r="BE1115"/>
  <c r="BE1155" s="1"/>
  <c r="BC1138"/>
  <c r="BC1165"/>
  <c r="BB1136"/>
  <c r="BB1087"/>
  <c r="BB1106" s="1"/>
  <c r="BB1153" s="1"/>
  <c r="BF975"/>
  <c r="BA1163"/>
  <c r="BA1142"/>
  <c r="BA1182" s="1"/>
  <c r="BF1108"/>
  <c r="BA975"/>
  <c r="BA1144" s="1"/>
  <c r="BA1162"/>
  <c r="BC1180"/>
  <c r="BF1204"/>
  <c r="BF1199"/>
  <c r="BF1114"/>
  <c r="BF1133" s="1"/>
  <c r="BF1180" s="1"/>
  <c r="BF1060"/>
  <c r="BF1079" s="1"/>
  <c r="BF1203"/>
  <c r="BD1113"/>
  <c r="BD1165"/>
  <c r="BD1093"/>
  <c r="BD1163" s="1"/>
  <c r="BD1171"/>
  <c r="BB1142"/>
  <c r="BB1182" s="1"/>
  <c r="BB1112"/>
  <c r="BF1141"/>
  <c r="BF1160" s="1"/>
  <c r="BC1109"/>
  <c r="BC1088"/>
  <c r="BC1128" s="1"/>
  <c r="BC1170" s="1"/>
  <c r="BC1166"/>
  <c r="BC1162"/>
  <c r="BC975"/>
  <c r="BC1144" s="1"/>
  <c r="BD1166"/>
  <c r="BF1081"/>
  <c r="BD1088"/>
  <c r="BD1128" s="1"/>
  <c r="BD1170" s="1"/>
  <c r="BF1193"/>
  <c r="BF1165"/>
  <c r="C1019"/>
  <c r="C1024" s="1"/>
  <c r="BE975"/>
  <c r="BE1112" s="1"/>
  <c r="BE1162"/>
  <c r="BA1088"/>
  <c r="BA1128" s="1"/>
  <c r="BA1170" s="1"/>
  <c r="BA1109"/>
  <c r="BB1113"/>
  <c r="BF1138"/>
  <c r="BF1196"/>
  <c r="BC1018"/>
  <c r="BF1202"/>
  <c r="BD1138"/>
  <c r="BC1136"/>
  <c r="BD1120"/>
  <c r="BD1169" s="1"/>
  <c r="BF1041"/>
  <c r="BF1088" s="1"/>
  <c r="BF1128" s="1"/>
  <c r="BF1170" s="1"/>
  <c r="BF1067"/>
  <c r="BF1018"/>
  <c r="BF1086" s="1"/>
  <c r="BB1144"/>
  <c r="BF1183"/>
  <c r="BF1143"/>
  <c r="BF1054"/>
  <c r="BF983"/>
  <c r="BE1018"/>
  <c r="BA1018"/>
  <c r="BF1115" l="1"/>
  <c r="BF1155" s="1"/>
  <c r="BD1167"/>
  <c r="BB1147"/>
  <c r="BB1171"/>
  <c r="BE1142"/>
  <c r="BE1182" s="1"/>
  <c r="BB1139"/>
  <c r="BF1087"/>
  <c r="BF1106" s="1"/>
  <c r="BF1153" s="1"/>
  <c r="BB1086"/>
  <c r="BB1167" s="1"/>
  <c r="BC1163"/>
  <c r="BD1147"/>
  <c r="BE1144"/>
  <c r="BF1112"/>
  <c r="BF1126"/>
  <c r="BA1057"/>
  <c r="BA1171"/>
  <c r="BF1139"/>
  <c r="BE1057"/>
  <c r="BE1171"/>
  <c r="BD1142"/>
  <c r="BD1182" s="1"/>
  <c r="BF1166"/>
  <c r="BF1099"/>
  <c r="BC1057"/>
  <c r="BC1171"/>
  <c r="BA1117"/>
  <c r="BA1139"/>
  <c r="BA1086"/>
  <c r="BF1057"/>
  <c r="BF1171"/>
  <c r="BF1136"/>
  <c r="BC1112"/>
  <c r="BF1117"/>
  <c r="BE1117"/>
  <c r="BE1086"/>
  <c r="BE1139"/>
  <c r="BC1086"/>
  <c r="BC1117"/>
  <c r="BC1139"/>
  <c r="BA1112"/>
  <c r="BD1140"/>
  <c r="BD1174" s="1"/>
  <c r="BF1144" l="1"/>
  <c r="BB1140"/>
  <c r="BB1174" s="1"/>
  <c r="BB1120"/>
  <c r="BB1169" s="1"/>
  <c r="BF1059"/>
  <c r="BF1168" s="1"/>
  <c r="BF1090"/>
  <c r="BF1120" s="1"/>
  <c r="BF1169" s="1"/>
  <c r="BF1162"/>
  <c r="BC1120"/>
  <c r="BC1169" s="1"/>
  <c r="BE1120"/>
  <c r="BE1169" s="1"/>
  <c r="BA1120"/>
  <c r="BA1169" s="1"/>
  <c r="BC1168"/>
  <c r="BC1140"/>
  <c r="BC1174" s="1"/>
  <c r="BC1113"/>
  <c r="BC1147" s="1"/>
  <c r="BE1168"/>
  <c r="BE1140"/>
  <c r="BE1174" s="1"/>
  <c r="BE1113"/>
  <c r="BE1147" s="1"/>
  <c r="BA1168"/>
  <c r="BA1113"/>
  <c r="BA1147" s="1"/>
  <c r="BA1140"/>
  <c r="BA1174" s="1"/>
  <c r="BF1093" l="1"/>
  <c r="BF1113"/>
  <c r="BF1140"/>
  <c r="BF1174" s="1"/>
  <c r="BA1167"/>
  <c r="BC1167"/>
  <c r="BE1167"/>
  <c r="BF1142" l="1"/>
  <c r="BF1182" s="1"/>
  <c r="BF1163"/>
  <c r="BF1147"/>
  <c r="BF1167"/>
</calcChain>
</file>

<file path=xl/comments1.xml><?xml version="1.0" encoding="utf-8"?>
<comments xmlns="http://schemas.openxmlformats.org/spreadsheetml/2006/main">
  <authors>
    <author>AMRamirez</author>
  </authors>
  <commentList>
    <comment ref="AO917" authorId="0">
      <text>
        <r>
          <rPr>
            <b/>
            <sz val="11"/>
            <color indexed="81"/>
            <rFont val="Tahoma"/>
            <family val="2"/>
          </rPr>
          <t>AMRamirez:</t>
        </r>
        <r>
          <rPr>
            <sz val="11"/>
            <color indexed="81"/>
            <rFont val="Tahoma"/>
            <family val="2"/>
          </rPr>
          <t xml:space="preserve">
USD4,000,000 or 4,520,000,000 Korean won
1 USD = 44.117 PhP
BSP as of 23 August 2013
</t>
        </r>
      </text>
    </comment>
  </commentList>
</comments>
</file>

<file path=xl/sharedStrings.xml><?xml version="1.0" encoding="utf-8"?>
<sst xmlns="http://schemas.openxmlformats.org/spreadsheetml/2006/main" count="5134" uniqueCount="1511">
  <si>
    <t>Program/ Project Title</t>
  </si>
  <si>
    <t>Agency Name</t>
  </si>
  <si>
    <t>Program/Project Description</t>
  </si>
  <si>
    <t>DOTC</t>
  </si>
  <si>
    <t>DBP</t>
  </si>
  <si>
    <t>DepEd</t>
  </si>
  <si>
    <t>NTC</t>
  </si>
  <si>
    <t>BCDA</t>
  </si>
  <si>
    <t>AFAB</t>
  </si>
  <si>
    <t>DPWH</t>
  </si>
  <si>
    <t>DA</t>
  </si>
  <si>
    <t>DPWH and DOT</t>
  </si>
  <si>
    <t>MMDA</t>
  </si>
  <si>
    <t>PCOO</t>
  </si>
  <si>
    <t>DOST</t>
  </si>
  <si>
    <t>LWUA</t>
  </si>
  <si>
    <t>DOE</t>
  </si>
  <si>
    <t>DILG</t>
  </si>
  <si>
    <t>DOH</t>
  </si>
  <si>
    <t>NDCC</t>
  </si>
  <si>
    <t>NHA</t>
  </si>
  <si>
    <t>CEZA</t>
  </si>
  <si>
    <t>Region I</t>
  </si>
  <si>
    <t>Region II</t>
  </si>
  <si>
    <t>Region III</t>
  </si>
  <si>
    <t>Region IV-A</t>
  </si>
  <si>
    <t>Region IV-B</t>
  </si>
  <si>
    <t>Region V</t>
  </si>
  <si>
    <t>Region VI</t>
  </si>
  <si>
    <t>Region VII</t>
  </si>
  <si>
    <t>Region VIII</t>
  </si>
  <si>
    <t>Region IX</t>
  </si>
  <si>
    <t>Region X</t>
  </si>
  <si>
    <t>Region XI</t>
  </si>
  <si>
    <t>Region XII</t>
  </si>
  <si>
    <t>Region XIII</t>
  </si>
  <si>
    <t>NCR</t>
  </si>
  <si>
    <t>ARMM</t>
  </si>
  <si>
    <t>CAR</t>
  </si>
  <si>
    <t>PDP Chapter</t>
  </si>
  <si>
    <t>16 Point Agenda Addressed</t>
  </si>
  <si>
    <t>PDP Results Matrices (RM) Critical Indicators Addressed</t>
  </si>
  <si>
    <t>Expected  Date of Presentation to the ICC</t>
  </si>
  <si>
    <t>Investment Targets In Thousand Pesos (PhP '000)</t>
  </si>
  <si>
    <t>Nationwide</t>
  </si>
  <si>
    <t>Interregional</t>
  </si>
  <si>
    <t>Total 
(2013-2016)</t>
  </si>
  <si>
    <t>Water</t>
  </si>
  <si>
    <t>Power</t>
  </si>
  <si>
    <t>NG</t>
  </si>
  <si>
    <t>GOCC/ GFIs</t>
  </si>
  <si>
    <t>LGUs</t>
  </si>
  <si>
    <t>ODA Grant</t>
  </si>
  <si>
    <t>Private Sector</t>
  </si>
  <si>
    <t>Others</t>
  </si>
  <si>
    <t>Subtotal</t>
  </si>
  <si>
    <t>I</t>
  </si>
  <si>
    <t>II</t>
  </si>
  <si>
    <t>III</t>
  </si>
  <si>
    <t>V</t>
  </si>
  <si>
    <t>VI</t>
  </si>
  <si>
    <t>VII</t>
  </si>
  <si>
    <t>VIII</t>
  </si>
  <si>
    <t>IX</t>
  </si>
  <si>
    <t>X</t>
  </si>
  <si>
    <t>XI</t>
  </si>
  <si>
    <t>XII</t>
  </si>
  <si>
    <t>XIII</t>
  </si>
  <si>
    <t>Outcome A: Globally competitive agriculture, and globally competitive and innovative industry and services</t>
  </si>
  <si>
    <t>Sub-outcome: Competitiveness enhanced and productivity increased</t>
  </si>
  <si>
    <t>INFRASTRUCTURE OUTCOME: Quality Adequacy and accessibility of infrastructure facilities and services enhanced</t>
  </si>
  <si>
    <t>Improve connectivity and efficiency among urban centers and regional growth hubs</t>
  </si>
  <si>
    <t>Upgrading, Rehabilitation and Construction of Airports</t>
  </si>
  <si>
    <t>Installation of Air Navigational Facilities at Laguindingan Airport (KEXIM)</t>
  </si>
  <si>
    <t>The project involves the implementation of Air Navigation System and Support Facilities (ANSFF)</t>
  </si>
  <si>
    <t>NAIA-Retroffiting/Renovation of Terminal 1</t>
  </si>
  <si>
    <t>DOTC - MIAA</t>
  </si>
  <si>
    <t>9, 10</t>
  </si>
  <si>
    <t>NAIA-Proposed Rapid Exit Taxiway and Extension of Taxiway Lima at Runway 06/24</t>
  </si>
  <si>
    <t>NAIA-Terminal 3 Completion Works</t>
  </si>
  <si>
    <t>NAIA-Cargo Terminal near Terminal 3</t>
  </si>
  <si>
    <t>NAIA-Proposed Strengthening of NAIA Terminal Parking Apron Wheel Path</t>
  </si>
  <si>
    <t>NAIA-Construction of Taxiway November</t>
  </si>
  <si>
    <t>NAIA-Taxiway H1 to C1 (Phase - 1) @ 115 Million</t>
  </si>
  <si>
    <t>NAIA-Upgrading of the Existing Fuel Storage Facility</t>
  </si>
  <si>
    <t>NAIA-Expansion of Arrival and Departure Areas at NAIA Terminal 4</t>
  </si>
  <si>
    <t>NAIA-Construction of Arrival and Departure VIP Lounge at NAIA Terminal 2</t>
  </si>
  <si>
    <t xml:space="preserve">NAIA-Structural Retrofitting Project of Terminal 3 </t>
  </si>
  <si>
    <t xml:space="preserve">Integration of International Passenger Service Charge with airline tickets </t>
  </si>
  <si>
    <t xml:space="preserve">Replacement of Weighing and Feeder Conveyor at Terminal-1 </t>
  </si>
  <si>
    <t>Replacement of Check-In Counters and Upgrading of Ceiling and Walls at Terminal-1</t>
  </si>
  <si>
    <t>Supply and Installation of Additional Escalators at Terminal-2</t>
  </si>
  <si>
    <t>Repair and Re-waterproofing of Terminal-2 Main Roof</t>
  </si>
  <si>
    <t>Upgrading of Public Address System</t>
  </si>
  <si>
    <t>Purchase of five (5) units Customized Shuttle Mini Bus</t>
  </si>
  <si>
    <t>Rehabilitation of Comfort Rooms</t>
  </si>
  <si>
    <t>Rehabilitation and Upgrading of Passenger Boarding Bridges at Terminal-3</t>
  </si>
  <si>
    <t>Rehabilitation and Upgrading of Baggage Handling System at Terminal-3</t>
  </si>
  <si>
    <t>Architectural Upgrading of Parapet Walls, Eaves and Elevated Roadway at Terminal-1</t>
  </si>
  <si>
    <t>Supply and Installation of Remote Controlled and Monitored Air Navigation Hazard Prevention System</t>
  </si>
  <si>
    <t>Commissioning of Two (2) Units Mobile X-ray Security Screening System</t>
  </si>
  <si>
    <t>Commissioning of four (4) units Explosive Detection Security Screeing System</t>
  </si>
  <si>
    <t>Commissioning of 24 Units Baggage X-ray</t>
  </si>
  <si>
    <t>Secondary Fence along Runway 06/24 and T3 Apron</t>
  </si>
  <si>
    <t>Commissioning of 13 units Hydraulic Barriers at 9 Gates</t>
  </si>
  <si>
    <t>Purchase of 2 Units Airport Rescue Firefighting Vehicle and one (1) unit Rapid Intervention Vehicle</t>
  </si>
  <si>
    <t>Acquisition of Philippine Village Hotel (PVH)</t>
  </si>
  <si>
    <t>Terminal-2 Northwing Expansion</t>
  </si>
  <si>
    <t>Additional Passenger Terminal</t>
  </si>
  <si>
    <t>Remote Aircraft parking &amp; Connecting Taxilane (Twy Kilo Extension Phase 1) @ former Nayong Pilipino Area</t>
  </si>
  <si>
    <t>Full Acquisition of Nayong Pilipino</t>
  </si>
  <si>
    <t>Taxiway Kilo Extension (Phase 2)</t>
  </si>
  <si>
    <t>Commercial Strip Development @ Pildera and Rivera Villages</t>
  </si>
  <si>
    <t>Monorail or PRT Project</t>
  </si>
  <si>
    <t>Lifting Bag for 747 Aircraft</t>
  </si>
  <si>
    <t>Supply and installation of Thermoplastic paint at Taxiways F7, F5, F4, F2,F1,A&amp;D</t>
  </si>
  <si>
    <t>DOTC - CIAC</t>
  </si>
  <si>
    <t>Replacement of Navigational Aids Equipment (NAVAIDS)</t>
  </si>
  <si>
    <t>Rehabilitation of pavement at portion of Taxiway Delta</t>
  </si>
  <si>
    <t>Replacement of passenger boarding bridges to two finger passenger boarding bridge</t>
  </si>
  <si>
    <t>Passenger Terminal Phase II Expansion</t>
  </si>
  <si>
    <t>Upgrading of Airfield Ground Lighting System (AGLS)</t>
  </si>
  <si>
    <t>Upgrading of Perimeter Security Lighting System</t>
  </si>
  <si>
    <t>Supply, Installation, Testing and Commissioning of one (1) Passenger and Baggage Screening Equipment</t>
  </si>
  <si>
    <t>Procurement of Two (2) Major Tender and Two (2) Rapid Intervention Vehicle (Fire Truck)</t>
  </si>
  <si>
    <t>Procurement of Motor Vehicles</t>
  </si>
  <si>
    <t>Upgrading of Centralized Airconditioning System at Passenger Terminal Building</t>
  </si>
  <si>
    <t>Upgrading of Standby-Power System ot Passenger Terminal Building</t>
  </si>
  <si>
    <t>Procurement of Lifting Bags for Disabled Aircrafts</t>
  </si>
  <si>
    <t>Upgrading of Apron Lighting System</t>
  </si>
  <si>
    <t>Baggage Claim Conveyor</t>
  </si>
  <si>
    <t>2 units Airport Vacuum Sweepers</t>
  </si>
  <si>
    <t>Road Network Improvements</t>
  </si>
  <si>
    <t>Additional Parking for Rest Overnight (RON) Aircraft (A-320)</t>
  </si>
  <si>
    <t>Procurement of Airport Security Equipment</t>
  </si>
  <si>
    <t>Procurement of Emergency and Safety Equipment</t>
  </si>
  <si>
    <t>Runway and Taxiway Improvements</t>
  </si>
  <si>
    <t>Procurement of Radios and Handsets</t>
  </si>
  <si>
    <t>Perimeter Intrusion &amp; Detection System</t>
  </si>
  <si>
    <t>Upgrading of Radar System to Mode-S</t>
  </si>
  <si>
    <t>Passenger Covered Walkway at North Ramp</t>
  </si>
  <si>
    <t>Basco Airport Improvement</t>
  </si>
  <si>
    <t>Lubang Airport Development</t>
  </si>
  <si>
    <t>Taytay Airport Development (Palawan)</t>
  </si>
  <si>
    <t>Marinduque Airport Development</t>
  </si>
  <si>
    <t>San Jose Airport (Mindoro) Development</t>
  </si>
  <si>
    <t>9,10</t>
  </si>
  <si>
    <t>Legaspi Airport Improvement</t>
  </si>
  <si>
    <t>Naga Airport Development</t>
  </si>
  <si>
    <t>Kalibo Airport Improvement</t>
  </si>
  <si>
    <t xml:space="preserve">Roxas Airport Development </t>
  </si>
  <si>
    <t>Catarman Airport Development</t>
  </si>
  <si>
    <t>Ormoc Airport Development</t>
  </si>
  <si>
    <t>Dipolog Airport Development</t>
  </si>
  <si>
    <t>Zamboanga Airport Development</t>
  </si>
  <si>
    <t>Bukidnon Airport Development</t>
  </si>
  <si>
    <t>Butuan Airport Development</t>
  </si>
  <si>
    <t>Sanga-Sanga Airport Development</t>
  </si>
  <si>
    <t>Laoag International Airport</t>
  </si>
  <si>
    <t>Vigan Airport Development</t>
  </si>
  <si>
    <t xml:space="preserve">DOTC </t>
  </si>
  <si>
    <t>Lingayen Airport Development Project</t>
  </si>
  <si>
    <t>DOTC - CAAP</t>
  </si>
  <si>
    <t>Tuguegarao Airport Development Project</t>
  </si>
  <si>
    <t>Cauayan Airport Development Project</t>
  </si>
  <si>
    <t>Palanan Airport Development Project</t>
  </si>
  <si>
    <t>Baguio Airport Development Project</t>
  </si>
  <si>
    <t>Plaridel Airport Development Project</t>
  </si>
  <si>
    <t>Iba Airport Development Project</t>
  </si>
  <si>
    <t>Baler Airport Development Project</t>
  </si>
  <si>
    <t>Casiguran Airport Development Project</t>
  </si>
  <si>
    <t>Lubang Airport Development Project</t>
  </si>
  <si>
    <t>Calapan Airport Development Project</t>
  </si>
  <si>
    <t>Mamburao Airport Development Project</t>
  </si>
  <si>
    <t>Alabat Airport Development Project</t>
  </si>
  <si>
    <t>Jomalig Airport Development Project</t>
  </si>
  <si>
    <t>Wasig Airport Development Project</t>
  </si>
  <si>
    <t>Cuyo Airport Development Project</t>
  </si>
  <si>
    <t>Romblon Airport Development Project</t>
  </si>
  <si>
    <t>Busuanga Airport Development Project</t>
  </si>
  <si>
    <t>Virac Airport Development Project</t>
  </si>
  <si>
    <t>Sorsogon Airport Development Project</t>
  </si>
  <si>
    <t>New Bacolod Airport Development Project</t>
  </si>
  <si>
    <t>Antique Airport Development Project</t>
  </si>
  <si>
    <t>Roxas Airport Development Project</t>
  </si>
  <si>
    <t>Dumaguete Airport Development Project</t>
  </si>
  <si>
    <t xml:space="preserve">Siquijor Airport Development Project </t>
  </si>
  <si>
    <t>Bantayan Airport Development Project</t>
  </si>
  <si>
    <t>Ubay Airport Development Project</t>
  </si>
  <si>
    <t>Mactan Airport Development Project</t>
  </si>
  <si>
    <t>Calbayog Airport Development Project</t>
  </si>
  <si>
    <t>Catbalogan Airport Development Project</t>
  </si>
  <si>
    <t>Biliran Airport Development Project</t>
  </si>
  <si>
    <t>Maasin Airport Development Project</t>
  </si>
  <si>
    <t>Ormoc Airport Development Project</t>
  </si>
  <si>
    <t>Hilangos Airport Development Project</t>
  </si>
  <si>
    <t>Pagadian Airport Development Project</t>
  </si>
  <si>
    <t>Sanga-Sanga Airport Development Project</t>
  </si>
  <si>
    <t>Jolo Airport Development Project</t>
  </si>
  <si>
    <t>Liloy Airport Development Project</t>
  </si>
  <si>
    <t>Ipil Airport Development Project</t>
  </si>
  <si>
    <t>Siocon Airport Development Project</t>
  </si>
  <si>
    <t>Cagayan de Tawi-Tawi Airport Development Project</t>
  </si>
  <si>
    <t>Ozamis Airport Development Project</t>
  </si>
  <si>
    <t>Surigao Airport Development</t>
  </si>
  <si>
    <t>Siargao Airport Development</t>
  </si>
  <si>
    <t>General Santos (Tambler) Airport Development Project</t>
  </si>
  <si>
    <t>Tandag Airport Development Project</t>
  </si>
  <si>
    <t>M'Lang Airport Development Project</t>
  </si>
  <si>
    <t>Cotabato Airport Development Project</t>
  </si>
  <si>
    <t xml:space="preserve">NCR - CAAP Central Office Infra and Operations Equipment </t>
  </si>
  <si>
    <t>Clark International Airport (APEC Hosting)</t>
  </si>
  <si>
    <t>9, 25</t>
  </si>
  <si>
    <t>Iloilo International Airport (APEC Hosting)</t>
  </si>
  <si>
    <t>Kalibo International Airport (APEC Hosting)</t>
  </si>
  <si>
    <t>Construction of the New International Passenger Terminal at MCIA</t>
  </si>
  <si>
    <t>Davao International Airport (APEC Hosting)</t>
  </si>
  <si>
    <t>Tuguegarao Airport Improvement</t>
  </si>
  <si>
    <t>Bagabag Airport Improvement</t>
  </si>
  <si>
    <t>Busuanga Airport Development</t>
  </si>
  <si>
    <t>Virac Airport Improvement</t>
  </si>
  <si>
    <t>Masbate Airport Development Project</t>
  </si>
  <si>
    <t>San Jose Airport (Camarines Sur) Development</t>
  </si>
  <si>
    <t>Antique Airport Improvement</t>
  </si>
  <si>
    <t xml:space="preserve">Dumaguete Airport Development </t>
  </si>
  <si>
    <t xml:space="preserve">Tagbilaran Airport Development </t>
  </si>
  <si>
    <t xml:space="preserve">Siquijor Airport Development </t>
  </si>
  <si>
    <t>Calbayog Airport Development</t>
  </si>
  <si>
    <t>Ipil Airport Development</t>
  </si>
  <si>
    <t>Camiguin Airport Development</t>
  </si>
  <si>
    <t>Ozamis Airport Development</t>
  </si>
  <si>
    <t>General Santos Airport Development</t>
  </si>
  <si>
    <t>Jolo Airport Development</t>
  </si>
  <si>
    <t>Surigao Airport Development Airport</t>
  </si>
  <si>
    <t>DOTC-CAAP</t>
  </si>
  <si>
    <t>New Communication, Navigation and Surveillance/Air Traffic Management Systems Dev't. Project</t>
  </si>
  <si>
    <t>Water Transport</t>
  </si>
  <si>
    <t>Construction of Ferry Port Terminal</t>
  </si>
  <si>
    <t>Consturction of an adequate ferry port terminal in the Freeport Zone</t>
  </si>
  <si>
    <t>Construction of Containerized Port</t>
  </si>
  <si>
    <t>Construction of a containerized port to serve the freeport area</t>
  </si>
  <si>
    <t>Port Irene Development</t>
  </si>
  <si>
    <t>2,7,8,9,10,15</t>
  </si>
  <si>
    <t>Phase III
Breakwater Construction</t>
  </si>
  <si>
    <t>Construction of 200 meter breakwater in addition to latest breakwater from Phase II</t>
  </si>
  <si>
    <t>2,7,8,9,10,16</t>
  </si>
  <si>
    <t>Phase IV
Breakwater Construction</t>
  </si>
  <si>
    <t>Construction of 300 meter breakwater in addition to the latest breakwater from Phase III</t>
  </si>
  <si>
    <t>2,7,8,9,10,17</t>
  </si>
  <si>
    <t>Navigational Channel</t>
  </si>
  <si>
    <t>Construction of  a Navigational Channel with a negative sixteen (-16) meter depth able to accommodate large ships as this is the minimum depth by international standards for a port to be considered international</t>
  </si>
  <si>
    <t>2,7,8,9,10,18</t>
  </si>
  <si>
    <t>Port Rehabilitation and Development</t>
  </si>
  <si>
    <t>Rehabilitation and lengthening of the pier and development of the container yard
Development for deep water port in Port Irene for large vessels
Progressive upgrading of port to include new berths, container storage and related port civil structure to suite the standrds of an international port and transhipment hub
Covers the rehabilitation and improvement of existing facilities, provision of additional support sturctures and purchases of equipment for operation</t>
  </si>
  <si>
    <t>2,7,8,9,10,19</t>
  </si>
  <si>
    <t>Construction and Rehabilitation into a RORO Port Phase II</t>
  </si>
  <si>
    <t>Construction/Rehabilitation of the San Vicente Wharf</t>
  </si>
  <si>
    <t>2,7,8,9,10,20</t>
  </si>
  <si>
    <t>Construction and Rehabilitation into a RORO Port Phase III</t>
  </si>
  <si>
    <t>Extension of the San Vicente Wharf</t>
  </si>
  <si>
    <t>2,7,8,9,10,21</t>
  </si>
  <si>
    <t>Lal-lo International Airport</t>
  </si>
  <si>
    <t>A Joint Venture seeking to establish an international airport tha can accommodate large aircrafts that the  Tuguegarao airport cannot accommodate</t>
  </si>
  <si>
    <t>2,7,8,9,10,22</t>
  </si>
  <si>
    <t>Lal-lo- Sta. Ana Rail System</t>
  </si>
  <si>
    <t>Visuzlized to be the link between CEZ and La-lo International Airport to the seaport, industrial and commercial areas to ensure seamless movement of passengers and cargoes to and from these areas via a rail facility to stretch 40km
Can possibly also extend in the future to the eastern seaboard of Luzon or through the mountains of the Sierra Madre all the way to Manila</t>
  </si>
  <si>
    <t>2,7,8,9,10,23</t>
  </si>
  <si>
    <t>Various feeder/terminal port development</t>
  </si>
  <si>
    <t>DOTC - LGU</t>
  </si>
  <si>
    <t>Bagac Port, Mun. of Bagac  - Construction of Port</t>
  </si>
  <si>
    <t>DOTC - PPA</t>
  </si>
  <si>
    <t>Candelaria Port, Macabebe, Pampanga - Financial assistant for port construction</t>
  </si>
  <si>
    <t>Consuelo Port, Macabebe, Pampanga - Financial Assistance for Port Construction</t>
  </si>
  <si>
    <t>Casiguran Port, Aurora -  Additional  Port Improvement</t>
  </si>
  <si>
    <t>Casiguran Port, Aurora - Construction of PTB</t>
  </si>
  <si>
    <t>Dingalan Port, Brgy. Aplaya, Aurora - Construction of RORO Ramp and Construction of Breasting Dolphin at Finger Pier</t>
  </si>
  <si>
    <t>Lamao (Limay) Port, Bataan - Construction of Seawall &amp; Breakwater</t>
  </si>
  <si>
    <t>Lamao (Limay) Port, Bataan -  Upgrading of electrical system</t>
  </si>
  <si>
    <t>Lamao (Limay) Port, Bataan -  Widening and extension of Finger Pier and Concrete Paving of Back up Area  (6,510 sq.m.)</t>
  </si>
  <si>
    <t>Lamao (Limay) Port, Bataan -  Construction of two (2) Storey Visitors Quarters</t>
  </si>
  <si>
    <t>Palanan Port, Isabela- Rock Causeway (140mx6m) and 2 units Stair Landing</t>
  </si>
  <si>
    <t>Pier 18, North Harbor, Manila -  Upgrading and Port Development</t>
  </si>
  <si>
    <t>Slip 0, North Harbor, Manila -  Prop. Security Fence, Improvement and Installation of Security Gates</t>
  </si>
  <si>
    <t>Slip 0, North Harbor, Manila -  Pay Parking Area Development</t>
  </si>
  <si>
    <t>Sual, Pangasinan - Port Development</t>
  </si>
  <si>
    <t>Basco Port, Batanes - Proposed pier extension and excavation of berthing area</t>
  </si>
  <si>
    <t>Basco Port, Batanes - Reclamation of Back up area</t>
  </si>
  <si>
    <t>Claveria Port,Taggat Norte, Cagayan - Causeway and Stair Landing</t>
  </si>
  <si>
    <t>Currimao Port, Ilocos Norte - Reconstruction/Upgrading of Pier</t>
  </si>
  <si>
    <t>TMO Currimao Building, TMO Aparri Bldg. &amp; TMO Masinloc Bldg and San Fernando Training Center -Supply/installation of lightning arrester &amp; surge suppressors</t>
  </si>
  <si>
    <t>Currimao Port, Ilocos Norte -  Conversion of 2nd Flr of PTB into TMO Office</t>
  </si>
  <si>
    <t>Currimao Port, Ilocos Norte -  Construction of Port Police Office, Barracks and Jail</t>
  </si>
  <si>
    <t>Valanga Port, Itbayat, Batanes  - Construction of Wharf</t>
  </si>
  <si>
    <t>South Harbor, Port Area -  Rehabilitation of Breakwater (North Side)</t>
  </si>
  <si>
    <t>El Codo Canal, Pasig River , South Harbor, Manila -  Construction of Landing Ramp and Security Fence</t>
  </si>
  <si>
    <t>Movers and Managers Compound, Pasig River , South Harbor, Manila -  Construction of Landing Ramp and Security Fence</t>
  </si>
  <si>
    <t>South Harbor, Port Area - Construction of Presidential Berth at PCG Area</t>
  </si>
  <si>
    <t>South Harbor, Port Area - Conversion of existing Halfway House into PMO-SH Port Police Office Bldg.</t>
  </si>
  <si>
    <t>South Harbor, Port Area - Construction of New Office Building</t>
  </si>
  <si>
    <t>Bauan Port, Batangas - Port Development /Expansion of Backup Area</t>
  </si>
  <si>
    <t>Cawit Port,  Boac, Marindugue -Construction of Roro Ramp with Platform</t>
  </si>
  <si>
    <t>General Luna Port, Quezon - Construction of Pier</t>
  </si>
  <si>
    <t>Lopez Port, Quezon - Development of Tertiary Port</t>
  </si>
  <si>
    <t>Lobo Port, Batangas - Port Rehabilitation</t>
  </si>
  <si>
    <t>Lucena Port, Brgy. Talao-talao, Lucena City - Expansion of PTB and Construction of Walkway</t>
  </si>
  <si>
    <t>Lucena Port, Brgy. Talao-talao, Lucena City -  Construction of Marshalling Yard and Paving of Existing Back up Area</t>
  </si>
  <si>
    <t>Mauban Port, Quezon - Port Improvement Project (Phase 2)</t>
  </si>
  <si>
    <t>Nasugbu Port, Batangas - Construction of RC Fender Cluster</t>
  </si>
  <si>
    <t>Nasugbu Port, Batangas - Construction of RC Pier/Wharf</t>
  </si>
  <si>
    <t>San Narciso Port, Quezon - Port Development</t>
  </si>
  <si>
    <t>San Andres Port, Quezon - Port Improvement Proj. (Phase 2)</t>
  </si>
  <si>
    <t>Unisan, Quezon - Port Development</t>
  </si>
  <si>
    <t>Batangas Port -  Construction of Bridge/Ramp Connecting Phase 1 to Phase II</t>
  </si>
  <si>
    <t>Batangas Port -  Construction of Additional  Three (3) RORO Ramps  (9x11m)</t>
  </si>
  <si>
    <t>Batangas Port -  Proposed Security Fence Project</t>
  </si>
  <si>
    <t>Balanacan  Port,  Mogpog, Marindugue -Construction of RC Wharf Extension (51.30x9m), Backup Area</t>
  </si>
  <si>
    <t>Bulalacao Port, Oriental Mindoro - Installation/provision of Port Lighting System</t>
  </si>
  <si>
    <t>Lubang Port, Tilik, Occidental Mindoro - Proposed Improvement Project</t>
  </si>
  <si>
    <t>Abra de Ilog, Brgy. Matabang, Occidental Mindoro - Construction of New Comfort Room</t>
  </si>
  <si>
    <t>Calapan Port, Oriental Mindoro - Proposed Coastal Access Road</t>
  </si>
  <si>
    <t>Calapan Port, Oriental Mindoro - Development of Back-up Area</t>
  </si>
  <si>
    <t>Calapan Port, Oriental Mindoro -PTB (420 sq.m.)</t>
  </si>
  <si>
    <t>Calapan Port, Oriental Mindoro -  Construction of New Comfort Room</t>
  </si>
  <si>
    <t>Calapan Port, Oriental Mindoro -  Expansion of Northwest portion of Calapan Wharf</t>
  </si>
  <si>
    <t>Roxas  Port, Oriental Mindoro - Construction of New Comfort Room</t>
  </si>
  <si>
    <t>Roxas  Port, Oriental Mindoro - Construction  Roro Ramp  No. 4 and RC Platform</t>
  </si>
  <si>
    <t>San Jose Port, Caminawit, Occ. Mindoro - RC Pier, RORO Ramp and Backup Area</t>
  </si>
  <si>
    <t>San Jose Port, Caminawit, Occ. Mindoro - Coastal Road to Connect old and new</t>
  </si>
  <si>
    <t>Calangcawan  Port,  Camarines Norte - Construction of Rock Causeway</t>
  </si>
  <si>
    <t>Cataingan, Masbate - Construction of Back-up Area</t>
  </si>
  <si>
    <t>Dapdap Port, Rapu-rapu, Albay - Construction of Rock Causeway</t>
  </si>
  <si>
    <t>Esperanza, Masbate -  Improvement Project (Phase II)</t>
  </si>
  <si>
    <t>Esperanza, Masbate -  Construction of PTB</t>
  </si>
  <si>
    <t>Garchitorena Port, Camarines Sur - Port Development (Rock Causeway)</t>
  </si>
  <si>
    <t>Nato  Port, Sagnay, Camarines Sur - Port Extension (50x12m)</t>
  </si>
  <si>
    <t>Lagundi Port, Batuan (Ticao Island), Masbate - Port Development</t>
  </si>
  <si>
    <t>Legaspi Port, Albay - Construction of PTB</t>
  </si>
  <si>
    <t>Legaspi Port, Albay -  Rehabilitation /improvement Project</t>
  </si>
  <si>
    <t>Legaspi Port, Albay - Construction of Wharf Facilities</t>
  </si>
  <si>
    <t>Masbate Port - Construction of PTB</t>
  </si>
  <si>
    <t>Manito Port, Albay - Construction of Rock Causeway</t>
  </si>
  <si>
    <t>Mandaon  Port, Poblacion, Mandaon - Rehabilitation of existing Causeway and Pier</t>
  </si>
  <si>
    <t>Matnog, Sorsogon - Port Expansion project</t>
  </si>
  <si>
    <t>Pio Duran Port, Albay - Construction of Backup Area, RC Platform and RORO Ramp</t>
  </si>
  <si>
    <t>Pio Duran Port, Albay - Construction of PTB</t>
  </si>
  <si>
    <t>San Andres Port, Catanduanes - Paving of Back up  Area</t>
  </si>
  <si>
    <t>Sto. Domingo, Albay - Port Improvement</t>
  </si>
  <si>
    <t>Bulan Port , Sorsogon  - Expansion of Back up Area</t>
  </si>
  <si>
    <t>Tabaco Port, Albay - Construction of Back up Area</t>
  </si>
  <si>
    <t>Tabaco Port, Albay - Extension of Existing PTB</t>
  </si>
  <si>
    <t>Tabaco Port, Albay - Wharf Extension (70x11.5m)</t>
  </si>
  <si>
    <t>Virac Port, Catanduanes - Construction of additional Back up Area</t>
  </si>
  <si>
    <t>Balabac Port, Palawan - Construction of Fence at Reclaimed Area</t>
  </si>
  <si>
    <t>Buliluyan Port, Bataraza, Palawan - Port access road</t>
  </si>
  <si>
    <t>Brooke's Point Port, Palawan - Relocation of Existing Breakwater/Port Improvement/Development</t>
  </si>
  <si>
    <t>Brooke's Point Port, Palawan - Expansion/Improvement of TMO Bldg.</t>
  </si>
  <si>
    <t>Brooke's Point Port, Palawan - Widening of  Rock Causeway and RC Pier  approach</t>
  </si>
  <si>
    <t>Coron Port, Palawan - Expansion Project (Phase I)</t>
  </si>
  <si>
    <t>Coron Port, Palawan -  Construction of PTB (2 storey, at 375 sq.m. per flr.)</t>
  </si>
  <si>
    <t>Culion Port, Palawan - Construction of Warehouse</t>
  </si>
  <si>
    <t>Cuyo Port, Palawan - Construction of Warehouse/shed</t>
  </si>
  <si>
    <t>Puerto Princesa Port, Palawan - Expansion project (Wharf Extension &amp; Back-up Area)</t>
  </si>
  <si>
    <t>Puerto Princesa Port, Palawan -Installation of additional Port Lighting System</t>
  </si>
  <si>
    <t>Puerto Princesa Port, Palawan - Back-up Area (9,228 sq.m.)</t>
  </si>
  <si>
    <t>Puerto Princesa Port, Palawan - Expansionof PTB (250 sq.m.)</t>
  </si>
  <si>
    <t>Brgy. Santa Teresita, Dumaran, Palawan - Causeway Extension (9x50m)</t>
  </si>
  <si>
    <t>Taytay Port, Sitio Sta. Cruz, Brgy. Bantulan, Palawan - Expansion Project</t>
  </si>
  <si>
    <t>PDO Visayas Office, CIP Complex, North Reclamation Area, Cebu City</t>
  </si>
  <si>
    <t>Dumaguete Port, Negros Oriental - Rehabilitation of RC Pier 1</t>
  </si>
  <si>
    <t>Brgy Cantupa Mun. Port, La Libertad, Negros Oriental -  Port Improvement</t>
  </si>
  <si>
    <t>Dumaguete Port, Negros Oriental - Construction of covered Storage Area (20x70m)</t>
  </si>
  <si>
    <t>Dumaguete Port, Negros Oriental - Construction of Access Road at newly completed Back up Area</t>
  </si>
  <si>
    <t>Guihulngan  Port, Sitio Pantalan Poblacion, Negros Oriental - Demolition and Removal of  damaged RC Pier (866 sq.m.)</t>
  </si>
  <si>
    <t>Tandayag  Port, Amlan, Negros Oriental - Port Development</t>
  </si>
  <si>
    <t>Cabugao Port, Capiz - Port Development</t>
  </si>
  <si>
    <t>Culasi Port, Brgy. Culasi, Ajuy, Iloilo - Brgy. Port Improvement</t>
  </si>
  <si>
    <t>Culasi Port, Roxas City, Capiz - Improvement Project (Expansion of Back up Area)</t>
  </si>
  <si>
    <t>Culasi Port, Roxas City, Capiz - Upgrading of existing Back up Area</t>
  </si>
  <si>
    <t>Culasi Port, Roxas City, Capiz - Construction of PTB</t>
  </si>
  <si>
    <t>Dumangas Port, Iloilo - Construction of Back up Area with RORO Ramp on Fill and Upgrading of existing Back up Area</t>
  </si>
  <si>
    <t>Dumangas Port, Iloilo - Construction of PTB</t>
  </si>
  <si>
    <t>Guimbal Port, Iloilo - Port Development</t>
  </si>
  <si>
    <t>Iloilo Commercial Port Complex (ICPC) - Paving of Container Marshalling Yard and Back-up Area</t>
  </si>
  <si>
    <t>Iloilo Commercial Port Complex (ICPC) - Proposed Extension of RC Wharf (260mx26m)</t>
  </si>
  <si>
    <t>Iloilo Commercial Port Complex (ICPC) - Construction of  Back-up Area (Phase 1)</t>
  </si>
  <si>
    <t>Iloilo Commercial Port Complex (ICPC) - Back-up Area (Phase 2)</t>
  </si>
  <si>
    <t>Iloilo River Wharf, Iloilo City - Construction of PTB</t>
  </si>
  <si>
    <t>Iloilo River Wharf, Iloilo City - Construction of Berthing Facilities</t>
  </si>
  <si>
    <t>Iloilo River Wharf, Iloilo City - Site Development</t>
  </si>
  <si>
    <t>Lipata Port, Culasi, Antique - Construction of Back-up Area</t>
  </si>
  <si>
    <t>Libertad, Antique - Expansion of Back-up Area</t>
  </si>
  <si>
    <t>San Jose Buenavista Port, Antique - Provision of RORO Ramp and Back up Area</t>
  </si>
  <si>
    <t>Miag-ao Port, Iloilo Extension of Access Road</t>
  </si>
  <si>
    <t>Numancia Port, Aklan - Port Development</t>
  </si>
  <si>
    <t>Caticlan  Port, Malay, Aklan - Additional Port Facilities</t>
  </si>
  <si>
    <t>Puntales Port, Brgy. Puntales, Conception, Iloilo - Brgy. Port Improvement</t>
  </si>
  <si>
    <t>San Pedro Port, Iloilo - Proposed Upgrading of Container Yard (PCCP/Reinstall ICB)</t>
  </si>
  <si>
    <t>Baybay Port, Southern Leyte - Expansion Project</t>
  </si>
  <si>
    <t>Balite Port, Brgy. Balite, Kawayan, Biliran - Port Development</t>
  </si>
  <si>
    <t>Guadalupe Port, Maasin, Southern Leyte - Port Development</t>
  </si>
  <si>
    <t>Hindang Port, Leyte Port Development</t>
  </si>
  <si>
    <t>Hilongos Port, Southern Leyte -Extension and Widening of Pier and Realignment of RORO Ramp</t>
  </si>
  <si>
    <t>Matalom Port, Leyte - Port Development</t>
  </si>
  <si>
    <t>Ormoc Port, Leyte - Port Operations Building</t>
  </si>
  <si>
    <t>Ormoc Port, Leyte - Construction of Back up and RORO Ramp</t>
  </si>
  <si>
    <t>Ormoc Port, Leyte - Pier Extension</t>
  </si>
  <si>
    <t>Palompon Port, Leyte - Construction of RORO Ramp</t>
  </si>
  <si>
    <t>Brgy Ipil Port, Ormoc City - Port Development</t>
  </si>
  <si>
    <t>San Isidro Port, Leyte - Port Development</t>
  </si>
  <si>
    <t>Banago Port, Negros Occidental -  Port Development</t>
  </si>
  <si>
    <t>Danao Port, Escalante City, Negros Occ. - Construction of 2-storey PTB and TMO Building</t>
  </si>
  <si>
    <t>San Carlos Port, San Carlos City, Negros Occ. - Construction of covered pathwalk</t>
  </si>
  <si>
    <t>Babatngon, Leyte - Additional Port Improvement</t>
  </si>
  <si>
    <t>Biri Port, Northern Samar - Improvement project</t>
  </si>
  <si>
    <t>Maguino-o  Port, Calbayog, Samar - Port Improvement (Phase I)</t>
  </si>
  <si>
    <t>Maguino-o  Port, Samar - Port Improvement (Phase II)</t>
  </si>
  <si>
    <t>Maguino-o  Port, Samar - Fencing and Port Lighting System</t>
  </si>
  <si>
    <t>San Jose Port, San Jose, Northern Samar - Improvement Project</t>
  </si>
  <si>
    <t>San Vicente Port, Northern Samar  - Port Expansion</t>
  </si>
  <si>
    <t>Guiuan Port, Eastern Samar - Port Improvement</t>
  </si>
  <si>
    <t>Tacloban Port, Leyte - Port Improvement/Rehabilitation  Project</t>
  </si>
  <si>
    <t>Tacloban Port, Leyte - Port Improvement Project (188m)(Phase 2)</t>
  </si>
  <si>
    <t>Tacloban Port, Leyte - Port Improvement Project ((Phase 3)</t>
  </si>
  <si>
    <t>Tacloban Port, Leyte - Provision of Power House, Transformer pedestal and Ductbank</t>
  </si>
  <si>
    <t>Vinisitahan Port, San Antonio, Northern Samar - Construction of Protective Seawall</t>
  </si>
  <si>
    <t>Lagundi, Allen, Northern Samar - Construction of Port</t>
  </si>
  <si>
    <t>Makiwalo Port, Mondragon, Northern Samar - Port Expansion</t>
  </si>
  <si>
    <t>Poblacion San Isidro Port, Northern Samar - Port Improvement</t>
  </si>
  <si>
    <t>Victoria Port, Northern Samar - Port Improvement</t>
  </si>
  <si>
    <t>San Ricardo Port, Leyte - Construction of Back up Area , RORO Ramps and two (2) units  Breasting Dolphin</t>
  </si>
  <si>
    <t>Catagbacan Port, Mun. of Loon, Bohol - PTB and Cruise Ship Berth</t>
  </si>
  <si>
    <t>Talibon Port, Bohol - Port Development</t>
  </si>
  <si>
    <t>Catagbacan Port, Mun. of Loon, Bohol - Port Development (Phase 2)</t>
  </si>
  <si>
    <t>Maribojoc Port, Bohol - Rehab/improvement of causeway</t>
  </si>
  <si>
    <t>Tubigon Port, Bohol - Construction of Passenger  Terminal Building and  Back up Area</t>
  </si>
  <si>
    <t>Tubigon Port, Bohol - Temporary  Terminal Management Office</t>
  </si>
  <si>
    <t>Jagna Port, Bohol - Expansion of PTB</t>
  </si>
  <si>
    <t>Tagbilaran  Port, Bohol - Concrete Paving of Reclaimend Area (Open Storage Area)</t>
  </si>
  <si>
    <t>Tagbilaran  Port, Bohol - Concrete Paving of Parking Area and Improvement of Bulkhead</t>
  </si>
  <si>
    <t>Tagbilaran  Port, Bohol - Redesigning of Covered Walkway at Fastcraft Berth</t>
  </si>
  <si>
    <t>Benoni Port, Mahinog, Camiguin - Paving  of Back up Area  (13,809 sq.m.)</t>
  </si>
  <si>
    <t>Benoni Port, Mahinog, Camiguin - Construction of Power Sub Station</t>
  </si>
  <si>
    <t>Balingoan Port, Misamis Oriental - Rehabilitation of RC Pier</t>
  </si>
  <si>
    <t>Cagayan de Oro Port, Misamis Oriental - Construction of Break Bulk Shed at Back up Area of Berth 1-3</t>
  </si>
  <si>
    <t>Cagayan de Oro Port, Misamis Oriental - Construction of New PTB (2,500 sq.m.)</t>
  </si>
  <si>
    <t>Cagayan de Oro Port, Misamis Oriental - Construction of Temporary PTB</t>
  </si>
  <si>
    <t>Cagayan de Oro Port, Misamis Oriental - Port Development</t>
  </si>
  <si>
    <t>Cagayan de Oro Port, Misamis Oriental - Construction of ABCU Office at E.S. Baclig Building</t>
  </si>
  <si>
    <t>Cagayan de Oro Port, Misamis Oriental - Construction of Perimeter Fence at newly Paved Area at Berth 12</t>
  </si>
  <si>
    <t>Guinsiliban Port, Camiguin - Widening of Back up and RORO Ramp</t>
  </si>
  <si>
    <t xml:space="preserve">Iligan Port, Lanao del Norte - Construction of PTB </t>
  </si>
  <si>
    <t>Iligan Port, Lanao del Norte -  Relocation of Informal Settlers</t>
  </si>
  <si>
    <t>Iligan Port, Lanao del Norte - Construction of Alternate Port Access Road</t>
  </si>
  <si>
    <t>Iligan Port, Lanao del Norte - Construction of Perimeter Fence and Guard House</t>
  </si>
  <si>
    <t>Iligan Port, Lanao del Norte - Construction of Cargo Control and Weigh Bridge Building</t>
  </si>
  <si>
    <t>Iligan Port, Lanao del Norte - Construction of Emilia Khu Road Extension</t>
  </si>
  <si>
    <t>Iligan Port, Lanao del Norte - Demolition of Old Buildings and Site Development</t>
  </si>
  <si>
    <t>Iligan Port, Lanao del Norte - Power Sub Station</t>
  </si>
  <si>
    <t>Iligan Port, Lanao del Norte - Port Development(Construction of Transit Shed  1,400 sq.m.))</t>
  </si>
  <si>
    <t>Iligan Port, Lanao del Norte - Demolition of Pier 1, RORO  Ramp (9x11m) ,  Two (2) sets of Breasting Dolphin</t>
  </si>
  <si>
    <t>Iligan Port, Lanao del Norte - Construction of Multi-purpose/Seminar Hall at PMO Admin Bldg. Roofdeck</t>
  </si>
  <si>
    <t>Iligan Port, Lanao del Norte - Proposed Fixed Passenger Canopies along Breather 1 and Trestle 1</t>
  </si>
  <si>
    <t>Iligan Port, Lanao del Norte - Construction of Well Wisher Shed and Parking Area</t>
  </si>
  <si>
    <t>Sultan Naga Dimaporo Port, Lanao del Norte - Port Development</t>
  </si>
  <si>
    <t>Tubod Port, Lanao del Norte - Construction of Perimeter Fence</t>
  </si>
  <si>
    <t>Masao Port, Agusan del Norte - Extension of Wharf</t>
  </si>
  <si>
    <t>Masao Port, Agusan del Norte - Paving of existing Back up Area</t>
  </si>
  <si>
    <t>Masao Port, Agusan del Norte - Construction of Breakwater</t>
  </si>
  <si>
    <t>Nasipit Port, Agusan del Norte - Improvement of Power System</t>
  </si>
  <si>
    <t>Nasipit Port, Agusan del Norte -  Improvement of Amenities of PTB</t>
  </si>
  <si>
    <t>Nasipit Port, Agusan del Norte -  Port  Improvement/Development Development</t>
  </si>
  <si>
    <t>Butuan Port, Agusan del Norte -  Construction of PMO Port Operations Office</t>
  </si>
  <si>
    <t>Ozamis Port, Misamis Occidental - Construction of PTB (1,022 sq.m.)</t>
  </si>
  <si>
    <t>Ozamis Port, Misamis Occidental - Installation of Two (2) Cluster Bresting Dolphin</t>
  </si>
  <si>
    <t>Ozamis Port, Misamis Occidental - Asphalt Overlay at Queuing Area</t>
  </si>
  <si>
    <t>Ozamis Port, Misamis Occidental - Construction of Transit Shed (48x40m)</t>
  </si>
  <si>
    <t>Jimenez Port, Misamis Occidental - Installation of One (1) unit Breasting Dolphin</t>
  </si>
  <si>
    <t>Plaridel Port, Plaridel, Misamis Occidental - Additional Back-up Area</t>
  </si>
  <si>
    <t>Plaridel Port, Plaridel, Misamis Occidental - Port Improvement (PTB) and Installation of Paving Blocks</t>
  </si>
  <si>
    <t>Plaridel Port, Plaridel, Misamis Occidental - Other Structures and Facilities (Roro Ramp, Perimeter Fence, Lighting Fixtures, covered walk</t>
  </si>
  <si>
    <t>Aras-asan port, Cagwait, Surigao del Sur - Port Improvement (Construction of RoRo Ramp , Paving of Back up)</t>
  </si>
  <si>
    <t>Cantilan Port, Surigao del Sur - Expansion Project</t>
  </si>
  <si>
    <t>Doňa Helene, Socorro, Bucas Grande Island, Surigao del Norte - Construction of roro ramp/RC wharf</t>
  </si>
  <si>
    <t>Del Carmen Port, Siargao Island, Surigao del Norte - Construction of PTB (15x12m)</t>
  </si>
  <si>
    <t>Jubang, Dapa, Surigao del Norte - Modular Port</t>
  </si>
  <si>
    <t>Lipata Port, Surigao del Norte - Improvement/Expansion Project</t>
  </si>
  <si>
    <t>Lipata Port, Surigao del Norte - Extension of Existing PTB</t>
  </si>
  <si>
    <t>Sta. Monica Port, Surigao del Norte - Improvement of Causeway (Phase 2)</t>
  </si>
  <si>
    <t>Surigao Port, Surigao del Norte - Construction of Cargo Shed</t>
  </si>
  <si>
    <t>Surigao Port, Surigao del Norte - Construction of new Perimeter Fence along Borromeo St.</t>
  </si>
  <si>
    <t>Surigao Port, Surigao del Norte - Construction of Perimeter Fence along seaside 72.535m</t>
  </si>
  <si>
    <t>Surigao Port, Surigao del Norte - Construction of Fastcraft Berth</t>
  </si>
  <si>
    <t>Surigao Port, Surigao del Norte - Construction of PICO Amenity Building</t>
  </si>
  <si>
    <t>Surigao Port, Surigao del Norte - Extraction/provision of additional Breasting Dolphins at Berth 8</t>
  </si>
  <si>
    <t>Surigao Port, Surigao del Norte - Construction of Gen Set Housing and provision of Electrical System</t>
  </si>
  <si>
    <t>Brgy. Pamusaingan Port, Socorro, Surigao del Norte - Completion of Barangay Port</t>
  </si>
  <si>
    <t>Halian Port, del Carmen, Surigao del Norte - Completion of Barangay Port</t>
  </si>
  <si>
    <t>Sering Port, Socorro, Surigao del Norte - Completion of Barangay Port</t>
  </si>
  <si>
    <t>Caub Port, del Carmen, Surigao del Norte - Completion of Barangay Port</t>
  </si>
  <si>
    <t>San Fernando Port, del Carmen, Surigao del Norte - Completion of Barangay Port</t>
  </si>
  <si>
    <t>Consolacion Port, Dapa, Surigao del Norte - Completion of Barangay Port</t>
  </si>
  <si>
    <t>Dapa Port, Dapa, Surigao del Norte - Port Improvement</t>
  </si>
  <si>
    <t>Dapa Port, Dapa, Surigao del Norte - Supply and installation of floating Pontoon for Motorized Boats</t>
  </si>
  <si>
    <t>San Jose Port, Dinagat Province - Construction of PTB</t>
  </si>
  <si>
    <t>Timaco Port, Kalanganan, Cotabato City, Maguindanao - Port Development (Phase I)</t>
  </si>
  <si>
    <t>Kalamansig Port, Sultan Kudarat -  Back up Area</t>
  </si>
  <si>
    <t>Kalamansig Port, Sultan Kudarat - Construction of TMO Building</t>
  </si>
  <si>
    <t>Kalamansig Port, Sultan Kudarat  - Construction of Transit Shed (20x40m)</t>
  </si>
  <si>
    <t>Davao (Sasa) Port, Davao - Proposed Development Construction of RoRo Ramp, Parking Area and Other Amenities</t>
  </si>
  <si>
    <t>Davao (Sasa) Port, Davao - Rehabilitation/upgrading of General Cargo Berth</t>
  </si>
  <si>
    <t xml:space="preserve">Davao Sasa Port, Davao Development Project </t>
  </si>
  <si>
    <t>MaPaLLa (Manila Bay- Pasig River-Laguna Lake) Ferry System Improvement</t>
  </si>
  <si>
    <t>DOTC - LGU/PRRC</t>
  </si>
  <si>
    <t>Caticlan Jetty Port (APEC Hosting)</t>
  </si>
  <si>
    <t>Cagban Jetty Port (APEC Hosting)</t>
  </si>
  <si>
    <t>Babak Port, IGACOS, Davao del Norte - Proposed Expansion (Phase II)</t>
  </si>
  <si>
    <t>Babak Port, IGACOS, Davao del Norte - Construction of PTB</t>
  </si>
  <si>
    <t>Mati Port,  Davao Oriental - Prop. Reclamation of Breather Area</t>
  </si>
  <si>
    <t>Maco Port, Compostela Valley Province - Port Expansion (Phase 2)</t>
  </si>
  <si>
    <t>General Santos, Makar Wharf - Construction of Roofing for the Weighbridge Scale Facility at North gate (Open type Shed)</t>
  </si>
  <si>
    <t>Glan port, Sarangani Province - Port Improvement</t>
  </si>
  <si>
    <t>General Santos, Makar Wharf - Rehabilitation of RC Wharf (Phase 1)</t>
  </si>
  <si>
    <t>General Santos, Makar Wharf - Construction of PTB and Gate Complex</t>
  </si>
  <si>
    <t>General Santos, Makar Wharf - Upgrading of 30 Slots Reefer plugging outlets from 240 volts to 440 volts</t>
  </si>
  <si>
    <t>General Santos, Makar Wharf -Expansion of  Port Operations Building</t>
  </si>
  <si>
    <t>General Santos, Makar Wharf  - Improvement of Main Gate</t>
  </si>
  <si>
    <t>General Santos, Makar Wharf - Construction of Harbor Office adjacent to North Gate</t>
  </si>
  <si>
    <t>Glan Port, Sarangani Province  - Port Improvement</t>
  </si>
  <si>
    <t>Dapitan Port, Zamboanga del Norte - Construction of  Open Type Multi Purpose Shed</t>
  </si>
  <si>
    <t>Dapitan Port, Zamboanga del Norte - Construction of RC Landing  (12x18m)and RORO Ramp (9x11m)</t>
  </si>
  <si>
    <t>Dapitan Port, Zamboanga del Norte - Construction of Covered Walkways</t>
  </si>
  <si>
    <t xml:space="preserve">Katipunan Port, Zamboanga del Norte - Port Development </t>
  </si>
  <si>
    <t>Roxas, Nabilid, Zamboanga del Norte - Port Development</t>
  </si>
  <si>
    <t>Sindangan Port, Zamboanga del Norte - Port Improvement Project</t>
  </si>
  <si>
    <t>Sindangan Port, Zamboanga del Norte - Supply/Installation of Fender Pile Cluster</t>
  </si>
  <si>
    <t>Isabela Port, Basilan - Port Improvement</t>
  </si>
  <si>
    <t>Brgy Baluno, Naga, Zamboanga Sibugay - Const of Conc. Wharf</t>
  </si>
  <si>
    <t>Zamboanga Port, Zamboanga del Sur - Construction of Travellers Hub</t>
  </si>
  <si>
    <t>Zamboanga Port, Zamboanga del Sur - Rehabilitation of Fast Craft Ferry Terminal</t>
  </si>
  <si>
    <t>Zamboanga Port, Zamboanga del Sur - Construction of RC Wharf (170mx24m), Two ( 2 ) units Roro Ramp  with Breasting Dolphin</t>
  </si>
  <si>
    <t>Solar Port, Zamboanga Sibugay - Access Trestle nad Extension of RC Wharf (60x12m)</t>
  </si>
  <si>
    <t>Margosatubig  Port, Zamboanga Sibugay - Provision of One (1) unit RORO Ramp with Platform</t>
  </si>
  <si>
    <t>Development of Mass Transport System at the Cebu Baseport - Passenger Shuttle Program</t>
  </si>
  <si>
    <t>DOTC - CPA</t>
  </si>
  <si>
    <t>Upgrading of CIP Berths and Dredging of Mactan-Cebu South Channel</t>
  </si>
  <si>
    <t>Annual Budget for CAPEX and Repairs and Maintenance Projects</t>
  </si>
  <si>
    <t>High Standard Highways</t>
  </si>
  <si>
    <t>Tarlac Pangasinan-La Union Toll Expressway, (TPLEX)</t>
  </si>
  <si>
    <t>Decreased travel time</t>
  </si>
  <si>
    <t xml:space="preserve">Daang Hari SLEX Link Road Project Bacoor Cavite to the SLEX through Susana Heights, </t>
  </si>
  <si>
    <t>NAIA Expressway, Phase II, 4.9km</t>
  </si>
  <si>
    <t>Tagum - Davao - General Santos High Standard Highway</t>
  </si>
  <si>
    <t>Proposed</t>
  </si>
  <si>
    <t>DPWH PPP Projects 
Central Luzon  Expressway Phase II 
(Cabanatuan City- San Jose City); 35.7km</t>
  </si>
  <si>
    <t>DPWH PPP Projects 
SLEX Extension Batangas to Lucena City; 47.8km</t>
  </si>
  <si>
    <t>DPWH PPP Projects 
NLEX East Expressway/La Mesa Parkway, don Mariano Marcos Ave., QC to Cabanatuan City</t>
  </si>
  <si>
    <t>103km</t>
  </si>
  <si>
    <t>DPWH PPP Projects 
C5/FTI/Skyway Connector Road Skyway (nichols and Bicutan to C5; 3.0km</t>
  </si>
  <si>
    <t>DPWH PPP Projects 
R7 Expressway, Welcome Rotonda, Q.C. to Don Mariano Marcos Ave, Fairview; 16.1km</t>
  </si>
  <si>
    <t>National/Provincial Roads</t>
  </si>
  <si>
    <t>Road Upgrading and Preservation Project, JICA-PH-P247 (RUPP)</t>
  </si>
  <si>
    <t>ADB Road Improvement and Insitutional Development Project (RIIDP)</t>
  </si>
  <si>
    <t>Panay East-West Road (Concepcion-Sara- San Rafael, Passi-Calinog-Ilaures)</t>
  </si>
  <si>
    <t>A 25.80km road serving the Concepcion-Sara- San Rafael,
Passi-Calinog-Ilaures corridor in Iloilo</t>
  </si>
  <si>
    <t xml:space="preserve">Cebu City-San Remigio Road
</t>
  </si>
  <si>
    <t>A 109.45km serving the Cebu City- San Remigion Corridor</t>
  </si>
  <si>
    <t>Iloilo Circumferential Road (C-1)</t>
  </si>
  <si>
    <t>A 14.18km Road in Iloilo City</t>
  </si>
  <si>
    <t xml:space="preserve">Tawi-Tawi National Road 
(Sanga-Sanga-Lapid-Lapid- Saldang Road)
</t>
  </si>
  <si>
    <t>A 16.04km serving the Sanga-Sanga-Lapid-Lapid- Saldang corridor</t>
  </si>
  <si>
    <t xml:space="preserve">Liloy-Labason-Gutalac-Siocon Road, Zamboanga del Norte
</t>
  </si>
  <si>
    <t>An 89.50km Road serving the Liloy-Labason-Gutalac-Siocon corridor</t>
  </si>
  <si>
    <t xml:space="preserve">Limpapa-Zamboanga City Section, Zamboanga Del  Norte
</t>
  </si>
  <si>
    <t>A 22.90km Road serving the Limpapa-Zamboanga City corridor</t>
  </si>
  <si>
    <t xml:space="preserve">Molave-Dipolog Road, Zamboanga Del Norte, Zamboanga Del 
Sur
</t>
  </si>
  <si>
    <t>A 103.40km Road serving the Molave-Dipolog corridor</t>
  </si>
  <si>
    <t xml:space="preserve">Sulu Transcentral, Sulu
Jct. Timbangan-Talibao-Panamao Road, Sulu, 
</t>
  </si>
  <si>
    <t>A 23.92km Road serving the Sulu
Jct. Timbangan-Talibao-Panamao corridor</t>
  </si>
  <si>
    <t xml:space="preserve">Bayugan-San Luis-Talacogon- La Paz-
Loreto-Veruela- Sta.Josefa Road, Agusan
Del Sur </t>
  </si>
  <si>
    <t>A 135.71km Road serving theBayugan-San Luis-Talacogon- La Paz-
Loreto-Veruela- Sta.Josefa corridor</t>
  </si>
  <si>
    <t xml:space="preserve">Imelda-Alicia-Olotanga Road,
Zamboanga Del Sur,
</t>
  </si>
  <si>
    <t>A 45.75km Road serving the Imelda-Alicia-Olotanga corridor</t>
  </si>
  <si>
    <t xml:space="preserve">Panglao Coastal Circumferential Road, Bohol
</t>
  </si>
  <si>
    <t xml:space="preserve">A 37.10km Road </t>
  </si>
  <si>
    <t xml:space="preserve">Guindulman-Anda-Candijay Road,    Bohol
</t>
  </si>
  <si>
    <t xml:space="preserve">A 19.15km Road </t>
  </si>
  <si>
    <t xml:space="preserve">Candijay-Mabini-Ubay  Road, Bohol
</t>
  </si>
  <si>
    <t xml:space="preserve">A 24.90km Road </t>
  </si>
  <si>
    <t xml:space="preserve">Baclayon Bypass   Road
</t>
  </si>
  <si>
    <t xml:space="preserve">A 5.20km Road </t>
  </si>
  <si>
    <t xml:space="preserve">Cebu South West Coastal Road
(Toledo-Barili-Santander Road), Cebu,
</t>
  </si>
  <si>
    <t xml:space="preserve">A 67.20km Road </t>
  </si>
  <si>
    <t xml:space="preserve">Capas-Botolan Road
Zambales and Tarlac
</t>
  </si>
  <si>
    <t xml:space="preserve">A 52.28km Road </t>
  </si>
  <si>
    <t xml:space="preserve">Clarin-Jagna Road (Jagna- Sierra
Bullones- Carmen- Sagbayan-Clarin)
Bohol
</t>
  </si>
  <si>
    <t xml:space="preserve">A 141km Road </t>
  </si>
  <si>
    <t>Sn. Nicolas-Solsona-Cabugao- Conner-
Abbut Road, Pangasinan, Kalinga, Apayao</t>
  </si>
  <si>
    <t xml:space="preserve">A 166.50km Road </t>
  </si>
  <si>
    <t xml:space="preserve">Gurel-Bokod-Kapangan- Buguias Road,
Benguet
</t>
  </si>
  <si>
    <t xml:space="preserve">A 22.62km Road </t>
  </si>
  <si>
    <t xml:space="preserve">Acop-Kapangan-Kibungan Road,
Benguet
</t>
  </si>
  <si>
    <t xml:space="preserve">A 86.94km Road </t>
  </si>
  <si>
    <t xml:space="preserve">Tubod-Madamba/Ganassi Road,
Lanao Del Sur, Lanao Del Norte
</t>
  </si>
  <si>
    <t xml:space="preserve">A 51.49km Road </t>
  </si>
  <si>
    <t>Upi-Maitum Road, North
Cotabato</t>
  </si>
  <si>
    <t xml:space="preserve">A 197km Road </t>
  </si>
  <si>
    <t>Siquijor Circumferential Road
Siquijor</t>
  </si>
  <si>
    <t xml:space="preserve">A 41.44km Road </t>
  </si>
  <si>
    <t xml:space="preserve">Mindanao East-West Lateral Road,
(Lantapan-Kabanglasan-Sta Josefa-Trento
Road), Bukidnon and Lanao Del Norte
</t>
  </si>
  <si>
    <t xml:space="preserve">A 157.64km Road </t>
  </si>
  <si>
    <t>Guimaras Circumferential Road
Guimaras</t>
  </si>
  <si>
    <t xml:space="preserve">A 103.52km Road </t>
  </si>
  <si>
    <t xml:space="preserve">San Nicolas-Natividad-San Quintin-
Umingan-Guimba Road, Pangasinan,
Nueva Ecija
</t>
  </si>
  <si>
    <t xml:space="preserve">A 23.21km Road </t>
  </si>
  <si>
    <t>Toledo-Tabuelan-San Remigio Road,
Cebu</t>
  </si>
  <si>
    <t xml:space="preserve">A 78.55km Road </t>
  </si>
  <si>
    <t xml:space="preserve">Bacolod-Murcia-Benedicto-San Carlos
Road, Negros Occidental
</t>
  </si>
  <si>
    <t xml:space="preserve">A 63.50km Road </t>
  </si>
  <si>
    <t xml:space="preserve">Mangatarem-Sta Cruz Road
Pangasinan
</t>
  </si>
  <si>
    <t xml:space="preserve">A 28.98km Road </t>
  </si>
  <si>
    <t xml:space="preserve">San Emilio-Quirino-Cervantes Road,    
Ilocos Sur
</t>
  </si>
  <si>
    <t xml:space="preserve">A 56.60km Road </t>
  </si>
  <si>
    <t>Kalinga-Abra Rd
(Bangued-Lubuagan Section)
Abra, Kalinga</t>
  </si>
  <si>
    <t xml:space="preserve">A 101.83km Road </t>
  </si>
  <si>
    <t xml:space="preserve">Nueva Era-Dingras-Bangued Road
Ilocos Sur, Abra
</t>
  </si>
  <si>
    <t xml:space="preserve">A 143.60km Road </t>
  </si>
  <si>
    <t xml:space="preserve">Mulanay-San Francisco Road
Quezon
</t>
  </si>
  <si>
    <t xml:space="preserve">A 24.1km Road </t>
  </si>
  <si>
    <t xml:space="preserve">Marinduque Circumferential Rd,
Marinduque
</t>
  </si>
  <si>
    <t xml:space="preserve">A 88.09km Road </t>
  </si>
  <si>
    <t xml:space="preserve">Malinta-Baleno-Aroroy- Mandaon  Road,
Masbate
</t>
  </si>
  <si>
    <t xml:space="preserve">A 16.04km Road </t>
  </si>
  <si>
    <t xml:space="preserve">Milagros-Balud Road
Masbate
</t>
  </si>
  <si>
    <t xml:space="preserve">A 11.31km Road </t>
  </si>
  <si>
    <t xml:space="preserve">Metro Iloilo- Iloilo-Sta. Barbara Road
</t>
  </si>
  <si>
    <t xml:space="preserve">A 13.10km Road </t>
  </si>
  <si>
    <t xml:space="preserve">Dumaguete North Road
(Dumaguete City-Manjuyod Section,
Vallehermoso-San Carlos City Sect.)
Negros Oriental
</t>
  </si>
  <si>
    <t xml:space="preserve">A 123.13km Road </t>
  </si>
  <si>
    <t xml:space="preserve">Loay Interior Road Trinidad-Carmen-Loay Road Bohol
</t>
  </si>
  <si>
    <t xml:space="preserve">A 78.85km Road </t>
  </si>
  <si>
    <t xml:space="preserve">Jct. Dat-An-S.Bullones-Pilar-Carmen Road, Bohol </t>
  </si>
  <si>
    <t xml:space="preserve">A 19.05km Road </t>
  </si>
  <si>
    <t>Calbiga-Tacloban-Abuyog Road
Leyte</t>
  </si>
  <si>
    <t xml:space="preserve">A 52.9km Road </t>
  </si>
  <si>
    <t xml:space="preserve">Allen - Calbayog Road, Samar 
</t>
  </si>
  <si>
    <t xml:space="preserve">A 71.83km Road </t>
  </si>
  <si>
    <t xml:space="preserve">Jct. Leyte-Calubian-Sn Isidro- Tabango
Villaba Road,Leyte
</t>
  </si>
  <si>
    <t xml:space="preserve">A 61.20km Road </t>
  </si>
  <si>
    <t xml:space="preserve">Matag-ob-Palompon  Road,
Leyte
</t>
  </si>
  <si>
    <t xml:space="preserve">A 23.34km Road </t>
  </si>
  <si>
    <t xml:space="preserve">Kapatagan-Sapad-Nunungan Road, Lanao
Del Norte 
</t>
  </si>
  <si>
    <t xml:space="preserve">A 12.55km Road </t>
  </si>
  <si>
    <t>Cagayan de Oro Bypass Road,
Misamis Oriental</t>
  </si>
  <si>
    <t xml:space="preserve">A 48.80km Road </t>
  </si>
  <si>
    <t>Western Coastal Road Misamis Oriental</t>
  </si>
  <si>
    <t xml:space="preserve">A 7.6km Road </t>
  </si>
  <si>
    <t xml:space="preserve">7th Bridge and Approach Road, Misamis Oriental
</t>
  </si>
  <si>
    <t xml:space="preserve">A 1.0km Road </t>
  </si>
  <si>
    <t xml:space="preserve">Kalamansig-Palimbang-Maitum Road,
Sultan Kudarat and Saranggani
</t>
  </si>
  <si>
    <t xml:space="preserve">A 113.28km Road </t>
  </si>
  <si>
    <t xml:space="preserve">Cebu North Coastal Road
Cebu
</t>
  </si>
  <si>
    <t xml:space="preserve">A 8.17km Road </t>
  </si>
  <si>
    <t xml:space="preserve">Bayawan-Bais-Dauis- Penabona Road,
Negros Oriental
</t>
  </si>
  <si>
    <t xml:space="preserve">A 35.26km Road </t>
  </si>
  <si>
    <t xml:space="preserve">Guinobatan-Jovellar-Donsol Road
Albay, Sorsogon
</t>
  </si>
  <si>
    <t xml:space="preserve">A 42.90km Road </t>
  </si>
  <si>
    <t xml:space="preserve">Panguil Bay Bridge, Misamis Occidental
</t>
  </si>
  <si>
    <t>Bridge</t>
  </si>
  <si>
    <t xml:space="preserve">Davao City-Gen. Santos  Road
Digos-Makar Road
</t>
  </si>
  <si>
    <t xml:space="preserve">A 91.617km Road </t>
  </si>
  <si>
    <t xml:space="preserve">Lumbatan-Marugong - Balabagan Road,
Lanao Del Sur 
</t>
  </si>
  <si>
    <t xml:space="preserve">A 43.00km Road </t>
  </si>
  <si>
    <t xml:space="preserve">Putian-Arakan Road
Bukidnon, North Cotobato
</t>
  </si>
  <si>
    <t xml:space="preserve">A 38.00m Road </t>
  </si>
  <si>
    <t xml:space="preserve">Lake Mainit Circumferential Road other
related roads , Agusan Del Norte and
Surigao del Norte
</t>
  </si>
  <si>
    <t xml:space="preserve">A 108.25km Road </t>
  </si>
  <si>
    <t xml:space="preserve">Asphalt Overlay of Critical/Strategic FAB Roads </t>
  </si>
  <si>
    <t>Improvement of roads within the Freeport through the conducts of Asphalt Overlaying Activities</t>
  </si>
  <si>
    <t>Ongoing</t>
  </si>
  <si>
    <t>DPWH Locally Funded Projects
Assests Preservation of National Roads Generated from Pavement Management System HDM-4
- Preventive Maintenance</t>
  </si>
  <si>
    <t>DPWH Locally Funded Projects
Assests Preservation of National Roads Generated from Pavement Management System HDM-4  
- Rehabilitation/Reconstruction Upgrading of Damaged Paved National Roads</t>
  </si>
  <si>
    <t>DPWH Locally Funded Projects
Road Upgrading (gravel to paved) based on Gravel Road Strategies, Traffic Bench Mark for upgrading to paved road Standard (HDM-4 Project Analysis)</t>
  </si>
  <si>
    <t xml:space="preserve">DPWH Locally Funded Projects 
Urgent National Arterial/Secondary Roads - Traffic Decongestion
</t>
  </si>
  <si>
    <t xml:space="preserve">DPWH Locally Funded Projects 
Urgent National Arterial/Secondary Roads - Traffic Decongestion
Loading and Unloading Bays
</t>
  </si>
  <si>
    <t>DPWH Locally Funded Projects 
Urgent National Arterial/Secondary Roads - Construction/Widening/Upgrading/  Rehab of Access Roads 
- Major Airports</t>
  </si>
  <si>
    <t>DPWH Locally Funded Projects 
Urgent National Arterial/Secondary Roads - Construction/Widening/Upgrading/ Rehab of Access Roads 
- RORO Ports</t>
  </si>
  <si>
    <t>DPWH Locally Funded Projects 
Urgent National Arterial/Secondary Roads - Construction/Widening/Upgrading/ Rehab of Access Roads 
Declared Tourists Destinations</t>
  </si>
  <si>
    <t>DPWH Locally Funded Projects 
Urgent National Arterial/Secondary Roads 
- Roads to Address Critical Bottlenecks
Pantabangan-Canili Section (along Bongabon-Baler Road)</t>
  </si>
  <si>
    <t>DPWH Locally Funded Projects 
Urgent National Arterial/Secondary Roads 
- Roads to Address Critical Bottlenecks
Road Opening/construction of Missing Links of National Roads</t>
  </si>
  <si>
    <t>DPWH Locally Funded Projects 
Urgent National Arterial/Secondary Roads 
- Roads to Address Critical Bottlenecks
Bridges-New Construction/Completion/Continuation of Unifinished/On-going Bridges</t>
  </si>
  <si>
    <t>DPWH Locally Funded Projects 
Urgent National Arterial/Secondary Roads 
- Roads to Address Critical Bottlenecks
Bridges- Strengthening/Rehabilitation/ Reconstruction (Temporary to Permanent) of Bridges Along National Roads</t>
  </si>
  <si>
    <t>DPWH Locally Funded Projects 
Urgent National Arterial/Secondary Roads 
- Roads to Address Critical Bottlenecks
Bridges-Replacement of Bridges along National Roads</t>
  </si>
  <si>
    <t>DPWH Locally Funded Projects 
Urgent National Arterial/Secondary Roads 
- Roads tp Address Critical Bottlenecks
Reconstruction of Critical Sections along National Roads such as road slip protectionworks</t>
  </si>
  <si>
    <t>DPWH Locally Funded Projects 
Urgent National Arterial/Secondary Roads
Construction of Accessibility Facilities for Disabled Persons</t>
  </si>
  <si>
    <t>DPWH Locally Funded Projects 
Disaster Related Rehabilitation Projects</t>
  </si>
  <si>
    <t>DPWH Locally Funded Projects 
Various Infrastructure Including Local Projects</t>
  </si>
  <si>
    <t xml:space="preserve">DPWH Foreign Assisted Projects Millenium Challenge Corporation (MCC)-Assisted 
Wright-Taft-Borongan-Guiuan Road,
Eastern Samar and Western Samar
</t>
  </si>
  <si>
    <t>213.86km</t>
  </si>
  <si>
    <t xml:space="preserve">DPWH Foreign Assisted Projects 
Kuwait Fund for Arab Economic Development (Third Mindanao Road Improvement Project)
Paco-Roxas-Antipas Road
North Cotabato
</t>
  </si>
  <si>
    <t>25.71km</t>
  </si>
  <si>
    <t xml:space="preserve">DPWH Foreign Assisted Projects 
Kuwait Fund for Arab Economic Development (Third Mindanao Road Improvement Project)
Jct. Surallah-Lake Sebu Section
South Cotabato
</t>
  </si>
  <si>
    <t>18.82km</t>
  </si>
  <si>
    <t xml:space="preserve">DPWH Foreign Assisted Projects 
People's Republic of China (PROC) Assisted Project
Presentacion-Caramoan Coastal Road
Camarines Sur
</t>
  </si>
  <si>
    <t>24km</t>
  </si>
  <si>
    <t xml:space="preserve">DPWH Foreign Assisted Projects 
People's Republic of China (PROC) Assisted Project
Tawi-Tawi National Road
(Sanga-Sanga - Lapid-lapid - Saldang Road)
</t>
  </si>
  <si>
    <t>16.04km</t>
  </si>
  <si>
    <t>DPWH Foreign Assisted Projects 
People's Republic of China (PROC) Assisted Project
Batasan (Quezon City) - Dingalan (Aurora) Road
NCR and Aurora</t>
  </si>
  <si>
    <t xml:space="preserve">DPWH Foreign Assisted Projects 
Donor to be Indentified
Bypass
Bacolod city-Granada Section, 
Negros Occidental
</t>
  </si>
  <si>
    <t>8.30km</t>
  </si>
  <si>
    <t xml:space="preserve">DPWH Foreign Assisted Projects 
Donor to be Indentified
Bypass
Alaminos-San Pablo City Bypass Road alog Maharlika Highway, Laguna
</t>
  </si>
  <si>
    <t>12.02km</t>
  </si>
  <si>
    <t xml:space="preserve">DPWH Foreign Assisted Projects 
Donor to be Indentified
Bypass
Batangas-Bauan Ring Road, Batangas
</t>
  </si>
  <si>
    <t>22.3km</t>
  </si>
  <si>
    <t xml:space="preserve">DPWH Foreign Assisted Projects 
Donor to be Indentified
Bypass
San Fernando City Bypass Road, La Union
</t>
  </si>
  <si>
    <t>4.8 km</t>
  </si>
  <si>
    <t xml:space="preserve">DPWH Foreign Assisted Projects 
Donor to be Indentified
Bypass
Tiaong Bypass, Quezon
</t>
  </si>
  <si>
    <t>3.00km</t>
  </si>
  <si>
    <t>DPWH Foreign Assisted Projects 
Donor to be Indentified
Bypass
Arterial Road Bypass Project, Phase III Cabanatuan &amp; San Jose Bypass Road
Nueva Ecija (Arterial Road Bypass Project Phase II Cabanatuan, Plaridel &amp; San Jose bypass Road, NE, Bulacan)</t>
  </si>
  <si>
    <t xml:space="preserve">DPWH Foreign Assisted Projects 
Donor to be Indentified
Bypass
Zamboanga City bypass Road Culianan-Patalon Section, Zamboanga del Sur
</t>
  </si>
  <si>
    <t>42km</t>
  </si>
  <si>
    <t>DPWH Foreign Assisted Projects 
Donor to be Indentified
Bypass
Dumaguete City Diversion Road,
Negros Oriental</t>
  </si>
  <si>
    <t xml:space="preserve">DPWH Foreign Assisted Projects 
Donor to be Indentified
Dumaguete North Road (Dumaguete City-Manjuyod Section, Vallehermoso-San Carlos City Section), Negros Oriental 
</t>
  </si>
  <si>
    <t>82.702km</t>
  </si>
  <si>
    <t xml:space="preserve">DPWH Foreign Assisted Projects 
Donor to be Indentified
Matag-ob-Palompon Road, Leyte 
</t>
  </si>
  <si>
    <t>23.34km</t>
  </si>
  <si>
    <t xml:space="preserve">DPWH Foreign Assisted Projects 
Donor to be Indentified
Malinta-Baleno-Aroroy-Mandaon Road
Masbate 
</t>
  </si>
  <si>
    <t>45.69km</t>
  </si>
  <si>
    <t xml:space="preserve">DPWH Foreign Assisted Projects 
Donor to be Indentified
Milagros-Balud Road, Masbate 
</t>
  </si>
  <si>
    <t>41.72km</t>
  </si>
  <si>
    <t xml:space="preserve">DPWH Foreign Assisted Projects 
Donor to be Indentified
Panay Island Road Network Development Project - Roxas City Circumferential Road, Capiz
</t>
  </si>
  <si>
    <t>19.86km</t>
  </si>
  <si>
    <t xml:space="preserve">DPWH Foreign Assisted Projects 
Donor to be Indentified
Iba-Tarlac Road
Zambales, Tarlac
</t>
  </si>
  <si>
    <t>87.25km, 2,397lm Bridge</t>
  </si>
  <si>
    <t>DPWH Foreign Assisted Projects 
Donor to be Indentified
Viaduct along Camiguin Road
Camiguin</t>
  </si>
  <si>
    <t xml:space="preserve">DPWH Foreign Assisted Projects 
Donor to be Indentified
Mabini Circumferential Road, Batangas
</t>
  </si>
  <si>
    <t>19.60km</t>
  </si>
  <si>
    <t xml:space="preserve">DPWH Foreign Assisted Projects 
Donor to be Indentified
Dalaguete-Badian Road, Cebu
</t>
  </si>
  <si>
    <t>30.20km</t>
  </si>
  <si>
    <t xml:space="preserve">DPWH Foreign Assisted Projects 
Donor to be Indentified
CALA Roads
North-South Roads;  Cavite, Laguna
</t>
  </si>
  <si>
    <t>13km</t>
  </si>
  <si>
    <t xml:space="preserve">DPWH Foreign Assisted Projects 
Donor to be Indentified
CALA Roads
Daang Hari Road,Cavite, Laguna
</t>
  </si>
  <si>
    <t xml:space="preserve">DPWH Foreign Assisted Projects 
Donor to be Indentified
Kapatagan-Sapad-Nunungan Road
Lanao del Norte
</t>
  </si>
  <si>
    <t>24.13km</t>
  </si>
  <si>
    <t xml:space="preserve">DPWH Foreign Assisted Projects 
Donor to be Indentified
Iligan City Bypass Road, Lanao del Norte
</t>
  </si>
  <si>
    <t>18.90km</t>
  </si>
  <si>
    <t xml:space="preserve">DPWH Foreign Assisted Projects 
Donor to be Indentified
Naval-Caibiran Cross Country Road, Biliran
</t>
  </si>
  <si>
    <t>19.20km</t>
  </si>
  <si>
    <t xml:space="preserve">DPWH Foreign Assisted Projects 
Donor to be Indentified
Jct. Saldang-Panglima-Sugala Road, Tawi-Tawi
</t>
  </si>
  <si>
    <t>14.81km</t>
  </si>
  <si>
    <t xml:space="preserve">DPWH Foreign Assisted Projects 
Donor to be Indentified
Mulanay-San Francisco Road, Quezon
</t>
  </si>
  <si>
    <t>24.1km</t>
  </si>
  <si>
    <t xml:space="preserve">DPWH Foreign Assisted Projects 
Donor to be Indentified
Bagong Silang-Capalonga Road, Camarines Norte
</t>
  </si>
  <si>
    <t>22km</t>
  </si>
  <si>
    <t xml:space="preserve">DPWH Foreign Assisted Projects 
Donor to be Indentified
Siruma-Tinambac Road, Camarines Sur
</t>
  </si>
  <si>
    <t>37.90km</t>
  </si>
  <si>
    <t xml:space="preserve">DPWH Foreign Assisted Projects 
Donor to be Indentified
Butuan City, Agusan Del Norte- 
Misamis Oriental Road; 
Agusand del Norte, Misamis Oriental
</t>
  </si>
  <si>
    <t>209.71km</t>
  </si>
  <si>
    <t>DPWH Foreign Assisted Projects 
Donor to be Indentified
General Santos Circumferential Road
Sarangani</t>
  </si>
  <si>
    <t>DPWH Foreign Assisted Projects 
Bridge
Major Inter-Regional Bridge Reconstruction Projects for Rural Development, JICA Assisted</t>
  </si>
  <si>
    <t>DPWH Foreign Assisted Projects 
Bridge
DPWH Bridge Construction/Replacement Project under the Spanish Government Financing Facility (Supplemental Loan)</t>
  </si>
  <si>
    <t>DPWH Foreign Assisted Projects 
Bridge
Nation Road Bridge Prelacement Project (NRBRP) (formerly United Kingdom (UK)-Assisted DPWH National Road Bridge Replacement Project)</t>
  </si>
  <si>
    <t>DPWH Foreign Assisted Projects 
Bridge
DPWH Bridge Construction Acceleration Project for Calamity-Sticken Areas, Phase II (formerly DPWH Bridge Construction Acceleration Project for Calamity Sticken Areas II, Austrian-Assisted)</t>
  </si>
  <si>
    <t>DPWH Foreign Assisted Projects 
Bridge
Second Magsaysay Bridge and Butuan City Bypass Road Phase II</t>
  </si>
  <si>
    <t>DPWH Foreign Assisted Projects 
Donor to be Indentified
Improvement of Existing Bridges along Pasig River, Phase I (Jones Ayala Bridge)</t>
  </si>
  <si>
    <t>DPWH Foreign Assisted Projects 
Bridge
Rehabilitation and Maintenance of Bridges along Arterial Road, Phase V</t>
  </si>
  <si>
    <t>DPWH Foreign Assisted Projects 
Donor to be Indentified
Disaster Prevention &amp; Reconstruction of R-V Bridges Damaged by Typhoon Reming</t>
  </si>
  <si>
    <t xml:space="preserve">DPWH Foreign Assisted Projects 
Donor to be Indentified
Urban Transport in Metro Manila
Primary Roads
Rizal Avenue (Monumento)-Samson Road (Caloocan/Manila Boundary)
</t>
  </si>
  <si>
    <t>2.251km</t>
  </si>
  <si>
    <t xml:space="preserve">DPWH Foreign Assisted Projects 
Donor to be Indentified
Urban Transport in Metro Manila
Primary Roads
Gov. Forbes(Tayuman-Espana-Plaza Avelino), Espana(Lerma-Rotonda) Road
</t>
  </si>
  <si>
    <t>4.341km</t>
  </si>
  <si>
    <t>DPWH Foreign Assisted Projects 
Donor to be Indentified
Urban Transport in Metro Manila
Primary Roads
Radial Road 10
(Delpan Bridge C-4)</t>
  </si>
  <si>
    <t xml:space="preserve">DPWH Foreign Assisted Projects 
Donor to be Indentified
Urban Transport in Metro Manila
Primary Roads
Rehabilitation of Arnaiz Avenue, Banawe Ave., New Balara-Marikina Road, North Avenue, Roosevelt Avenue, Central Avenue, Del Monte Avenue, Tandang Sora Avenue
</t>
  </si>
  <si>
    <t>20.38km</t>
  </si>
  <si>
    <t>DPWH Foreign Assisted Projects 
Donor to be Indentified
Urban Transport in Metro Manila
Primary Roads
Consultancy Services</t>
  </si>
  <si>
    <t>DPWH Foreign Assisted Projects 
Bridge
JICA Grant Aid Project 
Pro- Agri Fishery Corridors Bridge Proj. in Mindanao Region</t>
  </si>
  <si>
    <t>DPWH Foreign Assisted Projects 
Donor to be Indentified
Improvement of Existing Bridges along Pasig River, Phase II (Quezon, Lambingan, Vargas Bridges)</t>
  </si>
  <si>
    <t xml:space="preserve">DPWH Foreign Assisted Projects 
Donor to be Indentified
Panay (Metro Iloilo -Guimaras-Negros Island Bridges </t>
  </si>
  <si>
    <t>Stage 1</t>
  </si>
  <si>
    <t>Stage 2</t>
  </si>
  <si>
    <t>Stage 3</t>
  </si>
  <si>
    <t>DPWH Foreign Assisted Projects 
Donor to be Indentified
Grant Aid Projects/Technical Cooperation Program
Improvement Quality Management for Highway and Bridge Construction and Maintenance, Phase II</t>
  </si>
  <si>
    <t>DPWH Foreign Assisted Projects 
Grant Aid Projects/Technical Cooperation Program
Project for Enhancement of Road Maintenance Capability for the Philippine-Japan Friendship Highway, JICA</t>
  </si>
  <si>
    <t>DPWH Foreign Assisted Projects 
Grant Aid Projects/Technical Cooperation Program
Construction of Countermeasures Infrastructure Sediment-related Disaster Prone Areas</t>
  </si>
  <si>
    <t>DPWH Foreign Assisted Projects 
Donor to be Indentified
Grant Aid Projects/Technical Cooperation Program
Project for Construction of Mt. Mayon Satellite Evaluation Center</t>
  </si>
  <si>
    <t>DPWH Foreign Assisted Projects 
Grant Aid Projects/Technical Cooperation Program
Strategic Environmental Assessment (SEA) and Social Impact Assessment (SIA)</t>
  </si>
  <si>
    <t>(Impvt. - 35.34km)</t>
  </si>
  <si>
    <t>(Impvt. - 7.74km)</t>
  </si>
  <si>
    <t>(Impvt. - 30.00km, 2 bridges)</t>
  </si>
  <si>
    <t>(Impvt. - 19.49km, 3 Bridges)</t>
  </si>
  <si>
    <t xml:space="preserve">DPWH Foreign Assisted Projects 26th Yen JBIC Loan Package Loan No. PH-P237 </t>
  </si>
  <si>
    <t>Central Mindanao Inter-Regional Circumferential Road, Cotabato (Jct. Awang) Upi-Lebak-Kalamansig Rd. CP 1
North Upi-Maguindanao/Sultan Kudarat Bdry Section, Maguindanao and Sharif Kabunsuan</t>
  </si>
  <si>
    <t>87.62 km</t>
  </si>
  <si>
    <t>Central Mindanao Inter-Regional Circumferential Road, Cotabato (Jct. Awang) Upi-Lebak-Kalamansig Rd. CP 2
Maguindanao/Sultan Kudarat Bdry-Lebak-Kalamansig Section, Sultan Kudarat</t>
  </si>
  <si>
    <t xml:space="preserve">DPWH Foreign Assisted Projects Saudi Fund Development Mindanao Road Improvement Projects
Cotabato City East Diversion Road Project
</t>
  </si>
  <si>
    <t>11.80km</t>
  </si>
  <si>
    <t xml:space="preserve">DPWH Foreign Assisted Projects Saudi Fund Development Mindanao Road Improvement Projects
Lake Lanao Circumferential Road Project Phase I
</t>
  </si>
  <si>
    <t>91.80km</t>
  </si>
  <si>
    <t xml:space="preserve">DPWH Foreign Assisted Projects Saudi Fund Development Mindanao Road Improvement Projects
Basilan Circumferential Road
</t>
  </si>
  <si>
    <t>86.20km</t>
  </si>
  <si>
    <t>DPWH Foreign Assisted Projects Post Ondoy and Pepeng Short Term Infrastructure Rehabilitation Project
Road and Bridges Component 
Luzon Only</t>
  </si>
  <si>
    <t>110km/1200LM</t>
  </si>
  <si>
    <t>DPWH Foreign Assisted Projects Korean Economic Development Cooperation Fund  
Widening of Gapan-San Fernando-Olongapo (GSO) Road and Bridges (Dolores Flyover-Sta. Cruz Section)</t>
  </si>
  <si>
    <t>DPWH Foreign Assisted Projects Korean Economic Development Cooperation Fund  
New Bacolod-Silay (Airport) Access Road
Iloilo</t>
  </si>
  <si>
    <t>10.12km</t>
  </si>
  <si>
    <t>DPWH Foreign Assisted Projects Korean Economic Development Cooperation Fund  
Gapan-San Fernando-Olongapo Road
(Sta. Cruz, Lubao-Dinalupihan Section),
Phase II, Pampanga</t>
  </si>
  <si>
    <t>15.37km</t>
  </si>
  <si>
    <t xml:space="preserve">DPWH Foreign Assisted Projects 
FAP Bridges 
Special Yen Loan Package -Urgent Bridges Construction Projects for Rural Development PhaseI, II, III &amp; IV </t>
  </si>
  <si>
    <t>DPWH Foreign Assisted Projects 
FAP Bridges 
Tulay ng Pangulo sa Kaunlaran Project UK assisted Phase I</t>
  </si>
  <si>
    <t>DPWH Foreign Assisted Projects 
FAP Bridges 
Tulay ng Pangulo sa Kaunlarang Pang-Agraryo (TPKP)
French Loan</t>
  </si>
  <si>
    <t>DPWH Foreign Assisted Projects 
FAP Bridges 
Bridge Construction/Acceleration Project for Calamity Stricken Areas (Austrian Assisted)</t>
  </si>
  <si>
    <t>DPWH Foreign Assisted Projects 
FAP Bridges 
Bridge Construction/Replacement Project under the Spanish Government Financing Facility</t>
  </si>
  <si>
    <t>DPWH Foreign Assisted Projects 
FAP Bridges 
Mega Bridges for Urban and Rural Development Project (Formerly Tulay ng Pangulo sa Kaunlaran Project Phase II) under the French Government Financing Facility</t>
  </si>
  <si>
    <t>Urban Transport System</t>
  </si>
  <si>
    <t>Achieved optimal load factor</t>
  </si>
  <si>
    <t>Line North Extension Project</t>
  </si>
  <si>
    <t>DOTC-LRTA</t>
  </si>
  <si>
    <t>South Line Modernization</t>
  </si>
  <si>
    <t>DOTC-PNR</t>
  </si>
  <si>
    <t>Rolling Stock Repair Program</t>
  </si>
  <si>
    <t>PNR</t>
  </si>
  <si>
    <t>Main Commuter Line (Metro Manila) Rehabilitation</t>
  </si>
  <si>
    <t>Makati-Manila-Pasay-Paranaque Mass Transit System</t>
  </si>
  <si>
    <t>Development of Alternative modes of Transport
Implementation of Bicycle Lanes</t>
  </si>
  <si>
    <t>DPWH Locally Funded Projects 
Urgent National Arterial/Secondary Roads - Traffic Decongestion
NAIA Expressway and Other Major Roads in Metro Manila</t>
  </si>
  <si>
    <t>DPWH Locally Funded Projects 
Urgent National Arterial/Secondary Roads - Traffic Decongestion
Widening/concreting of Commonwealth Ave., Q.C.</t>
  </si>
  <si>
    <t>DPWH Locally Funded Projects 
Urgent National Arterial/Secondary Roads - Traffic Decongestion
Widening/concreting of Mac Arthur Highway (Manila North Road) Inlcuding Traffic Management</t>
  </si>
  <si>
    <t xml:space="preserve">DPWH Locally Funded Projects 
Urgent National Arterial/Secondary Roads - Traffic Decongestion
Construction/Improvement of Visayas Ave. Extension including Q.C. </t>
  </si>
  <si>
    <t>DPWH Locally Funded Projects 
Urgent National Arterial/Secondary Roads - Traffic Decongestion
Opening/concreting of Mindanao Ave. Q.C. (with RROW)</t>
  </si>
  <si>
    <t>DPWH Locally Funded Projects 
Urgent National Arterial/Secondary Roads - Traffic Decongestion
C-5 Extension Road Project from SLEX to Sucat Road including Row</t>
  </si>
  <si>
    <t>DPWH Locally Funded Projects 
Urgent National Arterial/Secondary Roads - Traffic Decongestion
Widening/concreting of R10 including ROW, Malabon/Navotas/Manila</t>
  </si>
  <si>
    <t>DPWH Locally Funded Projects 
Urgent National Arterial/Secondary Roads - Traffic Decongestion
Construction/Improvement of C-3</t>
  </si>
  <si>
    <t>DPWH Locally Funded Projects 
Urgent National Arterial/Secondary Roads - Traffic Decongestion
Concreting of Congressional Ave., Q.C.</t>
  </si>
  <si>
    <t>DPWH Locally Funded Projects 
Urgent National Arterial/Secondary Roads - Traffic Decongestion
Widening/concreting of R7 Don Mariano Marcos Ave., Q.C.</t>
  </si>
  <si>
    <t>Rail Transport</t>
  </si>
  <si>
    <t>Northrail-Southrail Linkage Project</t>
  </si>
  <si>
    <t>DOTC - PNR</t>
  </si>
  <si>
    <t xml:space="preserve">The project aims to ensure the successful completion and  development of the commuter rail service from the southern part of Manila to Metro  Manila through the  improvement of tracks and provision of newly-identified working scope: Civil and  Track Works; Signaling and Communication and Consulting 
Services. 
</t>
  </si>
  <si>
    <t>PNR South Line Modernization</t>
  </si>
  <si>
    <t xml:space="preserve">The project consist of the modernization of the Manila- Legazpi line with total route length of 478 kms and the construction of a railway  extension line from Legazpi to Sorsogon with a total route length of 135 kms. 
 </t>
  </si>
  <si>
    <t>Re-Opening of Main Line South</t>
  </si>
  <si>
    <t>Support agricultural production</t>
  </si>
  <si>
    <t>Construction and Upgrading/Improvement of Farm-To-Market Road (FMR) Projects</t>
  </si>
  <si>
    <t>FMR projects include the construction and upgrading/improvement of existing farm-to-market roads located within key production areas, marginal lands or new lands under convergence initiatives which link these areas to higher road class systems; primary assembly areas and major markets/trading posts, fishlanding sites, fishing ports,  fishpond/fishcage areas and mariculture zones, post- harvest facilities and processing zones/industries.</t>
  </si>
  <si>
    <t>2,7</t>
  </si>
  <si>
    <t>Irrigation</t>
  </si>
  <si>
    <t>Agri-Pinoy National Rice Program</t>
  </si>
  <si>
    <t>DA - NIA</t>
  </si>
  <si>
    <t xml:space="preserve">The National Rice Program envisions to enhance productivity and increase farmer’s income, achieve greater food sufficiency in the country, and generate additional employment in the agricultural sector. Its objective is to achieve rice self-sufficiency by 2013.
</t>
  </si>
  <si>
    <t>increase in yield and volume of production; increase in net profit:cost ratio</t>
  </si>
  <si>
    <t>ALA RIS/Surallah Extension Project</t>
  </si>
  <si>
    <t>The project features the restoration and rehabilitation of diversion dam, irrigation and drainage facilities and structures that will restore and rehabilitate of an area of 1,070 and 385 hectares respectively.</t>
  </si>
  <si>
    <t>2, 7, 16</t>
  </si>
  <si>
    <t>Increase in irrigation development (designed service area completed over total potential irrigable area)</t>
  </si>
  <si>
    <t>Alcala-Amulung Pump Irrigation Project</t>
  </si>
  <si>
    <t>The project aims to provide adequate irrigation water supply to about 2,500 hectares of agricultural lands in order to increase crop production in the area thereby uplifting the socio-economic life of the intended beneficiaries in the municipalities of Alcala and 
Amulung in Cagayan.</t>
  </si>
  <si>
    <t>Alfonso Lista Pump IP</t>
  </si>
  <si>
    <t>Installation of pump irrigation system to irrigate an area of 2,300 hectares.</t>
  </si>
  <si>
    <t>Asbang SRIP</t>
  </si>
  <si>
    <t>Construction of earthfill dam 47.00 m. high, with crest length of 376.75 m., a reservoir capacity of 6.95 mcm of water to irrigate an area of 469 has (new) and 1,191 has (rehab).</t>
  </si>
  <si>
    <t>Bacnotan Irrig. Project</t>
  </si>
  <si>
    <t>Construction of new Diversion Dam, Canals, and canal/drainage structures to generate 414 hectares to improve rice production in the area, thereby uplifting socio-economic life of the intended beneficiaries</t>
  </si>
  <si>
    <t>Baggao IS Imprvt. &amp; Ext'n. Project (Taboan Area)</t>
  </si>
  <si>
    <t>The project aims to provide adequate irrigation water supply to about 1,238 hectares of agricultural lands  in order to increase rice production in the area thereby uplifting the socio- economic life of the intended beneficiaries. It covers municipality of Baggao, Cagayan.</t>
  </si>
  <si>
    <t>Bagtingon SRIP</t>
  </si>
  <si>
    <t>Construction of reservoir dam and irrigation facilities</t>
  </si>
  <si>
    <t>Balbalungao Irrigation Project</t>
  </si>
  <si>
    <t>Construction of small reservoir dam, irrigation and drainage facilities, flood control and aquaculture.</t>
  </si>
  <si>
    <t>Baliangao IP</t>
  </si>
  <si>
    <t>Construction of irrigation and drainage facilities to serve 418 ha of new areas in Baliangao, Misamis Occidental.</t>
  </si>
  <si>
    <t>Balintingon Res. Multipurpose Project</t>
  </si>
  <si>
    <t xml:space="preserve">The project is expected to provide irrigation water the rice areas in the eastern section of the Central Plain of Luzon, and generate electricity for the Luzon Grid (Nueva Ecija and Bulacan).  </t>
  </si>
  <si>
    <t>Baobo IS Imprvt. Project</t>
  </si>
  <si>
    <t>Construction of canal lining, drainage system and structure to improve the existing system and to serve additional 300 hectares in Baobo IS.</t>
  </si>
  <si>
    <t>Barbar SRIP</t>
  </si>
  <si>
    <t>Construction of reservoir dam, canal structures and access roads to provide irrigation service in San Juan, Ilocos Sur.</t>
  </si>
  <si>
    <t>Barotac Viejo SRIP</t>
  </si>
  <si>
    <t>Construction of a 29 m high zoned earthfill dam, with crest length of 287.0 m, a capacity of 13.83 mcm of water, irrigation &amp; drainage facilities, flood control and aquaculture.</t>
  </si>
  <si>
    <t>Benliw SRIP</t>
  </si>
  <si>
    <t>Bislig City Integ. Devt. Project-IC</t>
  </si>
  <si>
    <t>This project is an extension area of World Bank financed project being undertaken by the Department of Agriculture. It will construct 990 meters of canal (lateral A-Extra) and supplementary dam.</t>
  </si>
  <si>
    <t>Bonot-Bonot SRIP</t>
  </si>
  <si>
    <t>Bugko Irrigation Project</t>
  </si>
  <si>
    <t>The project aims to provide adequate irrigation water supply to about 1,010 hectares of agricultural land that covers the barangays aof Mondragon and Sna Roque. It involves the construction of dam, irrigation and drainage facilities, onfarm facilities, service/ access  roads, and project facilities.</t>
  </si>
  <si>
    <t>Bulao Irrigation System Extension Project</t>
  </si>
  <si>
    <t>Construction of diversion works, canal system, &amp; farm project facilities</t>
  </si>
  <si>
    <t>Cabadbaran RIS Imprvt. Project</t>
  </si>
  <si>
    <t>Improvement of river irrigation system in the municipalities of Cabadbaran, R.T. Romualdez &amp; Butuan City, Agusan del Norte to contribute to the achievement of MTPDP's objective on  increasing agricultural productivity, raising farm-household incomes, generating employment,  reducing poverty and to contribute to attaining food staples self-sufficiency targets in Agusan del Norte</t>
  </si>
  <si>
    <t>Calbiga IP</t>
  </si>
  <si>
    <t>The project features the construction of 1 unit diversion works, irrigation network includes concrete line canal and earth canals, construction of major structure at main canal and other complex and minor structures on-farm irrigation and drainage facilities. The project aims to generate 913 hectares and improve the standard of living of 575 potential farmer beneficiaries distributed in 15 barangays, all in the municipality of Calbiga and San Sebastian, Samar.</t>
  </si>
  <si>
    <t>Calunasan SRIP</t>
  </si>
  <si>
    <t>Construction of impounding dam, reservoir, irrigation &amp; drainage facilities to serve 200 ha. Of new area in Calape</t>
  </si>
  <si>
    <t>Catarman Bobon Irrigation Project</t>
  </si>
  <si>
    <t>The project aims to provide adequate irrigation water supply to about 1,060 hectares agricultural land that cover the towns of Catarman and Bobon. It involves the feasibility study &amp; detailed engineering, construction of dam, cana systems, terminal facilities, services/access roads and project office facilities.</t>
  </si>
  <si>
    <t>Colocol Irrigation Project</t>
  </si>
  <si>
    <t>Construction of facilities to provide irrigation service and improvement of existing facilities in Bayombong, Solano and Villaverde, Nueva Ecija.</t>
  </si>
  <si>
    <t>Colocol IS Extension Project</t>
  </si>
  <si>
    <t>The project aims to provide adequate irrigation water supply to about 867 hectares inclusive of 93 restore area of agricultural land in order to increase rice production in the area thereby uplifting the socio-economic life of the intended beneficiaries. It covers the municipality of Villaverde, Nueva Vizcaya.</t>
  </si>
  <si>
    <t>Construction/Extension of Super Diversion Canal (SDC)</t>
  </si>
  <si>
    <t>The project aims to improve and generate 150 ha. through construction of canals and road network.</t>
  </si>
  <si>
    <t>Dabubu IP</t>
  </si>
  <si>
    <t>The project aims to provide adequate irrigation water supply to about 1,500 hectares of agricultural lands in order to increse crop production in the area thereby uplifting the socio-economic life of the intended beneficiaries in the municipality of San Agustin, province of Isabela.</t>
  </si>
  <si>
    <t>Dagumbaan IP</t>
  </si>
  <si>
    <t>Construction of irrigation and drainage facilities to serve 400 ha of new areas in Maramag, Bukidnon.</t>
  </si>
  <si>
    <t>Development  of Irrigation System in the Philippine Sugarcane Areas</t>
  </si>
  <si>
    <t>DA - SRA</t>
  </si>
  <si>
    <t xml:space="preserve">Water is an essential input in in all agricultural crops and enough moisture  is necessary for nutrient absorption of sugarcane  crop .  Severe moisture losses during the early development of sugarcane plant reduces yield by 30% ,so in order to attain the optimum productivity  level of sugarcane areas  irrigation facilities should be provided, especially to the marginal farmers who cannot afford  to purchase irrigation facilities. Irrigation systems installed in the country’s sugarcane farms are mostly procured through private sector initiatives. The installation of small water impounding areas and shallow tube wells in sugarcane milling districts to increase the number of irrigated sugarcane farms will be worked out by SRA with the Bureau of Soils and Water Management (DA-BSWM) through the support of DA as mother agency. </t>
  </si>
  <si>
    <t>Sugarcane areas established by SRA</t>
  </si>
  <si>
    <t>Improved food security
Growth in agriculture and fishery sector increased
Incomes in agriculture and fishery sector increased</t>
  </si>
  <si>
    <t>Dibuluan Irrigation Project</t>
  </si>
  <si>
    <t>The project aims to provide adequate irrigation water supply to about 2,080 hectares of agricultural lands in order to increase crop production in the area thereby uplifting the socio-economic life of the intended beneficiaries in the municipalities of Jones and San Agustin, province of Isabela.</t>
  </si>
  <si>
    <t>Dinapigue SSIP</t>
  </si>
  <si>
    <t>Construction of facilities to provide irrigation service in Dinapigue, Isabela.</t>
  </si>
  <si>
    <t>Dipalo RIS Extension Project</t>
  </si>
  <si>
    <t>Improvement of the existing irrigation system, construction of additional canal and structures to generate additional area, &amp; provision of flood mitigating and other environment protection structures and climate change adaptation measures.</t>
  </si>
  <si>
    <t>Ditsaan-Ramain River IP</t>
  </si>
  <si>
    <t>Construction of diversion dam, irrigation &amp; drainage facilities and service &amp; access roads.</t>
  </si>
  <si>
    <t>East Abulog-Apayao Protection and Rehabilitation Project</t>
  </si>
  <si>
    <t>The project aims to provide adequate irrigation water supply by rehabilitating and improving irrigation facilities in the municipalities of Ballesteros and Allapacan, Cagayn. Additional funding requirement for completion of protection and rehabilitation works not covered by PIDP.</t>
  </si>
  <si>
    <t>For the Implementation of Various Irrigation Projects Nationwide</t>
  </si>
  <si>
    <t>Support to operation</t>
  </si>
  <si>
    <t>For the Reqirements of the Program Beneficiaries Development Component of the Comprehensive Agrarian Reform Program</t>
  </si>
  <si>
    <t>Gaco Irrigation Project</t>
  </si>
  <si>
    <t>Construction of new teruvian intake, improvement of existing canals and strucures, and construction of additional canals and structure to generate 865 hectares and restore 335 hectares to improve rice production in the area, thereby uplifting the socio-economic life of the intended beneficiaries.</t>
  </si>
  <si>
    <t>Gandara IP, Phase I</t>
  </si>
  <si>
    <t>The project features the construction of a 11.0 meter high zoned earthfill dam &amp; appurtenant structures and construction of irrigation and drainage facilities that shall serve 150 hectares of rice land and improve the standard of living of 88 potentia farmers.</t>
  </si>
  <si>
    <t>Gibong Right &amp; Left Bank IS Imprvt. Project</t>
  </si>
  <si>
    <t>Rehabilitation of existing service area and restoration of non-functioning service area in Gibong IS.</t>
  </si>
  <si>
    <t>Guinhalina SRIP</t>
  </si>
  <si>
    <t>Hagbay Irrigation System Extension Project</t>
  </si>
  <si>
    <t>Hilabangan River IP</t>
  </si>
  <si>
    <t>Construction of diversion works, combine bench flume and closed sonduit, canal structures and other irrigation facilities in order to provide adeqaute irrigation water supply to increase production of rice thereby increasing the income of the farmers.</t>
  </si>
  <si>
    <t>Ibato-Iraan SRIP</t>
  </si>
  <si>
    <t>Construction of a zoned earth fill dam 31.00 m. high, with crest length of 230.0 m., a reservoir capacity of 2.39 mcm of water, canal &amp; canal structures, drainage network, service roads and drainage facilities.</t>
  </si>
  <si>
    <t>Irrig. Mgt. Transfer Support Services</t>
  </si>
  <si>
    <t>Organizing and training of Irrigator's Associations (Isa) to develop and strengthen their capabilities for O&amp;M of NISs and CISs.</t>
  </si>
  <si>
    <t>Itbayat Integ. SSIS Ext'n. Project</t>
  </si>
  <si>
    <t>The project aims to provide adequate irrigation water supply to about 200 hectares of agricultural lands  in order to increase crop production in the area thereby uplifting the socio- economic life of the intended beneficiaries in the municipality of Itbayat, province of Batanes.</t>
  </si>
  <si>
    <t>Karigongan IP</t>
  </si>
  <si>
    <t>Construction of irrigation &amp; drainage facilities to serve new areas in Bubong, Lanao del Sur.</t>
  </si>
  <si>
    <t>Kitcharao SRIP, Agusan del Norte</t>
  </si>
  <si>
    <t>Construction of earthfill dam 29.00 m high, with crest length of 219.5 m, a reservoir capacity of 0.6076 mcm of water to irrigate an area of 450 has.</t>
  </si>
  <si>
    <t>Lake Mainit IADP (Mainit)</t>
  </si>
  <si>
    <t>Construction of SRIP, restoration of water intrusion barriers, access/service roads, drainage facilities and installation of 101 units of shallow tube wells to be able to develop and irrigate a total of 1,656 hectares.</t>
  </si>
  <si>
    <t>Languyan IP</t>
  </si>
  <si>
    <t>Construction of diversion works &amp; canal system</t>
  </si>
  <si>
    <t>Lasang RIS Restoration Project</t>
  </si>
  <si>
    <t>The project features the repair/improvement/rehab of diversion dam, irrigation and drainage facilities and structures that will restore an area of 100 hectares, and rehabilitate an area of 1100 hectares.</t>
  </si>
  <si>
    <t>Libmanan Cabusao Dam &amp; Rehab. Project</t>
  </si>
  <si>
    <t>Construction of Diversion dam and irrigation facilities to Improve irrigation service needed by farmers in Camarines Sur</t>
  </si>
  <si>
    <t>Libungan River IS Ext'n. Project</t>
  </si>
  <si>
    <t>Construction of facilities to provide irrigation service in Midsayap, North Cotabato.</t>
  </si>
  <si>
    <t>Lison Valley IP</t>
  </si>
  <si>
    <t>Construction of diversion works, canal system, &amp; farm level facilities</t>
  </si>
  <si>
    <t>Lopez SRIP</t>
  </si>
  <si>
    <t>Lower Agno RIS Imprvt. Project</t>
  </si>
  <si>
    <t>Construction of diversion structures and appurtenant structures, irigation canals and in-line canal structures, drainage structures, flood &amp; other environment protection and climate change adaptation measures.</t>
  </si>
  <si>
    <t>Lower Sibuguey I RIS Ext'n Project</t>
  </si>
  <si>
    <t>The project features the construction and expansion of diversion dam, irrigation and drainage facilities and structures that will generate a new area of 200 hectares.</t>
  </si>
  <si>
    <t>Lower Sibuguey II RIS Ext'n Project</t>
  </si>
  <si>
    <t>The project features the construction and extension of diversion dam, irrigation and drainage facilities that will generate a new area of 400 hectares.</t>
  </si>
  <si>
    <t>Mabini-Cayacay SRIP, Bohol</t>
  </si>
  <si>
    <t>Construction of a zoned earthfill dam with a high of 31.00 m., with crest length of 240.00 m., a reservoir capacity of 3.08 mcm of water, irrigation &amp; drainage facilities to  serve 530 ha, flood control &amp; aquaculture.</t>
  </si>
  <si>
    <t>Macalelon SRIP</t>
  </si>
  <si>
    <t>Construction of zoned earthfill dam with height of 22.5 m, ungated broad crested weir and drop-type spillway, outlet works, irrigation and drainage facilities.</t>
  </si>
  <si>
    <t>Magapit PIS Extension Project</t>
  </si>
  <si>
    <t>The project aims to provide adequate irrigation water supply to about 1,120 hectares of agricultural lands  in order to increase crop production in the area thereby uplifting the socio- economic life of the intended beneficiaries in the municipality of  Buguey, Cagayan.</t>
  </si>
  <si>
    <t>Maintenance of Irrigation Systems, Nationwide (Excavators and Trailers) for Existing NISs</t>
  </si>
  <si>
    <t>This is a regular program/project/activity</t>
  </si>
  <si>
    <t>Malaig River Irrigation Project</t>
  </si>
  <si>
    <t>The project features the construction and expansion of diversion dam, irrigation and drainage facilities and structures that will generate a new area of 370 hectares.</t>
  </si>
  <si>
    <t>MAP Irrigation Project</t>
  </si>
  <si>
    <t>MAP Irrigation Project has an irrigable area of 800 has with a potential area for expansion up to 400 has, upon the provision of additional facilities at the downstream portion of main canal. The project has an initial identified beneficiaries of 611.</t>
  </si>
  <si>
    <t>Marimay SRIP</t>
  </si>
  <si>
    <t>Construction of a zoned earth fill dam 30 m. high, with crest length of 210.0 m., a reservoir capacity of 16.69 mcm of water to irrigate an area of 1,200 has.</t>
  </si>
  <si>
    <t>Miral SRIP</t>
  </si>
  <si>
    <t>The project features the repair/improvement/rehab of diversion dam, irrigation and drainage facilities and structures that will restore an area of 508 hectares, and rehabilitate an area of 1100 hectares.</t>
  </si>
  <si>
    <t>Padada RIS</t>
  </si>
  <si>
    <t>The Project features the construction, repair/improvement/rehab of diversion dam, irrigation and drainage facilities and structures that will generate a new area of 60 hectares, restore an area of 450 hectares, and rehabilitate an area of 1860 hectares.</t>
  </si>
  <si>
    <t>Pinipisakan Irrigation Project</t>
  </si>
  <si>
    <t>The project aims to alleviate poverty by raising farm income levels, generate employment oppurtunities and improve social infrastractures and services in Catubig Valley Northern Samar</t>
  </si>
  <si>
    <t>Rehabilitation of Small- Scale Irrigation Projects for Upland Productivity and Resources Sustainability</t>
  </si>
  <si>
    <t>DA - BSWM/
NAFC</t>
  </si>
  <si>
    <t>The project primarily involves the rehabilitation/improvement of SSIPs nationwide. It consists of three (3) major components, namely: A) Preparatory of Ground Works, Organization and Training; B) Project Design and Development; and C) Project Monitoring and Evaluation.</t>
  </si>
  <si>
    <t>Rugnan IS Imprvt. Project</t>
  </si>
  <si>
    <t>The project features the repair/ improvement/ rehab of diversion dam, irrigation and drainage facilities and structures that will rehabilitate an area of 215 hectares.</t>
  </si>
  <si>
    <t>Salug River IS Ext'n. Project</t>
  </si>
  <si>
    <t>The project features the construction, expansion, restoration and rehabilitation of diversion dam, irrigation and drainage facilities and structures that will generate a new area of 100 hectares and restore and rehabilitate 100 and 500 hectares, respectively.</t>
  </si>
  <si>
    <t>Sibagat SRIP</t>
  </si>
  <si>
    <t>Construction of a zoned earth fill dam with a height of 12 m &amp; a reservoir area of 12.31 ha for irrigation, flood control &amp; aquaculture.</t>
  </si>
  <si>
    <t>Sindangan IS Ext'n. Project</t>
  </si>
  <si>
    <t>Construction of additional canal structures, protection works and other farm facilities to serve extension areas in Sindangan.</t>
  </si>
  <si>
    <t>Sta. Rita SRIP</t>
  </si>
  <si>
    <t>Construction of earthfill dam 19.0 m. high, with crest length of 250.0 m., a reservoir capacity of 5.42 mcm of water, canal network, road network and irrigation facilities to irrigate an area of 916 has.</t>
  </si>
  <si>
    <t>Sulvec SRIP</t>
  </si>
  <si>
    <t>Construction of impounding reservoir, irrigation and drainage facilities to serve about 700 ha of new service area.</t>
  </si>
  <si>
    <t>Tago RIS Imprvt. Project</t>
  </si>
  <si>
    <t>The project features that construction, repair/ improvement/ rehab of diversion dam, irrigation and drainage facilities and structures that will generate a new area of 1000 hectares, restore an area of 500 hectares, and rehabilitate an area of 2000 hectares.</t>
  </si>
  <si>
    <t>Talakag Irrig. Project</t>
  </si>
  <si>
    <t>Construction of a 3 meter high diversion dam and its appurtenant structures across the Batang  River, canal distribution network, drainage facilities, O&amp;M roads, on-farm and other facilities to divert irrigation water to the irrigable area on its right bank.</t>
  </si>
  <si>
    <t>Talakag Irrig. Project - Phase II</t>
  </si>
  <si>
    <t>Construction of diversion works, canal system, access roads, terminal facilities, and project facilities.</t>
  </si>
  <si>
    <t xml:space="preserve">Talibon SRIS Extension Project </t>
  </si>
  <si>
    <t>Construction of facilities to provide irrigation service and improvement of existring facilities in Talibon, Bohol.</t>
  </si>
  <si>
    <t>Tandubas IP (Mainland)</t>
  </si>
  <si>
    <t>Upper Chico RIS Extension</t>
  </si>
  <si>
    <t>Improvement of existing facilities and construction of irrigation facilities to serve additional new areas in Upper Chico RIS. Extension areas proposed in Magaogao canal, Dilag canal, Balong West canal, Saudi Bulo &amp; Soto canal&amp; Padapad canal.</t>
  </si>
  <si>
    <t>Upper Malitubog Area Rehabilitation/Improvement Works</t>
  </si>
  <si>
    <t>To repair and improve the completed facilities, construct remaining drainage canal structures and construct access/infrasite road to  rehabilitate 1,600 hectares.</t>
  </si>
  <si>
    <t>Upper Malitubog Irrigation Project</t>
  </si>
  <si>
    <t>To implement irrigation and drainage facilities, agricultural support, social infrastructures and inclusion of peace building interventions to sustain the whole development effort and to ensure that development continously  takes place even after project development.</t>
  </si>
  <si>
    <t>Upper Sibuguey RIS Ext'n Project</t>
  </si>
  <si>
    <t>The project features the construction and repair of diversion dam, irrigation and drainage facilities and structures that will generate an area of 50 hectares.</t>
  </si>
  <si>
    <t>Upper Tabuating Reservoir Irrig. Proj.</t>
  </si>
  <si>
    <t>Construction of a 25.56 m high zoned earth fill dam with reservoir area of 30.75 ha, ungated ogee type spillway, outlet works,  canal network, road network and drainage facilities.</t>
  </si>
  <si>
    <t>West Apayao-Abulog IS Ext'n. Proj</t>
  </si>
  <si>
    <t>Improvement of existing facilities and construction of irrigation facilities to serve additional new areas in West Apayao-Abulog IS.</t>
  </si>
  <si>
    <t>National Organic Agriculture Program (NOAP)</t>
  </si>
  <si>
    <t>NOAP serves as the first direction in the implementation of the Organic Agriculture Act of 2010 Republic Act 10068. The Organic Agriculture Act of 2010 aims to promote, propagate, develop further and implement the practice of organic agriculture in the Philippines that will cumulatively condition and enrich the fertility of the soil, increase farm productivity, reduce pollution and destruction of the environment, prevent the depletion of natural resources, further protect the health of farmers, consumers and the general public, and save on imported farm inputs.  Towards this end, a comprehensive program for the promotion of community-based organic fertilizers such as compost, pesticides and other farm inputs, together with a nationwide educational and promotional campaign for the use and processing, as well as the adoption of organic agricultural system as a viable alternative shall be undertaken.  Ultimately, it supports the central role of the farmers, indigenous people and other stakeholders at the grassroots of the program.</t>
  </si>
  <si>
    <t>increase in yield or volume of production</t>
  </si>
  <si>
    <t>2nd Cordillera Highland Agricultural Resource Management Project</t>
  </si>
  <si>
    <t>DA - OSEC</t>
  </si>
  <si>
    <t>The project aims to increase farm family income of the rural poor through sustainable agricultural development; and enhance the quality of life of the rural poor by improving land tenure security, food security and watershed conservation.</t>
  </si>
  <si>
    <t>increase in yield and volume of production</t>
  </si>
  <si>
    <t>Adapting to Climate Change Impact Through the Construction of Water Impounding Facilities in the Phils. (PASA SRIP)</t>
  </si>
  <si>
    <t>Construction of a zoned earthfill  dam with a height of 34  m and a reservoir area of  34.2  ha for irrigation flood control and aquaculture.</t>
  </si>
  <si>
    <t>Agno River Integrated Irrigation Project</t>
  </si>
  <si>
    <t>The project envisioned to provide year round irrigation water supply to some 39,744 ha of farmland to benefit about 28,207 farm families in the Province of Pangasinan.</t>
  </si>
  <si>
    <t>Agri-Pinoy Corn Program</t>
  </si>
  <si>
    <t>The program aims to achieve self-sufficiency in feed crops (yellow corn and cassava) to sustain the growing demand of the livestock and poultry sub-sectors and help stabilize prices in our local market.  It also aims to ensure steady supply of white corn grains and expand the market for high quality white corn grits to help ease the pressure on rice demand.  The Corn Program assures coordination with the LGUs in implementing its various programs/projects/activities in support to the corn farmers. Good agricultural practices in corn production are formally introduced to farmers through trainings in order to maintain healthy working environment. Natural resource conservation is also encouraged through the adoption of  proper corn planting technologies.</t>
  </si>
  <si>
    <t>increase in yield or voume of production; increase in net profit:cost ratio</t>
  </si>
  <si>
    <t>Balikatan Sagip Patubig Program</t>
  </si>
  <si>
    <t>Rehabilitation program designed to bring back idle and non-functioning CIS into operation &amp; provide irrigation to new areas. Program promotes participation among national government - DA/NIA, LGU, IA's.</t>
  </si>
  <si>
    <t>Bongabong River River Irrigation Project</t>
  </si>
  <si>
    <t>Construction of  concrete corewall diversion, canal networks, drainage facilities and service roads.</t>
  </si>
  <si>
    <t>Bulo River Irrigation Project</t>
  </si>
  <si>
    <t>The project involves the rehabilitation of Bulo Dam.</t>
  </si>
  <si>
    <t>Casecnan Multipurpose Irrigation Project- Irrigation Component, Phase II</t>
  </si>
  <si>
    <t>The project aims to maximize the water utilization and economic benefit of the water delivered by the Casecnan BOT Project and to optimize the utilization of the constructed Super Diversion Canal and new area intake structure under CMIPP Phase I.</t>
  </si>
  <si>
    <t>Hibulangan SRIP</t>
  </si>
  <si>
    <t>Construction of  a zoned earthfill dam 26 m high with crest length of 240 m, reservoir area of 149 hectares.</t>
  </si>
  <si>
    <t>High Value Crops Development Program (HVCDP) - Irrigation Component</t>
  </si>
  <si>
    <t xml:space="preserve">HVCDP is in line with the Republic Act 7900 (High Value Crops Development Act of 1995). This is an act to promote the production, processing, marketing and distribution of high value crops. HVCDP is a priority program of the Department of Agriculture created to help address food security, poverty alleviation and sustainable growth through increased farm income and productivity. The target service areas include convergence areas, strategic production zones and farm households. These areas need the interventions from the government in terms of production, extension, processing, marketing and regulatory support. The program is implemented yearly with a coverage of implementation down to barangay levels. </t>
  </si>
  <si>
    <t>Ibingan SRIP</t>
  </si>
  <si>
    <t>Construction of  reservoir dam and irrigation facilities.</t>
  </si>
  <si>
    <t>Irrigated Rice Production Enhancement Project</t>
  </si>
  <si>
    <t>Subproject of the Rapid Food Production Enhancement Programme which aims to reduce poverty &amp; improve quality of life of farming households in selected provinces under the Rice Self-Sufficiency Plan. NIA components are: strengthening of IA's and rural infrastructure improvement.</t>
  </si>
  <si>
    <t>Jalaur River Multipurpose Project, Stage II</t>
  </si>
  <si>
    <t>The project aims to provide year round irrigation water supply to some 31,840 ha of agricultural land that includes 9,500 ha of new area and rehabilitation of 22,340 ha covered by five (5) existing irrigation systems. The project will construct hydro-power electric plant that can generate 6.6. MW of electricity. Also, the project will supplement the supply of water for domestic and industrial use.</t>
  </si>
  <si>
    <t>Malitubog-Maridagao- 2 Irrigation Project</t>
  </si>
  <si>
    <t>The project involves the rehabilitation and improvement of Maridagao service area by construction of irrigation and drainage canals, canal structures, service and intra site roads, building facilities and other appurtenant structures.</t>
  </si>
  <si>
    <t>Malinao Dam Improvement Project</t>
  </si>
  <si>
    <t>Improvement of storage capacity of Malinao Dam from 5.99 MCM to 9.10 MCM; improvement of irrigation area and institutional development</t>
  </si>
  <si>
    <t>National Irrigation Sector Rehabilitation and Improvement Project</t>
  </si>
  <si>
    <t>The project aims to improve existing irrigation systems (32 NISs) for sustainable functionality. The project will rehabilitate 35,670 ha.</t>
  </si>
  <si>
    <t>NIS/CIS Extension Project</t>
  </si>
  <si>
    <t>To developed extension new service area for the  existing NIS/CIS. The project involves the construction of dams, canal and canal structures, drainage structures and farm and project facilities.</t>
  </si>
  <si>
    <t>Participatory Irrigation Development Project</t>
  </si>
  <si>
    <t>The project seeks to improve NIA's financial viability thru institutional reform &amp; capacity building including better service delivery to farmers; enhance farmers participation &amp; their capacity to manage NIS transferred from NIA to IAs &amp; further narrow the gap between service areas &amp; actual irrigated areas. Components: 1) phased streamlining / rationalization plan of NIA; 2) improvement / rehabilitation &amp; modernization of NIS, implementation of irrigation management transfer &amp; establishment of an M &amp; E system; 3) sustainable development of communal irrigation systems; 4) enhance NIA financial &amp; technical capacity.</t>
  </si>
  <si>
    <t>Payment for Right of Way, Completion Works, Unpaid Claims of Completed Projects</t>
  </si>
  <si>
    <t>This is a subsidy for the payment of right of way, completion works of ongoing projects and unpaid claims of completed project.</t>
  </si>
  <si>
    <t>Quipot Irrigation Project</t>
  </si>
  <si>
    <t>The project involves the construction of diversion works, canal structures, drainage and farm facilities and service roads.</t>
  </si>
  <si>
    <t>Repair, Operation and Maintenance of NIS  Pump Irrigation Systems</t>
  </si>
  <si>
    <t>Subsidy for MOOE for Pump Irrigation Systems.</t>
  </si>
  <si>
    <t>Repair/Establishment of Groundwater Irrigation Project</t>
  </si>
  <si>
    <t>Rehabilitation/repair and improvement of groundwater pump irrigation projects to sustain the operation of existing wells. Construction &amp; installation of new shallow tubewells.</t>
  </si>
  <si>
    <t>Restoration/Rehabilitation of Existing Irrigation Systems</t>
  </si>
  <si>
    <t>The project involves restoration and rehabilitation of existing NIS/CIS from further deterioration through desiltation of irrigation and drainage canals, repair of wash out canals and embankment, repair of damaged canal structures.</t>
  </si>
  <si>
    <t>Small Irrigation Project</t>
  </si>
  <si>
    <t>Construction  of Small Irrigation Projects to restore their productive capability &amp; improved operational efficiency.</t>
  </si>
  <si>
    <t>Umayam River Irrigation Project</t>
  </si>
  <si>
    <t>The project will involve the construction of  Diversion Dam, main canal, lateral &amp; sub-lateral canals, drainage and on farm facilities to provide year round irrigation water to 6,729 hectares of agricultural land.</t>
  </si>
  <si>
    <t>Upper Butique SRIP</t>
  </si>
  <si>
    <t>Construction of  a zoned earthfill dam with a height of 35 m, reservoir area of 82 ha for irrigation, flood control &amp; aquaculture, irrigation &amp; drainage facilities, road network.</t>
  </si>
  <si>
    <t>Climate Change Adaptation Works</t>
  </si>
  <si>
    <t>The project involves the construction of riverbank protection works and flood protection dike along Magat River and other reservoir dams, plantation/maintenance works in watersheds servicing irrigation systems and database development by establishing climate change vulnerability mapping of irrigation and its watersheds,agro-meteorological stations,irrigation water quality monitoring and irrigation design to flood re-assessed.</t>
  </si>
  <si>
    <t>Concreting of Canal Service Road for Solar Drying/Multipurpose Use within the Existing NIS</t>
  </si>
  <si>
    <t>The project involves by concreting the canal service road for solar drying and multipurpose use within the existing National Irrigation Systems nationwide.</t>
  </si>
  <si>
    <t>Implementation and Monitoring of Payapa at Masaganang PamayanAn (PAMANA)</t>
  </si>
  <si>
    <t>PAMANA (PAyapa at MAsaganang PamayaNAn) is the national government's program and framework for peace and development. It is implemented in areas affected by conflict and communities covered by existing peace agreements. A complementary track to peace negotiations, the Program’s main strategy is to bring back government to PAMANA Areas, ensuring that the communities benefit from improved delivery of basic social services and are served by responsive, transparent and accountable government units. For the period of 2011-2016, PAMANA will be implemented in 48 provinces where each area will receive development programs according to the specific needs of the people residing in that region.</t>
  </si>
  <si>
    <t/>
  </si>
  <si>
    <t>Implementation of Various Programs/Projects of Local Governments: Bottom-Up Budgeting (BUB)</t>
  </si>
  <si>
    <t xml:space="preserve">The bottom-up budgeting process would mean focusing on 300 to 400 of the poorest municipalities identified by the Cabinet’s Human Development and Poverty Reduction (HDPR) cluster. Local-level engagement will be facilitated via relevant government agencies, local community leaders, LGUs, and partner civic organizations.
</t>
  </si>
  <si>
    <t>Rapid Food Production Enhancement Programme (RaFPEP)</t>
  </si>
  <si>
    <t>DA - OSEC
NIA</t>
  </si>
  <si>
    <t xml:space="preserve">RaFPEP aims to help increase food production by farmers on rainfed and lowland irrigated rice areas on a sustainable basis to ensure family food security of smallholder farm families, thus contributing to rural poverty reduction. The program provides production inputs, extension and support servicesto marginal farmers, and rehabilitate/restore communal irrigation systems in selected provinces, which are done in collaboration and cooperation of different partner-implementing agencies with the same endeavor. 
</t>
  </si>
  <si>
    <t>Ambayoan RIS Ext'n Project</t>
  </si>
  <si>
    <t>The projects aims to provide adequate irrigation water supply by restoring 50 hectares and rehabilitating 150 hectares of agricultural lands in order to increase crop production in the area thereby uplifting the socio-economic life of intended beneficiaries</t>
  </si>
  <si>
    <t>Saug River Multi-Purpose Project Phase 1</t>
  </si>
  <si>
    <t>construction of irrigation facilities such as dam, concrete-lined canals, service
roads, and other appurtenances</t>
  </si>
  <si>
    <t>Panas Small Reservoir Irrigation Project (SRIP)</t>
  </si>
  <si>
    <t>small river impounding project</t>
  </si>
  <si>
    <t>Pursue energy and water security</t>
  </si>
  <si>
    <t>Water Supply</t>
  </si>
  <si>
    <t xml:space="preserve">KfW III (Prov. Towns Water Supply and Sanitation Program III) </t>
  </si>
  <si>
    <t>Drilling of deepwells, construction of reservoirs, laying of pipes, installation of water treatment plants</t>
  </si>
  <si>
    <t xml:space="preserve">Construction, Development, Rehabilitation, Expansion of 1,615 Water Supply Projects </t>
  </si>
  <si>
    <t>Construction, Development, Rehabilitation, Expansion of 1,615 Water Supply Projects in 801 WDs from 2013-2016</t>
  </si>
  <si>
    <t>Angat Water and Utilization and Aqueduct Improvement Project (AWUAIP), Phase 2</t>
  </si>
  <si>
    <t>DPWH - MWSS</t>
  </si>
  <si>
    <t>The project ensures the conveyance of raw water from the Angat Dam to La Mesa Dam all the way to the water treatment plants in La Mesa and Balara by rehabilitating and repairing the leaking Aqueduct No. 5. Also, it involves construction of a 9.90 km aqueduct/tunnel, rehabilitation of existing aqueduct no. 5 and interconnection works</t>
  </si>
  <si>
    <t>Sumag River Diverson Dam Project.</t>
  </si>
  <si>
    <t>Water from Sumag River in General Nakar, Quezon will be diverted to Umiray Tunnel to augment water supply in the Angat Dam</t>
  </si>
  <si>
    <t>Angat-Umiray Transbasin Tunnel Rehabilitation Project</t>
  </si>
  <si>
    <t>The project intends to rehabilitate facilities/structures damaged by typhoon to ensure the delivery of 780 MLD of raw water equivalent to 30% of Angat Dam's total water supply of 4,000 MLD</t>
  </si>
  <si>
    <t>Water Catchment Basin Project</t>
  </si>
  <si>
    <t>To provide additional catchment area for Angat dam spillage in order to increase the operational level of Angat Dam and reduce the risk of flooding downstream, and among the potential project for this is the construction of Ipo Dam #2.</t>
  </si>
  <si>
    <t>Balara Water HUB</t>
  </si>
  <si>
    <t>MWSS' envision to develop its 76 hectares property located in Balara, Quezon City, into a water hub showcasing green technology and a learning center for water resource development, use and conservation.</t>
  </si>
  <si>
    <t>MDG-F 1919 Enhancing Access to and Provision of Water Services with the Active Participation of the Poor</t>
  </si>
  <si>
    <t xml:space="preserve">This is a Joint Programme (JP) of NEDA and DILG focused to 36 waterless municipalities to improve the quality of water services provided by water utilities at the local/community level and enhance their local capacities to develop, operate and manage water utilities  </t>
  </si>
  <si>
    <t>Agenda 8</t>
  </si>
  <si>
    <t>MDG Target: Increase the proportion of population with access to potable water (levels I and II) AND; Eliminate the number of waterless areas</t>
  </si>
  <si>
    <t>Enhanced Access to Water Services by the Poor Through Participatory Water Governance</t>
  </si>
  <si>
    <t>This Scaling-up Project focus to the 10 Municipalities in Regions 10 and 11 to improve the quality of water services provided by water utilities at the local/community level and enhance their local capacities to develop, operate and manage water utilities  and increase awareness on water governance</t>
  </si>
  <si>
    <t xml:space="preserve">Provision for Potable Water Supply  (Sagana at Ligtas na Tubig sa Lahat Program and Bottom-Up Budgeting) </t>
  </si>
  <si>
    <t>The project aims to contribute to the attainment of the goal of providing potable water to entire country.  It is designed to provide water supply systems to waterless municipalities, barangays with high poverty incidence, in resettlement sites without water access, and in areas that have existing health centers without water supply systems.  It will, likewise, enhance/improve local capacities of LGUs/water service providers in planning, implementation operation and management of water supply facilities in sustainable manner.</t>
  </si>
  <si>
    <t>Agenda 2, 8</t>
  </si>
  <si>
    <t>Batangas to Manila Gas Pipeline</t>
  </si>
  <si>
    <t>DOE - PNOC</t>
  </si>
  <si>
    <t>Conversion of 600-MW Limay Power Plant and development of 600-MW greenfield gas-fired power plant</t>
  </si>
  <si>
    <t>Electric Bus Project</t>
  </si>
  <si>
    <t>Compressed Natural Gas Vehicle Development Project</t>
  </si>
  <si>
    <t>Agus Six Hydroelectric Power Plant Uprating Project</t>
  </si>
  <si>
    <t>DOE - PSALM</t>
  </si>
  <si>
    <t>11.2-MW Unisan Biogen Power Project</t>
  </si>
  <si>
    <t>Alternative Fuels for Transport Program</t>
  </si>
  <si>
    <t>Ocean-thermal Energy Conversion Project</t>
  </si>
  <si>
    <t>Lumbog Coal Mine Development</t>
  </si>
  <si>
    <t>Persistent Organic Pollutants (POPs) Project</t>
  </si>
  <si>
    <t xml:space="preserve"> </t>
  </si>
  <si>
    <t>Biofuels Program</t>
  </si>
  <si>
    <t>Detailed Resource Assessment of Selected Low Enthalpy Geothermal Areas</t>
  </si>
  <si>
    <t>National Energy Efficiency and Conservation Program (Philippine Energy Efficiency and Conservation Project)</t>
  </si>
  <si>
    <t>Market Transformation Through the Introduction of Energy Efficient Vehicle Project</t>
  </si>
  <si>
    <t>Renewable Energy / Energy Self-Sufficiency Program</t>
  </si>
  <si>
    <t>DOST - PCIEERD</t>
  </si>
  <si>
    <t>Oil Industry Deregulation Management Program</t>
  </si>
  <si>
    <t>Clark 230 kV Tansmission Line Project</t>
  </si>
  <si>
    <t>BCDA-CDC</t>
  </si>
  <si>
    <t>Expanded Rural Electrification Program</t>
  </si>
  <si>
    <t>Sitio Electrification Program</t>
  </si>
  <si>
    <t>DOE-NEA</t>
  </si>
  <si>
    <t>Barangay Line Enhancement Program</t>
  </si>
  <si>
    <t>SPUG Missionary Electrification</t>
  </si>
  <si>
    <t>DOE-NPC-SPUG</t>
  </si>
  <si>
    <t>Completion of Old Power Sub-Station Upgrading</t>
  </si>
  <si>
    <t>Completion of Control House for Power Sub-Station</t>
  </si>
  <si>
    <t>Re-Energization of New Power Sub-Station</t>
  </si>
  <si>
    <t xml:space="preserve">Outcome D: Stable national security </t>
  </si>
  <si>
    <t>Sub-outcome: 
Safer and more secured environment created and sustained</t>
  </si>
  <si>
    <t>Support safety and security measures</t>
  </si>
  <si>
    <t>Acquisition of 7 units Maritime Disaster Response Helicopter Acquisition</t>
  </si>
  <si>
    <t>DOTC - PCG</t>
  </si>
  <si>
    <t>Rehabilitation/upgrading of Aids to Navigation (Light Stations)</t>
  </si>
  <si>
    <t>Acquisition of 2 units 92m Multi-Role Response Vessels*</t>
  </si>
  <si>
    <t>Acquisition of  6 units  of 25 Meters MRRV (Israel)</t>
  </si>
  <si>
    <t xml:space="preserve">Phase 2 of the Enhancement of Maritime Communications Project </t>
  </si>
  <si>
    <t xml:space="preserve">Japan’s Technical Cooperation “Enhancement of Practical Capability for Maritime Law Enforcement Project” </t>
  </si>
  <si>
    <t xml:space="preserve">Acquisition of 4 Units 24 Meters and 1Unit of 82 meter Multi-Role Response Vessel (MRRV) (France) </t>
  </si>
  <si>
    <t>Acquisition of  French Vessel “La Tapageuse” 54m</t>
  </si>
  <si>
    <t>Strengthen resilience to climate change and disasters</t>
  </si>
  <si>
    <t>Flood Control</t>
  </si>
  <si>
    <t>Pasig-Marikina River Channel Improvement Project, Phase III 
PH-P252</t>
  </si>
  <si>
    <t>The project involves dredging, excavation, provision of new parapet wall and embankment along selected critical sections of the Lower Marikina River, including the additional potential works (9.90 km in total) from the ongoing PMRCIP Phase 2 which are not included in the original scope.</t>
  </si>
  <si>
    <t>Reduced vulnerability to flooding</t>
  </si>
  <si>
    <t>Flood Risk Management Project (FRIMP) along principal rivers, PH-P253 [Cagayan River (Regio II), Tagoloan River (Region X), Imus River (Region IV-A)]</t>
  </si>
  <si>
    <t xml:space="preserve">The project involves the following:
a. Construction of erosion and protection revetment works to address issues of the bank erosion in Cagayan River and protect the life of residential people;
b. Construction of dike system in lower Tagoloan River Basin to protect the areas under the incomplete flood protection system;
c. Construction of two (2) retarding basins in Imus River Basin to mitigate the services flood overflow and the extensive flood inundation along the lower stretches of tributaries. </t>
  </si>
  <si>
    <t>Flood Risk Management Project for Cagayan de Oro River (FRIMP-CDOR)</t>
  </si>
  <si>
    <t>The project aims to mitigate flood risk in Cagayan de Oro River Basin through the construction of flood protection measures and implementation of non-structural measures. The project works include construction of new dike, revetments and improvement of existing bridge in the Cagayan de Oro River stretch between the Macajaral Bay and the Pelaez Bridge with the total length of 11.6 km.</t>
  </si>
  <si>
    <t>Post Ondoy and Pepeng Short-Term Infrastructure Rehabilitation Proejct</t>
  </si>
  <si>
    <t xml:space="preserve">Tagum-Libuganon River Basin Flood
Control Project (Davao D. Norte &amp; Compostela Valley) </t>
  </si>
  <si>
    <t>Tagum-Libuganon River serves as the source of water supply of an existing irrigation system of about 10,500 hectares of farmlands and banana plantations in the nearby
municipalities.</t>
  </si>
  <si>
    <t xml:space="preserve">Upper Agusan Flood Control Project (Compostela Valley) </t>
  </si>
  <si>
    <t>Agusan River is one of the sources of irrigation and water supply in the North-Eastern part of Mindanao.</t>
  </si>
  <si>
    <t>Sabo and Flood Control for Western River Basin of Mt. Pinatubo Area, Zambales</t>
  </si>
  <si>
    <t>Pasig-Marikina River Channel Improvement Project, Phase II Manila Makati, Mandaluyong, Pasig and Marikina (PH-P239)</t>
  </si>
  <si>
    <t>Iloilo Flood Control Project, Phase II Stage I, Iloilo City  JBIC 25th YCP (PH-P230)</t>
  </si>
  <si>
    <t>JBIC-Assisted Mt. Pinatubo Hazard Urgent Mitigation Project, Phase III Including San Fernando City Flood Control Project (PH-P241)</t>
  </si>
  <si>
    <t>Restoration/Rehabilitation of Waterways in Selected River Basins Nationwide Phase I(Proposed for Finnish Concessional Credit)</t>
  </si>
  <si>
    <t xml:space="preserve">San Roque Multi-purpose Project Flood Control Component </t>
  </si>
  <si>
    <t>KAMANAVA Area Flood Control and Drainage System Improvement Project, Metro Manila</t>
  </si>
  <si>
    <t>Rehabilitation of West Mangahan Flood Control Structures, Metro Manila</t>
  </si>
  <si>
    <t xml:space="preserve">Pampanga River Control System </t>
  </si>
  <si>
    <t>Laoag River Basin Flood Control and Sabo Project</t>
  </si>
  <si>
    <t>Agno River Flood Control Project within Phases I and II, Pangasinan</t>
  </si>
  <si>
    <t xml:space="preserve">Flood Control Works for Pampanga Delta, Pampanga </t>
  </si>
  <si>
    <t>Bicol River Basin and Watershed Management Program (Flood Control Component)</t>
  </si>
  <si>
    <t xml:space="preserve">Camiguin Sabo Dam, JICA Pilot Project </t>
  </si>
  <si>
    <t xml:space="preserve">Flood Control Structures, Mindanao River Basin </t>
  </si>
  <si>
    <t>Simuay River, Maguidanao</t>
  </si>
  <si>
    <t>Rio Grande de Mindanao River,Cotabato City</t>
  </si>
  <si>
    <t>Allah River Basin Sultan Kudarat</t>
  </si>
  <si>
    <t>Cagayan De Oro City River Basin</t>
  </si>
  <si>
    <t>Lower Agusan Development Project, Stage I, Phase II</t>
  </si>
  <si>
    <t>Mandaluyong City Drainage/ Improvement Project in Maysilo Circle Area, Mandaluyong City</t>
  </si>
  <si>
    <t>Valenzuela-Obando- Meycauayan Flood Control</t>
  </si>
  <si>
    <t>Legaspi City Urban Drainage Improvement Project ,Albay</t>
  </si>
  <si>
    <t>Flood Control Structures along Major River Basins and Principal River/ Basins</t>
  </si>
  <si>
    <t>Flood Control Drainage and Protection Works and Seawalls along National Roads and Bridges</t>
  </si>
  <si>
    <t>Panay River Flood Control Project (1st Stage), Aklan, Capiz and Iloilo</t>
  </si>
  <si>
    <t>Iloilo Flood Control Project, Phase II, Stage II, Iloilo</t>
  </si>
  <si>
    <t>Agno River Flood Control Project, Phase III, Pangasinan</t>
  </si>
  <si>
    <t>Urgent Mitigation Project in the East of Mangahan Floodway, Metro Manila</t>
  </si>
  <si>
    <t>Mayon Volcano Hazard Urgent Mitigation Project Albay</t>
  </si>
  <si>
    <t>Mindanao River Flood Control Project, (Maguindanao, North Cotabato &amp; Sultan Kudarat Provinces)</t>
  </si>
  <si>
    <t>Buayan-Malungun River Basin Flood Control Project, Sarangani &amp; South Cotabato Provs.</t>
  </si>
  <si>
    <t>Tarlac River Overall Improvement Project, Tarlac</t>
  </si>
  <si>
    <t>Allied Rivers Improvement Project (ARIP)</t>
  </si>
  <si>
    <t>Ilog Hilabangan Flood Control Project, Negros Occidental</t>
  </si>
  <si>
    <t>Project for Storage of Construction Materials for Agno and Pampanga River Flood Mitigation Program</t>
  </si>
  <si>
    <t>Malungon River System Siltation Control and Management Project</t>
  </si>
  <si>
    <t>Flood control structures shall be constructed on the left bank of the Maribulan River to protect the community and roads on its left side. Along the river, the structures shall have a total length of 1.21 km, running along its left bank and starting from Buayan Bridge to 626 m upstream of Baluntay Bridge.</t>
  </si>
  <si>
    <t>Lipadas River Structural Imrovement Measures</t>
  </si>
  <si>
    <t>The project involves construction of concrete revetment on steel sheet piles.</t>
  </si>
  <si>
    <t>Silway-Apopong-Sinawal River Structural Imrovement Measures</t>
  </si>
  <si>
    <t>A full scale channel width widening with modified channel bed Longitudinal Profile cum dike construction.
Scope of works of the project includes excavation/dredging works at about 404,000 cu.m. with a total length of approximately 6.9kms at the downstream portion; construction of concrete revetment with a total length of approx. 1,368 meters both sides at the downstream portion. The upstream portion of the river system will only require side trimminggs/minor excavation at about 4.30 kms.</t>
  </si>
  <si>
    <t xml:space="preserve">Flood Control and Urban Drainage
Project in Davao Area (Davao City &amp; Davao del Norte) </t>
  </si>
  <si>
    <t>Davao City is one of the booming cities in the country. However, as it develops and becomes highly urbanized, it is faced with many problems. One of these is the drainage
problem brought about by frequent recurrence of flash floods. Flash floods cause undue inconveniences, health</t>
  </si>
  <si>
    <t xml:space="preserve">Hydrometeorological Risk Mapping and
Community-based Flood Early Warning
System Project for Five (5) Provinces in Mindanao </t>
  </si>
  <si>
    <t>The project has both direct uses for risk identification reduction, and disaster preparedness and mitigation. It includes Hydrometeorological Risk Mapping and Early
Warning Systems for Agusan del Norte, Agusan del Sur, Davao Oriental, Davao del Norte and Compostela Valley.</t>
  </si>
  <si>
    <t>DOST - PAGASA</t>
  </si>
  <si>
    <t>To be supplied</t>
  </si>
  <si>
    <t>Enhancing the Forecasting and Warning Capabilities of PAGASA through Effective Utilization of Weather Data-JICA-TCP - 4 years (no annual breakdown)</t>
  </si>
  <si>
    <t>Rehabilitation of Effective Flood Control Operation System (EFCOS) (no annual breakdown)</t>
  </si>
  <si>
    <t>Ensure reliable flood forecasting and warning system as a fundamental measure for disaster preparedness and disaster impact mitigation within Metro Manila</t>
  </si>
  <si>
    <t>Upgrading of Effective Flood Control Operation System (EFCOS) (no annual breakdown)</t>
  </si>
  <si>
    <t>Enhancement of Disaster Risk Reduction Capacity of Metro Manila (no annual breakdown)</t>
  </si>
  <si>
    <t>Strengthen the disaster risk reduction and management facilities of this Agency and efficiently deliver metro-wide services through training and upgrading of facilities including communication system used especially during massive disasters to control human loses and damages to properties</t>
  </si>
  <si>
    <t>Development of a Low-Cost and Locally Designed Meteorological Buoy</t>
  </si>
  <si>
    <t>DOST-ASTI</t>
  </si>
  <si>
    <t>Establishment of a Cost-Effective Local Tsunami Warning System for Selected High-Risk Coastal Communities of the Philippines</t>
  </si>
  <si>
    <t>Development of Hybrid Weather Monitoring System and Production of Weather and Automated Stations (AWS)</t>
  </si>
  <si>
    <t>Emergency Distribution of Hydro-Meteorological Devices in Hard-Hit Areas in the Philippines</t>
  </si>
  <si>
    <t xml:space="preserve">Outcome C: Effective and efficient governance </t>
  </si>
  <si>
    <t>Sub-outcome: Governance improved</t>
  </si>
  <si>
    <t>Improve coordination/planning and streamline government processes</t>
  </si>
  <si>
    <t>Provincial Road Management Facility</t>
  </si>
  <si>
    <t xml:space="preserve">It is the rehabilitation and maintenance of a core road network of 1,000 kms of provincial roads in selected provinces in Visayas and Mindanao. It also strengthen the provincial institutional capacities and governance systems using road management as an entry point for reforms.
</t>
  </si>
  <si>
    <t>Construction of MARINA Building</t>
  </si>
  <si>
    <t>DOTC - MARINA</t>
  </si>
  <si>
    <t>9,12</t>
  </si>
  <si>
    <t>LTO Buildings</t>
  </si>
  <si>
    <t>DOTC - LTO</t>
  </si>
  <si>
    <t xml:space="preserve">Promote good governance through the use of ICTs </t>
  </si>
  <si>
    <t>DOTC Road Transport Information Technology Infrastructure Project, Phase II</t>
  </si>
  <si>
    <t>DOTC-LTO,
DOTC-LTFRB</t>
  </si>
  <si>
    <t xml:space="preserve">IT System Improvement in Domestic and Overseas Shipping, Maritime Manpower and Shipbuilding and Shiprepair  </t>
  </si>
  <si>
    <t>PUJ Modernization Program</t>
  </si>
  <si>
    <t>PTV Revitalization Program</t>
  </si>
  <si>
    <t>PCOO-PTNI</t>
  </si>
  <si>
    <t>PTV Revitalization Program, Phase II</t>
  </si>
  <si>
    <t>Further improvement of key production &amp; broadcast  equipment, establishment of Five Regional Centers &amp; roll-out of analog transmitters in 11 priority areas nationwide to improve the Network's signal quality and coverage</t>
  </si>
  <si>
    <t>PTV Revitalization Program, Phase III</t>
  </si>
  <si>
    <t xml:space="preserve">Digitalization of Production, Studio, Master Control, New Media Systems of the People’s Television Network Inc. at the Main Station in Quezon City and in Five Regional Centers Nationwide </t>
  </si>
  <si>
    <t>PTV Revitalization Program, Phases IV &amp; V</t>
  </si>
  <si>
    <t xml:space="preserve">Digitalization of Terrestrial TV Broadcasting Systems of the People’s Television Network Inc. </t>
  </si>
  <si>
    <t xml:space="preserve"> e-POST MO</t>
  </si>
  <si>
    <t>PhilPost</t>
  </si>
  <si>
    <t>Improved IT infrastructure and an up-to-date and globally accepted money order system of the automated Postal Money Order Services. This is the migration project from using paper-based money order to electronic money remittance. Initially, this electronic service is available in 200 post offices which will offer international and local remittance services at economical fees with a nationwide-reach through multiple pay-out mechanisms that include accredited banks and payout agents. Target revenue of at least PhP14 million pesos annually.</t>
  </si>
  <si>
    <t>Improved public and business satisfaction with public services; (2) Increased level of consumer awareness and satisfaction of quality goods and services; and (3) Increased constructive engagement between CSOs/other private groups ad government through national government development processes</t>
  </si>
  <si>
    <t xml:space="preserve">e-Commerce Business </t>
  </si>
  <si>
    <t>An integrated and IT-enabled trade facilitation which includes the transport and delivery of various goods. The 1st phase of the Project is a partnership with another postal operator offering online channel to customers for bill presentment and payment services. Through PHLPost, Filipinos will be given an access for global online shopping. The domestic side of the Project is also under study.</t>
  </si>
  <si>
    <t>7, 9</t>
  </si>
  <si>
    <t>Improved gross value added arising from innovation in the industry and services sector; increased MSME/Agriculture and Fishery Gross Value Added; increased level of consumer awareness and satisfaction of quality goods and services; increased annual international and domestic cargo traffic; and improved public and business satisfaction with public services</t>
  </si>
  <si>
    <t>Migration of existing microwave backbone of the government into IP-based netrwork</t>
  </si>
  <si>
    <t>DOST-ICTO</t>
  </si>
  <si>
    <t>Support to the interconnection requirements of the Government-Shared Network which is one of the major infrastructure component of Integrated Government Philippines (iGovPhil).</t>
  </si>
  <si>
    <t>iGov Philippines</t>
  </si>
  <si>
    <t>Enhancement of government efficiency and transparency by using existing infrastructures and systems as well as developing new applications.
Deployment of government-wide services</t>
  </si>
  <si>
    <t>Increased government agencies using government-shared network, in % of total number of government agencies</t>
  </si>
  <si>
    <t>Thin Cloud</t>
  </si>
  <si>
    <t>Implementation of Philippine Radio Frequency Management System with Radio Integrated Management System (no annual breakdown)</t>
  </si>
  <si>
    <t>Strengthening the institutional capacity of the NTC in management of the radio spectrum to achieve an interference free radio communication environment thus promoting competition among various radio and telecom stakeholders; to monitor frequency allocations, assignments, licenses, permits and accreditations and certifications ensuring valid usage and in accordance with existing radio laws and regulations; to safeguard safety services from illegal/unauthorized use of radio frequencies; to prepare for increasing demand for radio frequencies; and to enhance public protection, safety and security</t>
  </si>
  <si>
    <t>Adoption/Commercialization of Information Systems</t>
  </si>
  <si>
    <t>Development of a Field Monitoring (FMON) System</t>
  </si>
  <si>
    <t>eDOST Program: Institutionalizing ICT within the DOST System</t>
  </si>
  <si>
    <t>Development of the Civil Service Commission Computerized Examination (CSC-COMEX)</t>
  </si>
  <si>
    <t xml:space="preserve">ICT &amp; Electronics for eGovernance </t>
  </si>
  <si>
    <t>e-Learning Library</t>
  </si>
  <si>
    <t>DOST-PSHS</t>
  </si>
  <si>
    <t>Connectivity /internet capability of Post Offices
- Installation of  internet / connectivity at post offices
- Acceptance/implementation of bills payments/agency services</t>
  </si>
  <si>
    <t xml:space="preserve">Outcome B: Equal development opportunities (Improved human capabilities and reduced vulnerabilities) </t>
  </si>
  <si>
    <t>Sub-outcome: 
Adequacy and accessibility of basic infrastructure services, enhanced and infrastructure gaps in far-flung areas reduced</t>
  </si>
  <si>
    <t>Improve accessibility of and adequacy of basic infrastructure services</t>
  </si>
  <si>
    <t>Broadband connectivity to schools in Eastern Visayas through TV White Space technology trials</t>
  </si>
  <si>
    <t>Promote broadband connectivity to schools to close the gap of digital divide in Eastern Visayas region.</t>
  </si>
  <si>
    <t>2, 3</t>
  </si>
  <si>
    <t>Increased broadband coverage in municipalities</t>
  </si>
  <si>
    <t>ICT &amp; Electronics for Education</t>
  </si>
  <si>
    <t>Capacity-Building in Support for the Pilot Testing of the DOST Tablet Computers (PC Tablet 2)</t>
  </si>
  <si>
    <t>Development of Interactive Science and Mathematics Courseware for Secondary Level Schools</t>
  </si>
  <si>
    <t>Philippine e-Science Grid Program</t>
  </si>
  <si>
    <t>Integrative Bioinformatics for Microbial Databases</t>
  </si>
  <si>
    <t>Development of an Integrated Multi-parameter Diagnostic and Monitoring Device for Rural Telehealth Services</t>
  </si>
  <si>
    <t>Establishment of Community e-Centers</t>
  </si>
  <si>
    <t>Increased municipalities with CeCs, in % of total number of municipalities</t>
  </si>
  <si>
    <t>Port Irene Industrial Park Development</t>
  </si>
  <si>
    <t>Development includes water, sewerage, power, telecommunications ans road development. About 560 hectare shall be allocated to accommodate a mix of light to heavy industries. More than 1,400 hectares is being considered to become an expansion area of the industrial park once fully utilized. Another 350 hectare is being considered as an expansion for agro-industrial, commection and residential area.</t>
  </si>
  <si>
    <t>Preparation of Physical Site Development Plan</t>
  </si>
  <si>
    <t>Land Acquisition or long term lease</t>
  </si>
  <si>
    <t>Land Improvement and on-site Development</t>
  </si>
  <si>
    <t>Construction of Additional Facilities</t>
  </si>
  <si>
    <t>Educational Facilities</t>
  </si>
  <si>
    <t>Construction, Repair and Rehabilitation of classrooms</t>
  </si>
  <si>
    <t>Basic Educational Facilities</t>
  </si>
  <si>
    <t>Implementation of a program to address the classroom, water, and sanitation facilities and furniture requirements of the school belonging to the "red and black" zone of Basic Education Information System (BEIS), as well as the repair and rehabilitation of classrooms and other heritage buildings</t>
  </si>
  <si>
    <t>Special Purpose Fund - Regular School Building Program (SPF-RSBP)</t>
  </si>
  <si>
    <t>Implementation of school building program by DPWH allocation of which is by legislative district in accordance with the allocation criteria mandated under RA 7880 or Roxas Law otherwise known as, "Fair and Equitable Allocation of the DECS' Budget for capital outlay</t>
  </si>
  <si>
    <t>Quick Response Program (QRF)</t>
  </si>
  <si>
    <t>Uses the standby fund included in the DepEd budget exclusively appropriated for the repair, rehabilitation, reconstruction, or replacement of school buildings and facilities affected by the calamities such as fire, typhoons or floods, earthquakes or earthquake fires and other to normalize the situation as quickly as possible</t>
  </si>
  <si>
    <t>School Building Program for Basic Education (SBP4BE)</t>
  </si>
  <si>
    <t>Seek to improve learning outcomes by providing a conducive learning environment through the provision of quality and resilient school buildings with appropriate classroom package</t>
  </si>
  <si>
    <t>DepEd Computerization Program</t>
  </si>
  <si>
    <t>Provision of public schools with appropriate technologies that would enhance the teaching-learning process by providing one computer laboratory and internet connectivity.</t>
  </si>
  <si>
    <t>Health Facilities</t>
  </si>
  <si>
    <t>Health Facility Enhancement Program (HFEP)**</t>
  </si>
  <si>
    <t>Upgrading/Modernization of 77 LGU Provincial Hospitals, modernization of 37 DOH Hospitals, Compliance of LGU Hospitals with provision of Clean Air Act, Clean Water and other laws, and construction of new health facilities to fill the gaps on health facility per population ratio.</t>
  </si>
  <si>
    <t>Health Information Systems**</t>
  </si>
  <si>
    <t>Development/upgrading of ICT Infrastructure of DOH, CHDs, and Hospitals</t>
  </si>
  <si>
    <t>Housing</t>
  </si>
  <si>
    <t>Alternative Housing Program for ISFs in Danger Areas in Metro Manila**</t>
  </si>
  <si>
    <t>The program involves the resettlement (in-city, off-city) and  land acquisition for 104,000 informal settler families (ISFs) living in danger areas (rivers, esteros, creeks) in Metro Manila. Undertaken through in-city low-rise housing development using government owned land.</t>
  </si>
  <si>
    <t>Emergency Housing Assistance (no annual breakdown)**</t>
  </si>
  <si>
    <t>Resettlement Program (no annual breakdown)**</t>
  </si>
  <si>
    <t>Settlement Upgrading (Slum Upgrading Project) (no annual breakdown)**</t>
  </si>
  <si>
    <t>Armed Forces of the Philippines (AFP)/ Philippine National Police (PNP)/ Bureau of Fire Protection (BFP) Housing Project Phase 2 (no annual breakdown)**</t>
  </si>
  <si>
    <t xml:space="preserve">Outcome E: Sustainable and climate-resilient environment 
</t>
  </si>
  <si>
    <t>Sub-outcome: 
Environmental quality improved</t>
  </si>
  <si>
    <t>Improve wastewater and solid waste management</t>
  </si>
  <si>
    <t>Waste Management Development</t>
  </si>
  <si>
    <t>Development of 10-hectare Sanitary Landfill to address current requirements of the Cagayan Freeport</t>
  </si>
  <si>
    <t>2, 7, 8, 9, 10, 15, 17</t>
  </si>
  <si>
    <t>Final Closure, Rehabilitation and Re-vegetation of San Mateo, Rizal SLF</t>
  </si>
  <si>
    <t>Strenghtening the disaster risk reduction and management facilities of MMDA and efficiently deliver metro-wide services through training and upgrading of facilities including communication system used expecially during massive disasters to control human loses and damages to properties</t>
  </si>
  <si>
    <t>Final Closure, Rehabilitation and Re-vegetation of Carmona, Cavite SLF</t>
  </si>
  <si>
    <t xml:space="preserve">Development of sewerage and septage management systems in WD areas along Manila Bay
</t>
  </si>
  <si>
    <t>Development of sewerage / septage management systems in 46 projects within WD areas along Manila Bay.</t>
  </si>
  <si>
    <t>Support measures to improve air quality</t>
  </si>
  <si>
    <t>Total Investment Targets (with cross-ref projects)</t>
  </si>
  <si>
    <t>Total Investment Targets (without cross-ref projects)</t>
  </si>
  <si>
    <t>Note:</t>
  </si>
  <si>
    <t>Legend:</t>
  </si>
  <si>
    <t>Projects with changes in investment cost</t>
  </si>
  <si>
    <t>New projects</t>
  </si>
  <si>
    <t>Project without annual investment cost and funding source</t>
  </si>
  <si>
    <t>DAR</t>
  </si>
  <si>
    <t>DFA</t>
  </si>
  <si>
    <t>DTI</t>
  </si>
  <si>
    <t xml:space="preserve">National Disaster Coordinating Council </t>
  </si>
  <si>
    <t>National Telecommunications Commission</t>
  </si>
  <si>
    <t>NWRB</t>
  </si>
  <si>
    <t>Philippine Postal Corporation</t>
  </si>
  <si>
    <t>HUDCC</t>
  </si>
  <si>
    <t>DENR-EMB
NSWMC</t>
  </si>
  <si>
    <t>DENR- EMB and NSWMC</t>
  </si>
  <si>
    <t>TOTAL</t>
  </si>
  <si>
    <t>TD</t>
  </si>
  <si>
    <t>CD</t>
  </si>
  <si>
    <t>PED</t>
  </si>
  <si>
    <t>SID</t>
  </si>
  <si>
    <t>Outcome 1: Stable macroeconomy achieved</t>
  </si>
  <si>
    <t>Sub-outcome: 
Enhance the country’s competitiveness increase enhanced and productivity</t>
  </si>
  <si>
    <t>Development Bank of the Philippines</t>
  </si>
  <si>
    <t>Outcome 2: Stable national peace and security achieved</t>
  </si>
  <si>
    <t>Sub-outcome: 
Create and sustain a safer and more secured environment conducive to national development</t>
  </si>
  <si>
    <t xml:space="preserve">Outcome 3: Effective and transparent governance achieved
</t>
  </si>
  <si>
    <t>Sub-outcome: Improve governance for increased transparency, accountability, and citizens’ participation; and efficient use of public resources</t>
  </si>
  <si>
    <t>Outcome 4: Human development status improved</t>
  </si>
  <si>
    <t xml:space="preserve">Outcome 5: Sustainable environmental and natural resources achieved
</t>
  </si>
  <si>
    <t>The MRT7 Project involves the construction of a 22.8-km rail transit system from the North Avenue station in EDSA, Quezon City, passing through Commonwealth Avenue, Regalado Avenue, and Quirino Highway, up to the proposed Intermodal Transportation Terminal (ITT) in San Jose del Monte, Bulacan, with fourteen (14) stations
The ITT is part of the project scope of works, including the construction of a 22-km, 6-lane road from the Bocaue Interchange of North Luzon Expressway (NLEX) up to the ITT.
(Implementation of this unsolicited project depends on the time when financial close is achieved)
Cost is US$1=PhP40.713 as used in approval</t>
  </si>
  <si>
    <t xml:space="preserve">MRT 7 
</t>
  </si>
  <si>
    <t>Construction of 88.15km expressway from TARLAC to ROSARIO, LA UNION
• new construction
• 2 to 4 lane, 3.65 meter carriageway Aspahlt Pavement toll road on embankment with 3m shoulder</t>
  </si>
  <si>
    <t>The project will construct a new 4km expressway connecting BACOOR, CAVITE to the SOUTH LUZON EXPRESSWAY, passing through the NEW BILIBID PRISON in MUNTINLUPA
• 4 lane
• paved road</t>
  </si>
  <si>
    <t xml:space="preserve">Construction of a 7.15km (includes ramps, 4.9km without) long 4 lane elevated expressway starting from SALES ST. going to ANDREWS AVE., DOMESTIC ROAD, MIA ROAD, and ends at MACAPAGAL BLVD/Proposed PAGCOR CITY and links to both the elevated NLEX-SLEX Connector and METRO MANILA SKYWAY STAGE 3
• includes 6 on ramp and 6 off ramps </t>
  </si>
  <si>
    <t>Widening to 4-lane divided road for Tagum - Davao road
Fly over construction within Davao City
Construction of second diversion road
Widening of Davao, Digos and General Santos Section
Consruction of General Santos City Circumferential City
Location: DAVAO DEL NORTE, DAVAO DEL SUR, GENERAL SANTOS CITY</t>
  </si>
  <si>
    <t xml:space="preserve">The program seeks to establish road management arrangements that will ensure the upgrading and preservation of the National Road Systems (NRS) in an environmentally, socially, and financially sustainable manner.
Phase II is designed to enable DPWH to institutionalize the new processes established in Phase I across all offices of the agency to modernize the corporate structure and processes and reconsider the direction of road management reforms, and to expand the road asset preservation and improvement programs.
Civil Work Components:
Road Improvement (RI)
• Construct 318.93km worth of roads scattered across 12 contract packages in different locations in the country;
• apply risk mitigation measures to 34 sites and improve/rehabilitate 406.44lm of bridges
• 2012-2014
Asset Preservation (AP)
• Long term maintenance of 1,057km spread over 8 contract packages
• 2013-2017
</t>
  </si>
  <si>
    <t>The program is composed of detailed design for the following components:
Asset Preservation = 338.80km
Detailed Design for Civil Works = 564.56km
Institutional Development</t>
  </si>
  <si>
    <t>IV-B</t>
  </si>
  <si>
    <t xml:space="preserve"> VIII</t>
  </si>
  <si>
    <t xml:space="preserve"> IV-A</t>
  </si>
  <si>
    <t>IV-A</t>
  </si>
  <si>
    <t xml:space="preserve"> VII</t>
  </si>
  <si>
    <t xml:space="preserve"> V</t>
  </si>
  <si>
    <t>I, II, III</t>
  </si>
  <si>
    <t xml:space="preserve"> IV-B</t>
  </si>
  <si>
    <t>NCR, III, IV-B</t>
  </si>
  <si>
    <t>I, III</t>
  </si>
  <si>
    <t>XI, XII</t>
  </si>
  <si>
    <t xml:space="preserve">I, III, IV-A, IV-B, V, XI, XIII
</t>
  </si>
  <si>
    <t xml:space="preserve">NCR, II, IV-B, VI, VII, XI, XII, XIII
</t>
  </si>
  <si>
    <t xml:space="preserve">CAR, I, II, III, IV-A, V, VI, VII, VIII, IX, X, XII, XIII
</t>
  </si>
  <si>
    <t>CAR, I</t>
  </si>
  <si>
    <t>X, XII</t>
  </si>
  <si>
    <t xml:space="preserve">I, II, III, IV-A, V, VI, VII, VIII, IX, X, XI, XII, XIII
</t>
  </si>
  <si>
    <t>CAR, II, III, IV-A, IV-B, VII, VIII, X, XI, XIII</t>
  </si>
  <si>
    <t>NCR, III</t>
  </si>
  <si>
    <t>X, XIII</t>
  </si>
  <si>
    <t>IV-B, V, VI, XIII</t>
  </si>
  <si>
    <t>Region-Specific</t>
  </si>
  <si>
    <t>NCR, IV-A</t>
  </si>
  <si>
    <t>NCR, IV-A, V</t>
  </si>
  <si>
    <t xml:space="preserve">II, III, V, VII
</t>
  </si>
  <si>
    <t xml:space="preserve">VI, VIII, X
</t>
  </si>
  <si>
    <t>XII, ARMM</t>
  </si>
  <si>
    <t xml:space="preserve">I, II, III, IV-A, VI, X, XI, XII, XIII
</t>
  </si>
  <si>
    <t>CAR, IV-A, IV-B, V, VI, VII, VIII, IX, X, XI, XII, ARMM, Central Office</t>
  </si>
  <si>
    <t xml:space="preserve">VIII, X </t>
  </si>
  <si>
    <t>I, II, III, IV, V, VI, IX</t>
  </si>
  <si>
    <t>NCR, III, IV-A</t>
  </si>
  <si>
    <t>I, II, III, IV, V, VI, VII, VIII, IX, X, XI, XII, XIII</t>
  </si>
  <si>
    <t>X, XI</t>
  </si>
  <si>
    <t>IV-A, NCR</t>
  </si>
  <si>
    <t>II, IV-A, X</t>
  </si>
  <si>
    <t xml:space="preserve">III </t>
  </si>
  <si>
    <t>VI, VII, IX, XIII</t>
  </si>
  <si>
    <t xml:space="preserve">III, IV (Manila Bay Area)
</t>
  </si>
  <si>
    <t>Continuing Investment Targets</t>
  </si>
  <si>
    <t>Overall Total</t>
  </si>
  <si>
    <t>Spatial Coverage</t>
  </si>
  <si>
    <t>Nationwide/ Interregional/ Region-Specific</t>
  </si>
  <si>
    <t>Region</t>
  </si>
  <si>
    <t>(A)</t>
  </si>
  <si>
    <t>(B)</t>
  </si>
  <si>
    <t>(C)</t>
  </si>
  <si>
    <t>(D)</t>
  </si>
  <si>
    <t>(E)</t>
  </si>
  <si>
    <t>(F)</t>
  </si>
  <si>
    <t>(G)</t>
  </si>
  <si>
    <t>(H)</t>
  </si>
  <si>
    <t>(I)</t>
  </si>
  <si>
    <t>(J)</t>
  </si>
  <si>
    <t>(K)</t>
  </si>
  <si>
    <t>(L)</t>
  </si>
  <si>
    <t>(M)</t>
  </si>
  <si>
    <t>(N)</t>
  </si>
  <si>
    <t>(O)</t>
  </si>
  <si>
    <t>(P)</t>
  </si>
  <si>
    <t>(Q)</t>
  </si>
  <si>
    <t>(R)</t>
  </si>
  <si>
    <t>(S)</t>
  </si>
  <si>
    <t>(T)</t>
  </si>
  <si>
    <t>(U)</t>
  </si>
  <si>
    <t>(V)</t>
  </si>
  <si>
    <t>(W)</t>
  </si>
  <si>
    <t>(X)</t>
  </si>
  <si>
    <t>(Y)</t>
  </si>
  <si>
    <t>(Z)</t>
  </si>
  <si>
    <t>(AA)</t>
  </si>
  <si>
    <t>(AB)</t>
  </si>
  <si>
    <t>(AC)</t>
  </si>
  <si>
    <t>(AD)</t>
  </si>
  <si>
    <t>(AE)</t>
  </si>
  <si>
    <t>(AF)</t>
  </si>
  <si>
    <t>(AG)</t>
  </si>
  <si>
    <t>(AH)</t>
  </si>
  <si>
    <t>(AI)</t>
  </si>
  <si>
    <t>(AJ)</t>
  </si>
  <si>
    <t>(AK)</t>
  </si>
  <si>
    <t>(AL)</t>
  </si>
  <si>
    <t>(AM)</t>
  </si>
  <si>
    <t>(AN)</t>
  </si>
  <si>
    <t>(AO)</t>
  </si>
  <si>
    <t>(AP)</t>
  </si>
  <si>
    <t>(AQ)</t>
  </si>
  <si>
    <t>(AR)</t>
  </si>
  <si>
    <t>(AS)</t>
  </si>
  <si>
    <t>(AT)</t>
  </si>
  <si>
    <t>(AU)</t>
  </si>
  <si>
    <t>(AV)</t>
  </si>
  <si>
    <t>(AW)</t>
  </si>
  <si>
    <t>(AX)</t>
  </si>
  <si>
    <t>(AY)</t>
  </si>
  <si>
    <t xml:space="preserve"> (AZ) </t>
  </si>
  <si>
    <t xml:space="preserve"> (BA) </t>
  </si>
  <si>
    <t xml:space="preserve"> (BB) </t>
  </si>
  <si>
    <t xml:space="preserve"> (BC) </t>
  </si>
  <si>
    <t xml:space="preserve"> (BD) </t>
  </si>
  <si>
    <t xml:space="preserve"> (BE) </t>
  </si>
  <si>
    <t xml:space="preserve"> (BF) </t>
  </si>
  <si>
    <t>DPWH Foreign Assisted Projects 
Grant Aid Projects/Technical Cooperation Program
Improvement Quality Management for Highway and Bridge Construction and Maintenance, Phase II</t>
  </si>
  <si>
    <t>DPWH Foreign Assisted Projects 24th Yen JBIC Rural Road Network Development Project Phase III PH-P220</t>
  </si>
  <si>
    <t xml:space="preserve">Looc-Odiongan-San Andres Road
</t>
  </si>
  <si>
    <t xml:space="preserve">Libon-Marocmoc-Pantao-Road
</t>
  </si>
  <si>
    <t xml:space="preserve">Romblon - IV-B </t>
  </si>
  <si>
    <t>Albay - V</t>
  </si>
  <si>
    <t>Antique - VI</t>
  </si>
  <si>
    <t>Bdrt. Antique/Iloilo-Anini-y-yV.Jimenez Road</t>
  </si>
  <si>
    <t xml:space="preserve">Prosperidad-Lianga Road
</t>
  </si>
  <si>
    <t>Agusan del Sur - XIII</t>
  </si>
  <si>
    <t>Deploy Community eCenters that will promote online services and applications at rural barangays, where townsfolk can access content and information from a government-designed website</t>
  </si>
  <si>
    <t>*Total Investment Cost of project is reflected under Chapter 8: Peace and Security</t>
  </si>
  <si>
    <t>***Total Investment Cost project is reflected under Chapter 9: Conservation, Protection and Rehabilitation of the Environment and Natural Resources</t>
  </si>
  <si>
    <t>**Total Investment ost of project is reflected under Chapter 6: Social Development</t>
  </si>
  <si>
    <t>Construction/Improvement of Access Roads Leading to Airports, Seaports and Declared Tourism Destinations</t>
  </si>
  <si>
    <t>Construction and improvement of roads leading to key tourism areas</t>
  </si>
  <si>
    <t>I, II, III, IV-A, IV-B, V, VI, VII, VIII, IX, X, XI, XII, XIII, CAR, ARMM</t>
  </si>
  <si>
    <t>10,7</t>
  </si>
  <si>
    <t>3, 10</t>
  </si>
  <si>
    <t>3, 4, 10</t>
  </si>
  <si>
    <t>10, 6</t>
  </si>
  <si>
    <t>10, 9</t>
  </si>
  <si>
    <t>N9tionwide</t>
  </si>
  <si>
    <t>Interregion9l</t>
  </si>
  <si>
    <t>Region IV-9</t>
  </si>
  <si>
    <t>C9R</t>
  </si>
  <si>
    <t>9RMM</t>
  </si>
  <si>
    <t>10 &amp; 7</t>
  </si>
  <si>
    <t xml:space="preserve">The RUPP has the following components: 
Upgrading/Improvement (UI) Component
The roads included in this component has a total length of 285.94 km which are not part of the north-south backbone or the east-west laterals but serve as main national roads in the island provinces.  
Asset Preservation Contract (APC) Component
A “complete road intervention approach” which augments the scope of LTPBM contracts (e.g., LTPBM contracts under the World Bank-assisted National Road Improvement and Management Program [NRIMP]-I and NRIMP-II).  The roads included in this component have a total length of 644.35 km.  The APC adds technically required and economically justified segment-specific works like rehabilitation (RH), traditional backlog maintenance (BM), preventive maintenance (PM), and routine maintenance (RM).
Preventive Maintenance (PM) Component outside LTPBME
The PM component includes asphalt overlaying on existing paved roads, selective concrete re-blocking, and other maintenance works to be done before defects on the roads occur.  PM is usually done once every five (5) years unless otherwise determined by the Highway Design and Management version 4 (HDM-4) analysis.  The PM for this project covers 592.50 km of National Arterial Roads outside the APC component wherein a minimum length of 15 km per package is set.  Although the thickness of overlays may differ, each contract package will be provided with a homogenous riding surface.
Institutional Capacity Development (ICD) Component
The ICD component of the project complements NRIMP-II efforts on institutionalizing the technical and business process improvements development under NRIMP-I. RUPP shall enhance, fill in gaps, and institutionalize those systems that will not be fully implemented under NRIMP-II.  Further, it shall continue NRMIP-II initiatives on the establishment of effective corporate processes and structure intended to increase efficiency, improve governance, and strengthen the overall integrity of the Department.  Annex A shows the ICD components to be implemented under NRIMP-II and those proposed under RUPP.
</t>
  </si>
  <si>
    <t>National Roads Improvement and Management Program, Phase 2 (NRIMP Phase 2)</t>
  </si>
  <si>
    <t xml:space="preserve">Improvement of Capabilities to Cope with Natural Disaster Caused by Climate Change (JICA) 2013-2015 (no annual breakdown)***
</t>
  </si>
</sst>
</file>

<file path=xl/styles.xml><?xml version="1.0" encoding="utf-8"?>
<styleSheet xmlns="http://schemas.openxmlformats.org/spreadsheetml/2006/main">
  <numFmts count="4">
    <numFmt numFmtId="8" formatCode="&quot;Php&quot;#,##0.00_);[Red]\(&quot;Php&quot;#,##0.00\)"/>
    <numFmt numFmtId="43" formatCode="_(* #,##0.00_);_(* \(#,##0.00\);_(* &quot;-&quot;??_);_(@_)"/>
    <numFmt numFmtId="164" formatCode="0_);\(0\)"/>
    <numFmt numFmtId="165" formatCode="_(* #,##0_);_(* \(#,##0\);_(* &quot;-&quot;??_);_(@_)"/>
  </numFmts>
  <fonts count="18">
    <font>
      <sz val="11"/>
      <color theme="1"/>
      <name val="Calibri"/>
      <family val="2"/>
      <scheme val="minor"/>
    </font>
    <font>
      <sz val="11"/>
      <color theme="1"/>
      <name val="Calibri"/>
      <family val="2"/>
      <scheme val="minor"/>
    </font>
    <font>
      <b/>
      <sz val="20"/>
      <name val="Times New Roman"/>
      <family val="1"/>
    </font>
    <font>
      <sz val="11"/>
      <color indexed="8"/>
      <name val="Calibri"/>
      <family val="2"/>
    </font>
    <font>
      <sz val="20"/>
      <name val="Times New Roman"/>
      <family val="1"/>
    </font>
    <font>
      <sz val="20"/>
      <name val="Arial"/>
      <family val="2"/>
    </font>
    <font>
      <sz val="20"/>
      <color rgb="FFFF0000"/>
      <name val="Times New Roman"/>
      <family val="1"/>
    </font>
    <font>
      <sz val="10"/>
      <name val="Arial"/>
      <family val="2"/>
    </font>
    <font>
      <u/>
      <sz val="11"/>
      <color theme="10"/>
      <name val="Calibri"/>
      <family val="2"/>
      <scheme val="minor"/>
    </font>
    <font>
      <b/>
      <sz val="11"/>
      <color indexed="81"/>
      <name val="Tahoma"/>
      <family val="2"/>
    </font>
    <font>
      <sz val="11"/>
      <color indexed="81"/>
      <name val="Tahoma"/>
      <family val="2"/>
    </font>
    <font>
      <u/>
      <sz val="11"/>
      <color theme="10"/>
      <name val="Calibri"/>
      <family val="2"/>
    </font>
    <font>
      <sz val="10"/>
      <color theme="1"/>
      <name val="Tahoma"/>
      <family val="2"/>
    </font>
    <font>
      <sz val="10"/>
      <color indexed="8"/>
      <name val="Tahoma"/>
      <family val="2"/>
    </font>
    <font>
      <b/>
      <sz val="10"/>
      <name val="Arial"/>
      <family val="2"/>
    </font>
    <font>
      <sz val="10"/>
      <color indexed="8"/>
      <name val="Arial"/>
      <family val="2"/>
    </font>
    <font>
      <i/>
      <sz val="10"/>
      <name val="Arial"/>
      <family val="2"/>
    </font>
    <font>
      <sz val="10"/>
      <color theme="1"/>
      <name val="Arial"/>
      <family val="2"/>
    </font>
  </fonts>
  <fills count="3">
    <fill>
      <patternFill patternType="none"/>
    </fill>
    <fill>
      <patternFill patternType="gray125"/>
    </fill>
    <fill>
      <patternFill patternType="solid">
        <fgColor rgb="FFFFFFCC"/>
      </patternFill>
    </fill>
  </fills>
  <borders count="9">
    <border>
      <left/>
      <right/>
      <top/>
      <bottom/>
      <diagonal/>
    </border>
    <border>
      <left style="thin">
        <color rgb="FFB2B2B2"/>
      </left>
      <right style="thin">
        <color rgb="FFB2B2B2"/>
      </right>
      <top style="thin">
        <color rgb="FFB2B2B2"/>
      </top>
      <bottom style="thin">
        <color rgb="FFB2B2B2"/>
      </bottom>
      <diagonal/>
    </border>
    <border>
      <left style="thin">
        <color auto="1"/>
      </left>
      <right style="thin">
        <color auto="1"/>
      </right>
      <top style="thin">
        <color auto="1"/>
      </top>
      <bottom style="thin">
        <color auto="1"/>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right style="thin">
        <color auto="1"/>
      </right>
      <top style="thin">
        <color auto="1"/>
      </top>
      <bottom/>
      <diagonal/>
    </border>
    <border>
      <left/>
      <right style="thin">
        <color auto="1"/>
      </right>
      <top/>
      <bottom style="thin">
        <color auto="1"/>
      </bottom>
      <diagonal/>
    </border>
    <border>
      <left style="thin">
        <color auto="1"/>
      </left>
      <right/>
      <top/>
      <bottom style="thin">
        <color auto="1"/>
      </bottom>
      <diagonal/>
    </border>
  </borders>
  <cellStyleXfs count="21">
    <xf numFmtId="0" fontId="0" fillId="0" borderId="0"/>
    <xf numFmtId="43" fontId="3" fillId="0" borderId="0" applyFont="0" applyFill="0" applyBorder="0" applyAlignment="0" applyProtection="0"/>
    <xf numFmtId="9" fontId="1" fillId="0" borderId="0" applyFont="0" applyFill="0" applyBorder="0" applyAlignment="0" applyProtection="0"/>
    <xf numFmtId="0" fontId="1" fillId="2" borderId="1" applyNumberFormat="0" applyFont="0" applyAlignment="0" applyProtection="0"/>
    <xf numFmtId="43" fontId="1" fillId="0" borderId="0" applyFont="0" applyFill="0" applyBorder="0" applyAlignment="0" applyProtection="0"/>
    <xf numFmtId="0" fontId="8" fillId="0" borderId="0" applyNumberForma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 fillId="0" borderId="0" applyFont="0" applyFill="0" applyBorder="0" applyAlignment="0" applyProtection="0"/>
    <xf numFmtId="43" fontId="7" fillId="0" borderId="0" applyFont="0" applyFill="0" applyBorder="0" applyAlignment="0" applyProtection="0"/>
    <xf numFmtId="43" fontId="3" fillId="0" borderId="0" applyFont="0" applyFill="0" applyBorder="0" applyAlignment="0" applyProtection="0"/>
    <xf numFmtId="0" fontId="11" fillId="0" borderId="0" applyNumberFormat="0" applyFill="0" applyBorder="0" applyAlignment="0" applyProtection="0">
      <alignment vertical="top"/>
      <protection locked="0"/>
    </xf>
    <xf numFmtId="0" fontId="7" fillId="0" borderId="0"/>
    <xf numFmtId="0" fontId="7" fillId="0" borderId="0"/>
    <xf numFmtId="0" fontId="7" fillId="0" borderId="0"/>
    <xf numFmtId="0" fontId="7" fillId="0" borderId="0"/>
    <xf numFmtId="0" fontId="1" fillId="0" borderId="0"/>
    <xf numFmtId="0" fontId="12" fillId="0" borderId="0"/>
    <xf numFmtId="0" fontId="7" fillId="0" borderId="0"/>
    <xf numFmtId="9" fontId="13" fillId="0" borderId="0" applyFont="0" applyFill="0" applyBorder="0" applyAlignment="0" applyProtection="0"/>
    <xf numFmtId="9" fontId="1" fillId="0" borderId="0" applyFont="0" applyFill="0" applyBorder="0" applyAlignment="0" applyProtection="0"/>
  </cellStyleXfs>
  <cellXfs count="136">
    <xf numFmtId="0" fontId="0" fillId="0" borderId="0" xfId="0"/>
    <xf numFmtId="43" fontId="4" fillId="0" borderId="0" xfId="1" applyFont="1" applyFill="1" applyBorder="1" applyAlignment="1">
      <alignment horizontal="left" vertical="top"/>
    </xf>
    <xf numFmtId="0" fontId="4" fillId="0" borderId="0" xfId="0" applyFont="1" applyFill="1" applyBorder="1" applyAlignment="1">
      <alignment vertical="top"/>
    </xf>
    <xf numFmtId="43" fontId="4" fillId="0" borderId="0" xfId="1" applyFont="1" applyFill="1" applyBorder="1" applyAlignment="1">
      <alignment vertical="top"/>
    </xf>
    <xf numFmtId="0" fontId="2" fillId="0" borderId="0" xfId="0" applyFont="1" applyFill="1" applyBorder="1" applyAlignment="1">
      <alignment vertical="top"/>
    </xf>
    <xf numFmtId="0" fontId="4" fillId="0" borderId="0" xfId="0" applyFont="1" applyFill="1" applyBorder="1" applyAlignment="1">
      <alignment horizontal="left" vertical="top"/>
    </xf>
    <xf numFmtId="0" fontId="4" fillId="0" borderId="0" xfId="0" applyFont="1" applyFill="1" applyBorder="1" applyAlignment="1">
      <alignment horizontal="left" wrapText="1"/>
    </xf>
    <xf numFmtId="0" fontId="6" fillId="0" borderId="0" xfId="0" applyFont="1" applyFill="1" applyBorder="1" applyAlignment="1">
      <alignment vertical="top"/>
    </xf>
    <xf numFmtId="165" fontId="4" fillId="0" borderId="2" xfId="1" applyNumberFormat="1" applyFont="1" applyFill="1" applyBorder="1" applyAlignment="1">
      <alignment vertical="top"/>
    </xf>
    <xf numFmtId="165" fontId="4" fillId="0" borderId="0" xfId="1" applyNumberFormat="1" applyFont="1" applyFill="1" applyBorder="1" applyAlignment="1">
      <alignment vertical="top"/>
    </xf>
    <xf numFmtId="0" fontId="4" fillId="0" borderId="0" xfId="0" applyFont="1" applyFill="1" applyBorder="1" applyAlignment="1">
      <alignment horizontal="left" vertical="top" wrapText="1"/>
    </xf>
    <xf numFmtId="43" fontId="7" fillId="0" borderId="2" xfId="0" applyNumberFormat="1" applyFont="1" applyFill="1" applyBorder="1" applyAlignment="1">
      <alignment horizontal="left" vertical="top" wrapText="1"/>
    </xf>
    <xf numFmtId="43" fontId="7" fillId="0" borderId="2" xfId="1" applyFont="1" applyFill="1" applyBorder="1" applyAlignment="1">
      <alignment horizontal="left" vertical="top" wrapText="1"/>
    </xf>
    <xf numFmtId="0" fontId="7" fillId="0" borderId="2" xfId="0" applyFont="1" applyFill="1" applyBorder="1" applyAlignment="1">
      <alignment horizontal="center" vertical="top" wrapText="1"/>
    </xf>
    <xf numFmtId="0" fontId="7" fillId="0" borderId="2" xfId="0" applyFont="1" applyFill="1" applyBorder="1" applyAlignment="1">
      <alignment vertical="top" wrapText="1"/>
    </xf>
    <xf numFmtId="0" fontId="4" fillId="0" borderId="0" xfId="0" applyFont="1" applyFill="1" applyBorder="1" applyAlignment="1">
      <alignment vertical="center"/>
    </xf>
    <xf numFmtId="0" fontId="4" fillId="0" borderId="0" xfId="0" applyFont="1" applyFill="1" applyBorder="1" applyAlignment="1">
      <alignment vertical="top" wrapText="1"/>
    </xf>
    <xf numFmtId="0" fontId="5" fillId="0" borderId="0" xfId="0" applyFont="1" applyFill="1" applyBorder="1" applyAlignment="1">
      <alignment vertical="top"/>
    </xf>
    <xf numFmtId="0" fontId="7" fillId="0" borderId="2" xfId="0" applyFont="1" applyFill="1" applyBorder="1" applyAlignment="1">
      <alignment wrapText="1"/>
    </xf>
    <xf numFmtId="0" fontId="7" fillId="0" borderId="2" xfId="3" applyFont="1" applyFill="1" applyBorder="1" applyAlignment="1">
      <alignment vertical="center" wrapText="1"/>
    </xf>
    <xf numFmtId="0" fontId="7" fillId="0" borderId="2" xfId="3" applyFont="1" applyFill="1" applyBorder="1" applyAlignment="1">
      <alignment horizontal="center" vertical="center" wrapText="1"/>
    </xf>
    <xf numFmtId="0" fontId="7" fillId="0" borderId="2" xfId="3" applyFont="1" applyFill="1" applyBorder="1" applyAlignment="1">
      <alignment horizontal="left" vertical="top" wrapText="1"/>
    </xf>
    <xf numFmtId="0" fontId="7" fillId="0" borderId="2" xfId="3" applyFont="1" applyFill="1" applyBorder="1" applyAlignment="1">
      <alignment horizontal="center" vertical="top" wrapText="1"/>
    </xf>
    <xf numFmtId="43" fontId="7" fillId="0" borderId="2" xfId="1" applyFont="1" applyFill="1" applyBorder="1" applyAlignment="1">
      <alignment horizontal="center" vertical="top" wrapText="1"/>
    </xf>
    <xf numFmtId="43" fontId="7" fillId="0" borderId="2" xfId="1" applyFont="1" applyFill="1" applyBorder="1" applyAlignment="1">
      <alignment horizontal="right" vertical="top" wrapText="1"/>
    </xf>
    <xf numFmtId="0" fontId="7" fillId="0" borderId="2" xfId="3" applyFont="1" applyFill="1" applyBorder="1" applyAlignment="1">
      <alignment horizontal="left" vertical="center" wrapText="1"/>
    </xf>
    <xf numFmtId="43" fontId="7" fillId="0" borderId="2" xfId="1" applyFont="1" applyFill="1" applyBorder="1" applyAlignment="1">
      <alignment vertical="top" wrapText="1"/>
    </xf>
    <xf numFmtId="0" fontId="7" fillId="0" borderId="2" xfId="3" applyFont="1" applyFill="1" applyBorder="1" applyAlignment="1">
      <alignment vertical="top" wrapText="1"/>
    </xf>
    <xf numFmtId="0" fontId="14" fillId="0" borderId="2" xfId="0" applyFont="1" applyFill="1" applyBorder="1" applyAlignment="1">
      <alignment vertical="top" wrapText="1"/>
    </xf>
    <xf numFmtId="0" fontId="14" fillId="0" borderId="2" xfId="0" applyFont="1" applyFill="1" applyBorder="1" applyAlignment="1">
      <alignment horizontal="left" vertical="top" wrapText="1"/>
    </xf>
    <xf numFmtId="43" fontId="7" fillId="0" borderId="2" xfId="0" applyNumberFormat="1" applyFont="1" applyFill="1" applyBorder="1" applyAlignment="1">
      <alignment vertical="top" wrapText="1"/>
    </xf>
    <xf numFmtId="3" fontId="7" fillId="0" borderId="2" xfId="0" applyNumberFormat="1" applyFont="1" applyFill="1" applyBorder="1" applyAlignment="1">
      <alignment horizontal="left" vertical="top" wrapText="1"/>
    </xf>
    <xf numFmtId="0" fontId="7" fillId="0" borderId="2" xfId="0" applyNumberFormat="1" applyFont="1" applyFill="1" applyBorder="1" applyAlignment="1">
      <alignment horizontal="left" vertical="top" wrapText="1"/>
    </xf>
    <xf numFmtId="165" fontId="7" fillId="0" borderId="2" xfId="1" applyNumberFormat="1" applyFont="1" applyFill="1" applyBorder="1" applyAlignment="1">
      <alignment vertical="top" wrapText="1"/>
    </xf>
    <xf numFmtId="0" fontId="7" fillId="0" borderId="2" xfId="0" applyFont="1" applyFill="1" applyBorder="1" applyAlignment="1">
      <alignment horizontal="left" wrapText="1"/>
    </xf>
    <xf numFmtId="165" fontId="7" fillId="0" borderId="2" xfId="1" applyNumberFormat="1" applyFont="1" applyFill="1" applyBorder="1" applyAlignment="1">
      <alignment horizontal="left" vertical="top" wrapText="1"/>
    </xf>
    <xf numFmtId="43" fontId="14" fillId="0" borderId="2" xfId="1" applyFont="1" applyFill="1" applyBorder="1" applyAlignment="1">
      <alignment vertical="top" wrapText="1"/>
    </xf>
    <xf numFmtId="43" fontId="14" fillId="0" borderId="2" xfId="1" applyFont="1" applyFill="1" applyBorder="1" applyAlignment="1">
      <alignment horizontal="right" vertical="top" wrapText="1"/>
    </xf>
    <xf numFmtId="0" fontId="7" fillId="0" borderId="2" xfId="1" applyNumberFormat="1" applyFont="1" applyFill="1" applyBorder="1" applyAlignment="1">
      <alignment vertical="top" wrapText="1"/>
    </xf>
    <xf numFmtId="4" fontId="7" fillId="0" borderId="2" xfId="1" applyNumberFormat="1" applyFont="1" applyFill="1" applyBorder="1" applyAlignment="1">
      <alignment vertical="top" wrapText="1"/>
    </xf>
    <xf numFmtId="43" fontId="7" fillId="0" borderId="2" xfId="0" applyNumberFormat="1" applyFont="1" applyFill="1" applyBorder="1" applyAlignment="1">
      <alignment horizontal="right" vertical="top" wrapText="1"/>
    </xf>
    <xf numFmtId="4" fontId="7" fillId="0" borderId="2" xfId="0" applyNumberFormat="1" applyFont="1" applyFill="1" applyBorder="1" applyAlignment="1">
      <alignment vertical="top" wrapText="1"/>
    </xf>
    <xf numFmtId="43" fontId="7" fillId="0" borderId="0" xfId="1" applyFont="1" applyFill="1" applyBorder="1" applyAlignment="1">
      <alignment horizontal="left" vertical="top" wrapText="1"/>
    </xf>
    <xf numFmtId="43" fontId="7" fillId="0" borderId="2" xfId="1" applyFont="1" applyFill="1" applyBorder="1" applyAlignment="1">
      <alignment horizontal="right" vertical="center" wrapText="1"/>
    </xf>
    <xf numFmtId="43" fontId="7" fillId="0" borderId="0" xfId="1" applyFont="1" applyFill="1" applyBorder="1" applyAlignment="1">
      <alignment vertical="top" wrapText="1"/>
    </xf>
    <xf numFmtId="0" fontId="15" fillId="0" borderId="2" xfId="0" applyFont="1" applyFill="1" applyBorder="1" applyAlignment="1">
      <alignment horizontal="left" vertical="top" wrapText="1"/>
    </xf>
    <xf numFmtId="0" fontId="7" fillId="0" borderId="2" xfId="1" applyNumberFormat="1" applyFont="1" applyFill="1" applyBorder="1" applyAlignment="1">
      <alignment horizontal="left" vertical="top" wrapText="1"/>
    </xf>
    <xf numFmtId="43" fontId="7" fillId="0" borderId="2" xfId="4" applyFont="1" applyFill="1" applyBorder="1" applyAlignment="1">
      <alignment horizontal="right" vertical="top" wrapText="1"/>
    </xf>
    <xf numFmtId="0" fontId="7" fillId="0" borderId="0" xfId="2" applyNumberFormat="1" applyFont="1" applyFill="1" applyAlignment="1">
      <alignment vertical="top" wrapText="1"/>
    </xf>
    <xf numFmtId="3" fontId="7" fillId="0" borderId="2" xfId="0" applyNumberFormat="1" applyFont="1" applyFill="1" applyBorder="1" applyAlignment="1">
      <alignment horizontal="right" vertical="top" wrapText="1"/>
    </xf>
    <xf numFmtId="0" fontId="7" fillId="0" borderId="0" xfId="0" applyFont="1" applyFill="1" applyBorder="1" applyAlignment="1">
      <alignment horizontal="center" vertical="top" wrapText="1"/>
    </xf>
    <xf numFmtId="43" fontId="7" fillId="0" borderId="0" xfId="0" applyNumberFormat="1" applyFont="1" applyFill="1" applyBorder="1" applyAlignment="1">
      <alignment vertical="top" wrapText="1"/>
    </xf>
    <xf numFmtId="0" fontId="7" fillId="0" borderId="0" xfId="0" applyFont="1" applyFill="1" applyBorder="1" applyAlignment="1">
      <alignment vertical="top" wrapText="1"/>
    </xf>
    <xf numFmtId="8" fontId="17" fillId="0" borderId="0" xfId="0" applyNumberFormat="1" applyFont="1" applyFill="1" applyAlignment="1">
      <alignment horizontal="left" wrapText="1"/>
    </xf>
    <xf numFmtId="0" fontId="7" fillId="0" borderId="0" xfId="0" applyFont="1" applyFill="1" applyAlignment="1">
      <alignment vertical="top" wrapText="1"/>
    </xf>
    <xf numFmtId="0" fontId="14" fillId="0" borderId="0" xfId="0" applyFont="1" applyFill="1" applyBorder="1" applyAlignment="1">
      <alignment vertical="top" wrapText="1"/>
    </xf>
    <xf numFmtId="0" fontId="14" fillId="0" borderId="0" xfId="0" applyFont="1" applyFill="1" applyBorder="1" applyAlignment="1">
      <alignment horizontal="left" vertical="top" wrapText="1"/>
    </xf>
    <xf numFmtId="0" fontId="14" fillId="0" borderId="0" xfId="0" applyFont="1" applyFill="1" applyBorder="1" applyAlignment="1">
      <alignment horizontal="center" vertical="top" wrapText="1"/>
    </xf>
    <xf numFmtId="43" fontId="14" fillId="0" borderId="0" xfId="1" applyFont="1" applyFill="1" applyBorder="1" applyAlignment="1">
      <alignment vertical="top" wrapText="1"/>
    </xf>
    <xf numFmtId="43" fontId="14" fillId="0" borderId="0" xfId="1" applyFont="1" applyFill="1" applyBorder="1" applyAlignment="1">
      <alignment horizontal="left" vertical="top" wrapText="1"/>
    </xf>
    <xf numFmtId="43" fontId="7" fillId="0" borderId="0" xfId="0" applyNumberFormat="1" applyFont="1" applyFill="1" applyBorder="1" applyAlignment="1">
      <alignment horizontal="center" vertical="top" wrapText="1"/>
    </xf>
    <xf numFmtId="0" fontId="7" fillId="0" borderId="3" xfId="0" applyFont="1" applyFill="1" applyBorder="1" applyAlignment="1">
      <alignment horizontal="left" vertical="top" wrapText="1"/>
    </xf>
    <xf numFmtId="43" fontId="7" fillId="0" borderId="0" xfId="1" applyFont="1" applyFill="1" applyBorder="1" applyAlignment="1">
      <alignment horizontal="center" vertical="top" wrapText="1"/>
    </xf>
    <xf numFmtId="43" fontId="7" fillId="0" borderId="0" xfId="0" applyNumberFormat="1" applyFont="1" applyFill="1" applyBorder="1" applyAlignment="1">
      <alignment horizontal="left" vertical="top" wrapText="1"/>
    </xf>
    <xf numFmtId="0" fontId="7" fillId="0" borderId="3" xfId="0" applyFont="1" applyFill="1" applyBorder="1" applyAlignment="1">
      <alignment horizontal="center" vertical="top" wrapText="1"/>
    </xf>
    <xf numFmtId="0" fontId="7" fillId="0" borderId="0" xfId="0" applyNumberFormat="1" applyFont="1" applyFill="1" applyBorder="1" applyAlignment="1">
      <alignment horizontal="right" vertical="top" wrapText="1"/>
    </xf>
    <xf numFmtId="0" fontId="7" fillId="0" borderId="0" xfId="1" applyNumberFormat="1" applyFont="1" applyFill="1" applyBorder="1" applyAlignment="1">
      <alignment horizontal="right" vertical="top" wrapText="1"/>
    </xf>
    <xf numFmtId="4" fontId="7" fillId="0" borderId="0" xfId="0" applyNumberFormat="1" applyFont="1" applyFill="1" applyBorder="1" applyAlignment="1">
      <alignment vertical="top" wrapText="1"/>
    </xf>
    <xf numFmtId="0" fontId="14" fillId="0" borderId="0" xfId="1" applyNumberFormat="1" applyFont="1" applyFill="1" applyBorder="1" applyAlignment="1">
      <alignment vertical="top" wrapText="1"/>
    </xf>
    <xf numFmtId="0" fontId="4" fillId="0" borderId="0" xfId="0" applyFont="1" applyFill="1" applyBorder="1" applyAlignment="1">
      <alignment horizontal="center" vertical="top"/>
    </xf>
    <xf numFmtId="0" fontId="4" fillId="0" borderId="0" xfId="0" applyFont="1" applyFill="1" applyBorder="1" applyAlignment="1">
      <alignment horizontal="center" vertical="top" wrapText="1"/>
    </xf>
    <xf numFmtId="0" fontId="16" fillId="0" borderId="2" xfId="0" applyFont="1" applyFill="1" applyBorder="1" applyAlignment="1">
      <alignment horizontal="left" vertical="top" wrapText="1"/>
    </xf>
    <xf numFmtId="0" fontId="7" fillId="0" borderId="2" xfId="5" applyFont="1" applyFill="1" applyBorder="1" applyAlignment="1">
      <alignment vertical="center" wrapText="1"/>
    </xf>
    <xf numFmtId="0" fontId="4" fillId="0" borderId="0" xfId="0" applyNumberFormat="1" applyFont="1" applyFill="1" applyBorder="1" applyAlignment="1">
      <alignment vertical="top"/>
    </xf>
    <xf numFmtId="4" fontId="7" fillId="0" borderId="2" xfId="0" applyNumberFormat="1" applyFont="1" applyFill="1" applyBorder="1" applyAlignment="1">
      <alignment horizontal="center" vertical="center" wrapText="1"/>
    </xf>
    <xf numFmtId="43" fontId="7" fillId="0" borderId="2" xfId="0" applyNumberFormat="1" applyFont="1" applyFill="1" applyBorder="1" applyAlignment="1">
      <alignment horizontal="center" vertical="center" wrapText="1"/>
    </xf>
    <xf numFmtId="43" fontId="7" fillId="0" borderId="2" xfId="4" applyFont="1" applyFill="1" applyBorder="1" applyAlignment="1">
      <alignment horizontal="center" vertical="center" wrapText="1"/>
    </xf>
    <xf numFmtId="165" fontId="7" fillId="0" borderId="2" xfId="1" applyNumberFormat="1" applyFont="1" applyFill="1" applyBorder="1" applyAlignment="1">
      <alignment horizontal="center" vertical="center" wrapText="1"/>
    </xf>
    <xf numFmtId="43" fontId="14" fillId="0" borderId="2" xfId="1" applyFont="1" applyFill="1" applyBorder="1" applyAlignment="1">
      <alignment horizontal="center" vertical="top" wrapText="1"/>
    </xf>
    <xf numFmtId="0" fontId="14" fillId="0" borderId="2" xfId="0" applyFont="1" applyFill="1" applyBorder="1" applyAlignment="1">
      <alignment horizontal="center" vertical="center" wrapText="1"/>
    </xf>
    <xf numFmtId="0" fontId="14" fillId="0" borderId="2" xfId="0" applyFont="1" applyFill="1" applyBorder="1" applyAlignment="1">
      <alignment horizontal="center" vertical="top" wrapText="1"/>
    </xf>
    <xf numFmtId="9" fontId="14" fillId="0" borderId="2" xfId="2" applyFont="1" applyFill="1" applyBorder="1" applyAlignment="1">
      <alignment horizontal="center" vertical="center" wrapText="1"/>
    </xf>
    <xf numFmtId="43" fontId="14" fillId="0" borderId="2" xfId="1" applyFont="1" applyFill="1" applyBorder="1" applyAlignment="1">
      <alignment horizontal="center" vertical="center" wrapText="1"/>
    </xf>
    <xf numFmtId="0" fontId="7" fillId="0" borderId="0" xfId="0" applyFont="1" applyFill="1" applyBorder="1" applyAlignment="1">
      <alignment horizontal="left" vertical="top" wrapText="1"/>
    </xf>
    <xf numFmtId="0" fontId="7" fillId="0" borderId="2" xfId="0" applyFont="1" applyFill="1" applyBorder="1" applyAlignment="1">
      <alignment horizontal="left" vertical="top" wrapText="1"/>
    </xf>
    <xf numFmtId="0" fontId="7" fillId="0" borderId="2" xfId="0" applyFont="1" applyFill="1" applyBorder="1" applyAlignment="1">
      <alignment horizontal="center" vertical="center" wrapText="1"/>
    </xf>
    <xf numFmtId="43" fontId="7" fillId="0" borderId="2" xfId="1" applyFont="1" applyFill="1" applyBorder="1" applyAlignment="1">
      <alignment horizontal="center" vertical="center" wrapText="1"/>
    </xf>
    <xf numFmtId="43" fontId="2" fillId="0" borderId="0" xfId="0" applyNumberFormat="1" applyFont="1" applyFill="1" applyBorder="1" applyAlignment="1">
      <alignment vertical="top"/>
    </xf>
    <xf numFmtId="43" fontId="4" fillId="0" borderId="0" xfId="1" applyFont="1" applyFill="1" applyBorder="1" applyAlignment="1">
      <alignment vertical="center"/>
    </xf>
    <xf numFmtId="43" fontId="4" fillId="0" borderId="0" xfId="1" applyFont="1" applyFill="1" applyBorder="1" applyAlignment="1">
      <alignment vertical="top" wrapText="1"/>
    </xf>
    <xf numFmtId="43" fontId="4" fillId="0" borderId="0" xfId="1" applyFont="1" applyFill="1" applyBorder="1" applyAlignment="1">
      <alignment horizontal="left" wrapText="1"/>
    </xf>
    <xf numFmtId="43" fontId="4" fillId="0" borderId="2" xfId="1" applyFont="1" applyFill="1" applyBorder="1" applyAlignment="1">
      <alignment vertical="top"/>
    </xf>
    <xf numFmtId="43" fontId="6" fillId="0" borderId="0" xfId="1" applyFont="1" applyFill="1" applyBorder="1" applyAlignment="1">
      <alignment vertical="top"/>
    </xf>
    <xf numFmtId="43" fontId="2" fillId="0" borderId="0" xfId="1" applyFont="1" applyFill="1" applyBorder="1" applyAlignment="1">
      <alignment vertical="top"/>
    </xf>
    <xf numFmtId="43" fontId="5" fillId="0" borderId="0" xfId="1" applyFont="1" applyFill="1" applyBorder="1" applyAlignment="1">
      <alignment vertical="top"/>
    </xf>
    <xf numFmtId="43" fontId="4" fillId="0" borderId="0" xfId="0" applyNumberFormat="1" applyFont="1" applyFill="1" applyBorder="1" applyAlignment="1">
      <alignment vertical="top"/>
    </xf>
    <xf numFmtId="164" fontId="7" fillId="0" borderId="2" xfId="0" applyNumberFormat="1" applyFont="1" applyFill="1" applyBorder="1" applyAlignment="1">
      <alignment horizontal="center" vertical="top" wrapText="1"/>
    </xf>
    <xf numFmtId="43" fontId="4" fillId="0" borderId="0" xfId="1" applyFont="1" applyFill="1"/>
    <xf numFmtId="0" fontId="4" fillId="0" borderId="0" xfId="0" applyFont="1" applyFill="1"/>
    <xf numFmtId="0" fontId="7" fillId="0" borderId="2" xfId="0" quotePrefix="1" applyFont="1" applyFill="1" applyBorder="1" applyAlignment="1">
      <alignment horizontal="center" vertical="center" wrapText="1"/>
    </xf>
    <xf numFmtId="0" fontId="15" fillId="0" borderId="2" xfId="0" applyFont="1" applyFill="1" applyBorder="1" applyAlignment="1">
      <alignment vertical="top" wrapText="1"/>
    </xf>
    <xf numFmtId="0" fontId="7" fillId="0" borderId="2" xfId="1" applyNumberFormat="1" applyFont="1" applyFill="1" applyBorder="1" applyAlignment="1">
      <alignment horizontal="center" vertical="center" wrapText="1"/>
    </xf>
    <xf numFmtId="0" fontId="16" fillId="0" borderId="2" xfId="0" applyFont="1" applyFill="1" applyBorder="1" applyAlignment="1">
      <alignment vertical="top" wrapText="1"/>
    </xf>
    <xf numFmtId="0" fontId="7" fillId="0" borderId="2" xfId="0" applyFont="1" applyFill="1" applyBorder="1" applyAlignment="1">
      <alignment vertical="center" wrapText="1"/>
    </xf>
    <xf numFmtId="0" fontId="7" fillId="0" borderId="2" xfId="0" applyFont="1" applyFill="1" applyBorder="1" applyAlignment="1">
      <alignment vertical="top" wrapText="1" shrinkToFit="1"/>
    </xf>
    <xf numFmtId="0" fontId="7" fillId="0" borderId="0" xfId="0" applyFont="1" applyFill="1" applyBorder="1" applyAlignment="1">
      <alignment horizontal="left" vertical="top" wrapText="1"/>
    </xf>
    <xf numFmtId="0" fontId="7" fillId="0" borderId="2" xfId="0" applyFont="1" applyFill="1" applyBorder="1" applyAlignment="1">
      <alignment horizontal="left" vertical="top" wrapText="1"/>
    </xf>
    <xf numFmtId="0" fontId="7" fillId="0" borderId="2" xfId="0" applyFont="1" applyFill="1" applyBorder="1" applyAlignment="1">
      <alignment horizontal="center" vertical="center" wrapText="1"/>
    </xf>
    <xf numFmtId="0" fontId="7" fillId="0" borderId="2" xfId="0" applyFont="1" applyFill="1" applyBorder="1" applyAlignment="1">
      <alignment horizontal="left" vertical="top" wrapText="1"/>
    </xf>
    <xf numFmtId="43" fontId="7" fillId="0" borderId="2" xfId="1" applyFont="1" applyFill="1" applyBorder="1" applyAlignment="1">
      <alignment horizontal="left" vertical="top"/>
    </xf>
    <xf numFmtId="43" fontId="7" fillId="0" borderId="0" xfId="1" applyFont="1" applyFill="1" applyBorder="1" applyAlignment="1">
      <alignment horizontal="left" vertical="top"/>
    </xf>
    <xf numFmtId="0" fontId="7" fillId="0" borderId="2" xfId="0" applyFont="1" applyFill="1" applyBorder="1" applyAlignment="1">
      <alignment horizontal="left" vertical="top" wrapText="1"/>
    </xf>
    <xf numFmtId="43" fontId="7" fillId="0" borderId="0" xfId="1" applyFont="1" applyFill="1" applyBorder="1" applyAlignment="1">
      <alignment vertical="top"/>
    </xf>
    <xf numFmtId="0" fontId="7" fillId="0" borderId="2" xfId="0" applyFont="1" applyFill="1" applyBorder="1" applyAlignment="1">
      <alignment horizontal="left" vertical="top" wrapText="1"/>
    </xf>
    <xf numFmtId="0" fontId="7" fillId="0" borderId="2" xfId="0" applyFont="1" applyFill="1" applyBorder="1" applyAlignment="1">
      <alignment horizontal="center" vertical="center" wrapText="1"/>
    </xf>
    <xf numFmtId="0" fontId="7" fillId="0" borderId="2" xfId="0" applyFont="1" applyFill="1" applyBorder="1" applyAlignment="1">
      <alignment horizontal="left" vertical="top" wrapText="1"/>
    </xf>
    <xf numFmtId="0" fontId="7" fillId="0" borderId="2" xfId="0" applyFont="1" applyFill="1" applyBorder="1" applyAlignment="1">
      <alignment horizontal="center" vertical="center" wrapText="1"/>
    </xf>
    <xf numFmtId="0" fontId="7" fillId="0" borderId="4" xfId="0" applyFont="1" applyFill="1" applyBorder="1" applyAlignment="1">
      <alignment vertical="top" wrapText="1"/>
    </xf>
    <xf numFmtId="0" fontId="7" fillId="0" borderId="5" xfId="0" applyFont="1" applyFill="1" applyBorder="1" applyAlignment="1">
      <alignment vertical="top" wrapText="1"/>
    </xf>
    <xf numFmtId="0" fontId="7" fillId="0" borderId="6" xfId="0" applyFont="1" applyFill="1" applyBorder="1" applyAlignment="1">
      <alignment vertical="top" wrapText="1"/>
    </xf>
    <xf numFmtId="0" fontId="7" fillId="0" borderId="4" xfId="0" applyFont="1" applyFill="1" applyBorder="1" applyAlignment="1">
      <alignment horizontal="left" vertical="top" wrapText="1"/>
    </xf>
    <xf numFmtId="0" fontId="7" fillId="0" borderId="8" xfId="0" applyFont="1" applyFill="1" applyBorder="1" applyAlignment="1">
      <alignment horizontal="left" vertical="top" wrapText="1"/>
    </xf>
    <xf numFmtId="0" fontId="7" fillId="0" borderId="2" xfId="0" applyFont="1" applyFill="1" applyBorder="1" applyAlignment="1">
      <alignment horizontal="left" vertical="top" wrapText="1"/>
    </xf>
    <xf numFmtId="0" fontId="7" fillId="0" borderId="2" xfId="0" applyFont="1" applyFill="1" applyBorder="1" applyAlignment="1">
      <alignment horizontal="left" vertical="top" wrapText="1"/>
    </xf>
    <xf numFmtId="43" fontId="14" fillId="0" borderId="2" xfId="1" applyFont="1" applyFill="1" applyBorder="1" applyAlignment="1">
      <alignment horizontal="center" vertical="top" wrapText="1"/>
    </xf>
    <xf numFmtId="0" fontId="7" fillId="0" borderId="0" xfId="0" applyFont="1" applyFill="1" applyBorder="1" applyAlignment="1">
      <alignment horizontal="left" vertical="top" wrapText="1"/>
    </xf>
    <xf numFmtId="0" fontId="7" fillId="0" borderId="2" xfId="0" applyFont="1" applyFill="1" applyBorder="1" applyAlignment="1">
      <alignment horizontal="left" vertical="top" wrapText="1"/>
    </xf>
    <xf numFmtId="0" fontId="7" fillId="0" borderId="2" xfId="0" applyFont="1" applyFill="1" applyBorder="1" applyAlignment="1">
      <alignment horizontal="center" vertical="center" wrapText="1"/>
    </xf>
    <xf numFmtId="43" fontId="7" fillId="0" borderId="2" xfId="1" applyFont="1" applyFill="1" applyBorder="1" applyAlignment="1">
      <alignment horizontal="center" vertical="center" wrapText="1"/>
    </xf>
    <xf numFmtId="0" fontId="14" fillId="0" borderId="2" xfId="0" applyFont="1" applyFill="1" applyBorder="1" applyAlignment="1">
      <alignment horizontal="center" vertical="center" wrapText="1"/>
    </xf>
    <xf numFmtId="0" fontId="14" fillId="0" borderId="2" xfId="1" applyNumberFormat="1" applyFont="1" applyFill="1" applyBorder="1" applyAlignment="1">
      <alignment horizontal="center" vertical="center" wrapText="1"/>
    </xf>
    <xf numFmtId="43" fontId="14" fillId="0" borderId="2" xfId="1" applyFont="1" applyFill="1" applyBorder="1" applyAlignment="1">
      <alignment horizontal="center" vertical="center" wrapText="1"/>
    </xf>
    <xf numFmtId="0" fontId="7" fillId="0" borderId="6" xfId="0" applyFont="1" applyFill="1" applyBorder="1" applyAlignment="1">
      <alignment horizontal="left" vertical="top" wrapText="1"/>
    </xf>
    <xf numFmtId="0" fontId="7" fillId="0" borderId="7" xfId="0" applyFont="1" applyFill="1" applyBorder="1" applyAlignment="1">
      <alignment horizontal="left" vertical="top" wrapText="1"/>
    </xf>
    <xf numFmtId="0" fontId="14" fillId="0" borderId="2" xfId="0" applyFont="1" applyFill="1" applyBorder="1" applyAlignment="1">
      <alignment horizontal="center" vertical="top" wrapText="1"/>
    </xf>
    <xf numFmtId="9" fontId="14" fillId="0" borderId="2" xfId="2" applyFont="1" applyFill="1" applyBorder="1" applyAlignment="1">
      <alignment horizontal="center" vertical="center" wrapText="1"/>
    </xf>
  </cellXfs>
  <cellStyles count="21">
    <cellStyle name="Comma" xfId="1" builtinId="3"/>
    <cellStyle name="Comma 15" xfId="6"/>
    <cellStyle name="Comma 19" xfId="7"/>
    <cellStyle name="Comma 2" xfId="8"/>
    <cellStyle name="Comma 2 2" xfId="9"/>
    <cellStyle name="Comma 3" xfId="4"/>
    <cellStyle name="Comma 3 2" xfId="10"/>
    <cellStyle name="Hyperlink" xfId="5" builtinId="8"/>
    <cellStyle name="Hyperlink 2" xfId="11"/>
    <cellStyle name="Normal" xfId="0" builtinId="0"/>
    <cellStyle name="Normal 2" xfId="12"/>
    <cellStyle name="Normal 2 12" xfId="13"/>
    <cellStyle name="Normal 2 14" xfId="14"/>
    <cellStyle name="Normal 2 18" xfId="15"/>
    <cellStyle name="Normal 2 2" xfId="16"/>
    <cellStyle name="Normal 3" xfId="17"/>
    <cellStyle name="Normal 4" xfId="18"/>
    <cellStyle name="Note" xfId="3" builtinId="10"/>
    <cellStyle name="Percent" xfId="2" builtinId="5"/>
    <cellStyle name="Percent 2" xfId="19"/>
    <cellStyle name="Percent 3" xfId="20"/>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customXml" Target="../customXml/item3.xml"/><Relationship Id="rId3" Type="http://schemas.openxmlformats.org/officeDocument/2006/relationships/styles" Target="styles.xml"/><Relationship Id="rId7" Type="http://schemas.openxmlformats.org/officeDocument/2006/relationships/customXml" Target="../customXml/item2.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http://www.google.com.ph/url?sa=t&amp;rct=j&amp;q=&amp;esrc=s&amp;source=web&amp;cd=1&amp;cad=rja&amp;ved=0CCoQFjAA&amp;url=http%3A%2F%2Fwww.ntc.gov.ph%2F&amp;ei=OrZTUr2QA6boiAfC7IDAAw&amp;usg=AFQjCNGVH4EaQNoJNNoBGkXFdl_7zC_2kA&amp;bvm=bv.53537100,d.aGc" TargetMode="External"/><Relationship Id="rId13" Type="http://schemas.openxmlformats.org/officeDocument/2006/relationships/hyperlink" Target="http://www.google.com.ph/url?sa=t&amp;rct=j&amp;q=&amp;esrc=s&amp;source=web&amp;cd=4&amp;cad=rja&amp;ved=0CEkQFjAD&amp;url=http%3A%2F%2Ffil.wikipilipinas.org%2Findex.php%3Ftitle%3DNational_Disaster_Coordinating_Council&amp;ei=7LVTUsXhMcSUiAeWgoHIDw&amp;usg=AFQjCNH3ILX7VNic_Y6YHfM4owKcB9_hiw&amp;bvm=bv.53537100,d.aGc" TargetMode="External"/><Relationship Id="rId18" Type="http://schemas.openxmlformats.org/officeDocument/2006/relationships/hyperlink" Target="http://www.google.com.ph/url?sa=t&amp;rct=j&amp;q=&amp;esrc=s&amp;source=web&amp;cd=3&amp;cad=rja&amp;ved=0CDUQFjAC&amp;url=http%3A%2F%2Fwww.philpost7.com%2F&amp;ei=hLZTUoeIIeatiQeUn4CAAw&amp;usg=AFQjCNHGxI4b7f6o1uieuifOubd9vnAbxA&amp;bvm=bv.53537100,d.aGc" TargetMode="External"/><Relationship Id="rId3" Type="http://schemas.openxmlformats.org/officeDocument/2006/relationships/hyperlink" Target="http://www.google.com.ph/url?sa=t&amp;rct=j&amp;q=&amp;esrc=s&amp;source=web&amp;cd=3&amp;cad=rja&amp;ved=0CDUQFjAC&amp;url=http%3A%2F%2Fwww.philpost7.com%2F&amp;ei=hLZTUoeIIeatiQeUn4CAAw&amp;usg=AFQjCNHGxI4b7f6o1uieuifOubd9vnAbxA&amp;bvm=bv.53537100,d.aGc" TargetMode="External"/><Relationship Id="rId21" Type="http://schemas.openxmlformats.org/officeDocument/2006/relationships/comments" Target="../comments1.xml"/><Relationship Id="rId7" Type="http://schemas.openxmlformats.org/officeDocument/2006/relationships/hyperlink" Target="http://www.google.com.ph/url?sa=t&amp;rct=j&amp;q=&amp;esrc=s&amp;source=web&amp;cd=4&amp;cad=rja&amp;ved=0CEkQFjAD&amp;url=http%3A%2F%2Ffil.wikipilipinas.org%2Findex.php%3Ftitle%3DNational_Disaster_Coordinating_Council&amp;ei=7LVTUsXhMcSUiAeWgoHIDw&amp;usg=AFQjCNH3ILX7VNic_Y6YHfM4owKcB9_hiw&amp;bvm=bv.53537100,d.aGc" TargetMode="External"/><Relationship Id="rId12" Type="http://schemas.openxmlformats.org/officeDocument/2006/relationships/hyperlink" Target="http://www.google.com.ph/url?sa=t&amp;rct=j&amp;q=&amp;esrc=s&amp;source=web&amp;cd=3&amp;cad=rja&amp;ved=0CDUQFjAC&amp;url=http%3A%2F%2Fwww.philpost7.com%2F&amp;ei=hLZTUoeIIeatiQeUn4CAAw&amp;usg=AFQjCNHGxI4b7f6o1uieuifOubd9vnAbxA&amp;bvm=bv.53537100,d.aGc" TargetMode="External"/><Relationship Id="rId17" Type="http://schemas.openxmlformats.org/officeDocument/2006/relationships/hyperlink" Target="http://www.google.com.ph/url?sa=t&amp;rct=j&amp;q=&amp;esrc=s&amp;source=web&amp;cd=1&amp;cad=rja&amp;ved=0CCoQFjAA&amp;url=http%3A%2F%2Fwww.ntc.gov.ph%2F&amp;ei=OrZTUr2QA6boiAfC7IDAAw&amp;usg=AFQjCNGVH4EaQNoJNNoBGkXFdl_7zC_2kA&amp;bvm=bv.53537100,d.aGc" TargetMode="External"/><Relationship Id="rId2" Type="http://schemas.openxmlformats.org/officeDocument/2006/relationships/hyperlink" Target="http://www.google.com.ph/url?sa=t&amp;rct=j&amp;q=&amp;esrc=s&amp;source=web&amp;cd=1&amp;cad=rja&amp;ved=0CCoQFjAA&amp;url=http%3A%2F%2Fwww.ntc.gov.ph%2F&amp;ei=OrZTUr2QA6boiAfC7IDAAw&amp;usg=AFQjCNGVH4EaQNoJNNoBGkXFdl_7zC_2kA&amp;bvm=bv.53537100,d.aGc" TargetMode="External"/><Relationship Id="rId16" Type="http://schemas.openxmlformats.org/officeDocument/2006/relationships/hyperlink" Target="http://www.google.com.ph/url?sa=t&amp;rct=j&amp;q=&amp;esrc=s&amp;source=web&amp;cd=4&amp;cad=rja&amp;ved=0CEkQFjAD&amp;url=http%3A%2F%2Ffil.wikipilipinas.org%2Findex.php%3Ftitle%3DNational_Disaster_Coordinating_Council&amp;ei=7LVTUsXhMcSUiAeWgoHIDw&amp;usg=AFQjCNH3ILX7VNic_Y6YHfM4owKcB9_hiw&amp;bvm=bv.53537100,d.aGc" TargetMode="External"/><Relationship Id="rId20" Type="http://schemas.openxmlformats.org/officeDocument/2006/relationships/vmlDrawing" Target="../drawings/vmlDrawing1.vml"/><Relationship Id="rId1" Type="http://schemas.openxmlformats.org/officeDocument/2006/relationships/hyperlink" Target="http://www.google.com.ph/url?sa=t&amp;rct=j&amp;q=&amp;esrc=s&amp;source=web&amp;cd=4&amp;cad=rja&amp;ved=0CEkQFjAD&amp;url=http%3A%2F%2Ffil.wikipilipinas.org%2Findex.php%3Ftitle%3DNational_Disaster_Coordinating_Council&amp;ei=7LVTUsXhMcSUiAeWgoHIDw&amp;usg=AFQjCNH3ILX7VNic_Y6YHfM4owKcB9_hiw&amp;bvm=bv.53537100,d.aGc" TargetMode="External"/><Relationship Id="rId6" Type="http://schemas.openxmlformats.org/officeDocument/2006/relationships/hyperlink" Target="http://www.google.com.ph/url?sa=t&amp;rct=j&amp;q=&amp;esrc=s&amp;source=web&amp;cd=3&amp;cad=rja&amp;ved=0CDUQFjAC&amp;url=http%3A%2F%2Fwww.philpost7.com%2F&amp;ei=hLZTUoeIIeatiQeUn4CAAw&amp;usg=AFQjCNHGxI4b7f6o1uieuifOubd9vnAbxA&amp;bvm=bv.53537100,d.aGc" TargetMode="External"/><Relationship Id="rId11" Type="http://schemas.openxmlformats.org/officeDocument/2006/relationships/hyperlink" Target="http://www.google.com.ph/url?sa=t&amp;rct=j&amp;q=&amp;esrc=s&amp;source=web&amp;cd=1&amp;cad=rja&amp;ved=0CCoQFjAA&amp;url=http%3A%2F%2Fwww.ntc.gov.ph%2F&amp;ei=OrZTUr2QA6boiAfC7IDAAw&amp;usg=AFQjCNGVH4EaQNoJNNoBGkXFdl_7zC_2kA&amp;bvm=bv.53537100,d.aGc" TargetMode="External"/><Relationship Id="rId5" Type="http://schemas.openxmlformats.org/officeDocument/2006/relationships/hyperlink" Target="http://www.google.com.ph/url?sa=t&amp;rct=j&amp;q=&amp;esrc=s&amp;source=web&amp;cd=1&amp;cad=rja&amp;ved=0CCoQFjAA&amp;url=http%3A%2F%2Fwww.ntc.gov.ph%2F&amp;ei=OrZTUr2QA6boiAfC7IDAAw&amp;usg=AFQjCNGVH4EaQNoJNNoBGkXFdl_7zC_2kA&amp;bvm=bv.53537100,d.aGc" TargetMode="External"/><Relationship Id="rId15" Type="http://schemas.openxmlformats.org/officeDocument/2006/relationships/hyperlink" Target="http://www.google.com.ph/url?sa=t&amp;rct=j&amp;q=&amp;esrc=s&amp;source=web&amp;cd=3&amp;cad=rja&amp;ved=0CDUQFjAC&amp;url=http%3A%2F%2Fwww.philpost7.com%2F&amp;ei=hLZTUoeIIeatiQeUn4CAAw&amp;usg=AFQjCNHGxI4b7f6o1uieuifOubd9vnAbxA&amp;bvm=bv.53537100,d.aGc" TargetMode="External"/><Relationship Id="rId10" Type="http://schemas.openxmlformats.org/officeDocument/2006/relationships/hyperlink" Target="http://www.google.com.ph/url?sa=t&amp;rct=j&amp;q=&amp;esrc=s&amp;source=web&amp;cd=4&amp;cad=rja&amp;ved=0CEkQFjAD&amp;url=http%3A%2F%2Ffil.wikipilipinas.org%2Findex.php%3Ftitle%3DNational_Disaster_Coordinating_Council&amp;ei=7LVTUsXhMcSUiAeWgoHIDw&amp;usg=AFQjCNH3ILX7VNic_Y6YHfM4owKcB9_hiw&amp;bvm=bv.53537100,d.aGc" TargetMode="External"/><Relationship Id="rId19" Type="http://schemas.openxmlformats.org/officeDocument/2006/relationships/printerSettings" Target="../printerSettings/printerSettings1.bin"/><Relationship Id="rId4" Type="http://schemas.openxmlformats.org/officeDocument/2006/relationships/hyperlink" Target="http://www.google.com.ph/url?sa=t&amp;rct=j&amp;q=&amp;esrc=s&amp;source=web&amp;cd=4&amp;cad=rja&amp;ved=0CEkQFjAD&amp;url=http%3A%2F%2Ffil.wikipilipinas.org%2Findex.php%3Ftitle%3DNational_Disaster_Coordinating_Council&amp;ei=7LVTUsXhMcSUiAeWgoHIDw&amp;usg=AFQjCNH3ILX7VNic_Y6YHfM4owKcB9_hiw&amp;bvm=bv.53537100,d.aGc" TargetMode="External"/><Relationship Id="rId9" Type="http://schemas.openxmlformats.org/officeDocument/2006/relationships/hyperlink" Target="http://www.google.com.ph/url?sa=t&amp;rct=j&amp;q=&amp;esrc=s&amp;source=web&amp;cd=3&amp;cad=rja&amp;ved=0CDUQFjAC&amp;url=http%3A%2F%2Fwww.philpost7.com%2F&amp;ei=hLZTUoeIIeatiQeUn4CAAw&amp;usg=AFQjCNHGxI4b7f6o1uieuifOubd9vnAbxA&amp;bvm=bv.53537100,d.aGc" TargetMode="External"/><Relationship Id="rId14" Type="http://schemas.openxmlformats.org/officeDocument/2006/relationships/hyperlink" Target="http://www.google.com.ph/url?sa=t&amp;rct=j&amp;q=&amp;esrc=s&amp;source=web&amp;cd=1&amp;cad=rja&amp;ved=0CCoQFjAA&amp;url=http%3A%2F%2Fwww.ntc.gov.ph%2F&amp;ei=OrZTUr2QA6boiAfC7IDAAw&amp;usg=AFQjCNGVH4EaQNoJNNoBGkXFdl_7zC_2kA&amp;bvm=bv.53537100,d.aGc" TargetMode="External"/></Relationships>
</file>

<file path=xl/worksheets/sheet1.xml><?xml version="1.0" encoding="utf-8"?>
<worksheet xmlns="http://schemas.openxmlformats.org/spreadsheetml/2006/main" xmlns:r="http://schemas.openxmlformats.org/officeDocument/2006/relationships">
  <dimension ref="A1:BJ1338"/>
  <sheetViews>
    <sheetView tabSelected="1" view="pageBreakPreview" topLeftCell="A154" zoomScale="90" zoomScaleNormal="90" zoomScaleSheetLayoutView="90" zoomScalePageLayoutView="50" workbookViewId="0">
      <selection activeCell="C12" sqref="C12"/>
    </sheetView>
  </sheetViews>
  <sheetFormatPr defaultColWidth="9.140625" defaultRowHeight="26.25" outlineLevelRow="1" outlineLevelCol="2"/>
  <cols>
    <col min="1" max="1" width="45.7109375" style="16" customWidth="1"/>
    <col min="2" max="2" width="10.7109375" style="16" customWidth="1"/>
    <col min="3" max="3" width="45.7109375" style="16" customWidth="1"/>
    <col min="4" max="4" width="15.7109375" style="10" customWidth="1"/>
    <col min="5" max="5" width="15.7109375" style="5" customWidth="1"/>
    <col min="6" max="6" width="10.7109375" style="69" customWidth="1"/>
    <col min="7" max="7" width="15.7109375" style="70" customWidth="1"/>
    <col min="8" max="8" width="23.7109375" style="2" customWidth="1"/>
    <col min="9" max="9" width="15.7109375" style="2" customWidth="1"/>
    <col min="10" max="15" width="20.7109375" style="1" customWidth="1" outlineLevel="2"/>
    <col min="16" max="16" width="20.7109375" style="1" customWidth="1"/>
    <col min="17" max="22" width="20.7109375" style="1" customWidth="1" outlineLevel="1"/>
    <col min="23" max="23" width="20.7109375" style="1" customWidth="1"/>
    <col min="24" max="29" width="20.7109375" style="1" customWidth="1" outlineLevel="1"/>
    <col min="30" max="30" width="20.7109375" style="1" customWidth="1"/>
    <col min="31" max="36" width="20.7109375" style="1" customWidth="1" outlineLevel="1"/>
    <col min="37" max="37" width="20.7109375" style="1" customWidth="1"/>
    <col min="38" max="43" width="20.7109375" style="1" customWidth="1" outlineLevel="1"/>
    <col min="44" max="44" width="20.7109375" style="1" customWidth="1"/>
    <col min="45" max="50" width="20.7109375" style="1" customWidth="1" outlineLevel="1"/>
    <col min="51" max="51" width="20.7109375" style="1" customWidth="1"/>
    <col min="52" max="57" width="20.7109375" style="1" customWidth="1" outlineLevel="1"/>
    <col min="58" max="58" width="20.7109375" style="1" customWidth="1"/>
    <col min="59" max="59" width="30" style="3" bestFit="1" customWidth="1"/>
    <col min="60" max="60" width="27.85546875" style="2" bestFit="1" customWidth="1"/>
    <col min="61" max="61" width="33.28515625" style="2" bestFit="1" customWidth="1"/>
    <col min="62" max="62" width="33" style="2" bestFit="1" customWidth="1"/>
    <col min="63" max="16384" width="9.140625" style="2"/>
  </cols>
  <sheetData>
    <row r="1" spans="1:60" s="73" customFormat="1" ht="12.75" customHeight="1">
      <c r="A1" s="129" t="s">
        <v>0</v>
      </c>
      <c r="B1" s="129" t="s">
        <v>1</v>
      </c>
      <c r="C1" s="129" t="s">
        <v>2</v>
      </c>
      <c r="D1" s="134" t="s">
        <v>1419</v>
      </c>
      <c r="E1" s="134"/>
      <c r="F1" s="129" t="s">
        <v>39</v>
      </c>
      <c r="G1" s="129" t="s">
        <v>40</v>
      </c>
      <c r="H1" s="129" t="s">
        <v>41</v>
      </c>
      <c r="I1" s="129" t="s">
        <v>42</v>
      </c>
      <c r="J1" s="124" t="s">
        <v>43</v>
      </c>
      <c r="K1" s="124"/>
      <c r="L1" s="124"/>
      <c r="M1" s="124"/>
      <c r="N1" s="124"/>
      <c r="O1" s="124"/>
      <c r="P1" s="124"/>
      <c r="Q1" s="124" t="s">
        <v>43</v>
      </c>
      <c r="R1" s="124"/>
      <c r="S1" s="124"/>
      <c r="T1" s="124"/>
      <c r="U1" s="124"/>
      <c r="V1" s="124"/>
      <c r="W1" s="124"/>
      <c r="X1" s="124" t="s">
        <v>43</v>
      </c>
      <c r="Y1" s="124"/>
      <c r="Z1" s="124"/>
      <c r="AA1" s="124"/>
      <c r="AB1" s="124"/>
      <c r="AC1" s="124"/>
      <c r="AD1" s="124"/>
      <c r="AE1" s="124" t="s">
        <v>43</v>
      </c>
      <c r="AF1" s="124"/>
      <c r="AG1" s="124"/>
      <c r="AH1" s="124"/>
      <c r="AI1" s="124"/>
      <c r="AJ1" s="124"/>
      <c r="AK1" s="124"/>
      <c r="AL1" s="124" t="s">
        <v>43</v>
      </c>
      <c r="AM1" s="124"/>
      <c r="AN1" s="124"/>
      <c r="AO1" s="124"/>
      <c r="AP1" s="124"/>
      <c r="AQ1" s="124"/>
      <c r="AR1" s="124"/>
      <c r="AS1" s="124" t="s">
        <v>43</v>
      </c>
      <c r="AT1" s="124"/>
      <c r="AU1" s="124"/>
      <c r="AV1" s="124"/>
      <c r="AW1" s="124"/>
      <c r="AX1" s="124"/>
      <c r="AY1" s="124"/>
      <c r="AZ1" s="124" t="s">
        <v>43</v>
      </c>
      <c r="BA1" s="124"/>
      <c r="BB1" s="124"/>
      <c r="BC1" s="124"/>
      <c r="BD1" s="124"/>
      <c r="BE1" s="124"/>
      <c r="BF1" s="124"/>
      <c r="BG1" s="3"/>
    </row>
    <row r="2" spans="1:60" s="15" customFormat="1" ht="25.5" customHeight="1">
      <c r="A2" s="129"/>
      <c r="B2" s="129"/>
      <c r="C2" s="129"/>
      <c r="D2" s="135" t="s">
        <v>1420</v>
      </c>
      <c r="E2" s="135" t="s">
        <v>1421</v>
      </c>
      <c r="F2" s="129"/>
      <c r="G2" s="129"/>
      <c r="H2" s="129"/>
      <c r="I2" s="129"/>
      <c r="J2" s="130">
        <v>2013</v>
      </c>
      <c r="K2" s="130"/>
      <c r="L2" s="130"/>
      <c r="M2" s="130"/>
      <c r="N2" s="130"/>
      <c r="O2" s="130"/>
      <c r="P2" s="130"/>
      <c r="Q2" s="130">
        <v>2014</v>
      </c>
      <c r="R2" s="130"/>
      <c r="S2" s="130"/>
      <c r="T2" s="130"/>
      <c r="U2" s="130"/>
      <c r="V2" s="130"/>
      <c r="W2" s="130"/>
      <c r="X2" s="130">
        <v>2015</v>
      </c>
      <c r="Y2" s="130"/>
      <c r="Z2" s="130"/>
      <c r="AA2" s="130"/>
      <c r="AB2" s="130"/>
      <c r="AC2" s="130"/>
      <c r="AD2" s="130"/>
      <c r="AE2" s="130">
        <v>2016</v>
      </c>
      <c r="AF2" s="130"/>
      <c r="AG2" s="130"/>
      <c r="AH2" s="130"/>
      <c r="AI2" s="130"/>
      <c r="AJ2" s="130"/>
      <c r="AK2" s="130"/>
      <c r="AL2" s="131" t="s">
        <v>46</v>
      </c>
      <c r="AM2" s="131"/>
      <c r="AN2" s="131"/>
      <c r="AO2" s="131"/>
      <c r="AP2" s="131"/>
      <c r="AQ2" s="131"/>
      <c r="AR2" s="131"/>
      <c r="AS2" s="131" t="s">
        <v>1417</v>
      </c>
      <c r="AT2" s="131"/>
      <c r="AU2" s="131"/>
      <c r="AV2" s="131"/>
      <c r="AW2" s="131"/>
      <c r="AX2" s="131"/>
      <c r="AY2" s="131"/>
      <c r="AZ2" s="131" t="s">
        <v>1418</v>
      </c>
      <c r="BA2" s="131"/>
      <c r="BB2" s="131"/>
      <c r="BC2" s="131"/>
      <c r="BD2" s="131"/>
      <c r="BE2" s="131"/>
      <c r="BF2" s="131"/>
      <c r="BG2" s="88"/>
    </row>
    <row r="3" spans="1:60" s="15" customFormat="1" ht="12.75" customHeight="1">
      <c r="A3" s="129"/>
      <c r="B3" s="129"/>
      <c r="C3" s="129"/>
      <c r="D3" s="135"/>
      <c r="E3" s="135"/>
      <c r="F3" s="129"/>
      <c r="G3" s="129"/>
      <c r="H3" s="129"/>
      <c r="I3" s="129"/>
      <c r="J3" s="82" t="s">
        <v>49</v>
      </c>
      <c r="K3" s="82" t="s">
        <v>50</v>
      </c>
      <c r="L3" s="82" t="s">
        <v>51</v>
      </c>
      <c r="M3" s="82" t="s">
        <v>52</v>
      </c>
      <c r="N3" s="82" t="s">
        <v>53</v>
      </c>
      <c r="O3" s="82" t="s">
        <v>54</v>
      </c>
      <c r="P3" s="82" t="s">
        <v>55</v>
      </c>
      <c r="Q3" s="82" t="s">
        <v>49</v>
      </c>
      <c r="R3" s="82" t="s">
        <v>50</v>
      </c>
      <c r="S3" s="82" t="s">
        <v>51</v>
      </c>
      <c r="T3" s="82" t="s">
        <v>52</v>
      </c>
      <c r="U3" s="82" t="s">
        <v>53</v>
      </c>
      <c r="V3" s="82" t="s">
        <v>54</v>
      </c>
      <c r="W3" s="82" t="s">
        <v>55</v>
      </c>
      <c r="X3" s="82" t="s">
        <v>49</v>
      </c>
      <c r="Y3" s="82" t="s">
        <v>50</v>
      </c>
      <c r="Z3" s="82" t="s">
        <v>51</v>
      </c>
      <c r="AA3" s="82" t="s">
        <v>52</v>
      </c>
      <c r="AB3" s="82" t="s">
        <v>53</v>
      </c>
      <c r="AC3" s="82" t="s">
        <v>54</v>
      </c>
      <c r="AD3" s="82" t="s">
        <v>55</v>
      </c>
      <c r="AE3" s="82" t="s">
        <v>49</v>
      </c>
      <c r="AF3" s="82" t="s">
        <v>50</v>
      </c>
      <c r="AG3" s="82" t="s">
        <v>51</v>
      </c>
      <c r="AH3" s="82" t="s">
        <v>52</v>
      </c>
      <c r="AI3" s="82" t="s">
        <v>53</v>
      </c>
      <c r="AJ3" s="82" t="s">
        <v>54</v>
      </c>
      <c r="AK3" s="82" t="s">
        <v>55</v>
      </c>
      <c r="AL3" s="82" t="s">
        <v>49</v>
      </c>
      <c r="AM3" s="82" t="s">
        <v>50</v>
      </c>
      <c r="AN3" s="82" t="s">
        <v>51</v>
      </c>
      <c r="AO3" s="82" t="s">
        <v>52</v>
      </c>
      <c r="AP3" s="82" t="s">
        <v>53</v>
      </c>
      <c r="AQ3" s="82" t="s">
        <v>54</v>
      </c>
      <c r="AR3" s="82" t="s">
        <v>55</v>
      </c>
      <c r="AS3" s="82" t="s">
        <v>49</v>
      </c>
      <c r="AT3" s="82" t="s">
        <v>50</v>
      </c>
      <c r="AU3" s="82" t="s">
        <v>51</v>
      </c>
      <c r="AV3" s="82" t="s">
        <v>52</v>
      </c>
      <c r="AW3" s="82" t="s">
        <v>53</v>
      </c>
      <c r="AX3" s="82" t="s">
        <v>54</v>
      </c>
      <c r="AY3" s="82" t="s">
        <v>55</v>
      </c>
      <c r="AZ3" s="82" t="s">
        <v>49</v>
      </c>
      <c r="BA3" s="82" t="s">
        <v>50</v>
      </c>
      <c r="BB3" s="82" t="s">
        <v>51</v>
      </c>
      <c r="BC3" s="82" t="s">
        <v>52</v>
      </c>
      <c r="BD3" s="82" t="s">
        <v>53</v>
      </c>
      <c r="BE3" s="82" t="s">
        <v>54</v>
      </c>
      <c r="BF3" s="82" t="s">
        <v>55</v>
      </c>
      <c r="BG3" s="88"/>
    </row>
    <row r="4" spans="1:60" s="15" customFormat="1" ht="12.75" customHeight="1">
      <c r="A4" s="79" t="s">
        <v>1422</v>
      </c>
      <c r="B4" s="79" t="s">
        <v>1423</v>
      </c>
      <c r="C4" s="79" t="s">
        <v>1424</v>
      </c>
      <c r="D4" s="81" t="s">
        <v>1425</v>
      </c>
      <c r="E4" s="81" t="s">
        <v>1426</v>
      </c>
      <c r="F4" s="79" t="s">
        <v>1427</v>
      </c>
      <c r="G4" s="79" t="s">
        <v>1428</v>
      </c>
      <c r="H4" s="79" t="s">
        <v>1429</v>
      </c>
      <c r="I4" s="79" t="s">
        <v>1430</v>
      </c>
      <c r="J4" s="82" t="s">
        <v>1431</v>
      </c>
      <c r="K4" s="82" t="s">
        <v>1432</v>
      </c>
      <c r="L4" s="82" t="s">
        <v>1433</v>
      </c>
      <c r="M4" s="82" t="s">
        <v>1434</v>
      </c>
      <c r="N4" s="82" t="s">
        <v>1435</v>
      </c>
      <c r="O4" s="82" t="s">
        <v>1436</v>
      </c>
      <c r="P4" s="82" t="s">
        <v>1437</v>
      </c>
      <c r="Q4" s="82" t="s">
        <v>1438</v>
      </c>
      <c r="R4" s="82" t="s">
        <v>1439</v>
      </c>
      <c r="S4" s="82" t="s">
        <v>1440</v>
      </c>
      <c r="T4" s="82" t="s">
        <v>1441</v>
      </c>
      <c r="U4" s="82" t="s">
        <v>1442</v>
      </c>
      <c r="V4" s="82" t="s">
        <v>1443</v>
      </c>
      <c r="W4" s="82" t="s">
        <v>1444</v>
      </c>
      <c r="X4" s="82" t="s">
        <v>1445</v>
      </c>
      <c r="Y4" s="82" t="s">
        <v>1446</v>
      </c>
      <c r="Z4" s="82" t="s">
        <v>1447</v>
      </c>
      <c r="AA4" s="82" t="s">
        <v>1448</v>
      </c>
      <c r="AB4" s="82" t="s">
        <v>1449</v>
      </c>
      <c r="AC4" s="82" t="s">
        <v>1450</v>
      </c>
      <c r="AD4" s="82" t="s">
        <v>1451</v>
      </c>
      <c r="AE4" s="82" t="s">
        <v>1452</v>
      </c>
      <c r="AF4" s="82" t="s">
        <v>1453</v>
      </c>
      <c r="AG4" s="82" t="s">
        <v>1454</v>
      </c>
      <c r="AH4" s="82" t="s">
        <v>1455</v>
      </c>
      <c r="AI4" s="82" t="s">
        <v>1456</v>
      </c>
      <c r="AJ4" s="82" t="s">
        <v>1457</v>
      </c>
      <c r="AK4" s="82" t="s">
        <v>1458</v>
      </c>
      <c r="AL4" s="82" t="s">
        <v>1466</v>
      </c>
      <c r="AM4" s="82" t="s">
        <v>1467</v>
      </c>
      <c r="AN4" s="82" t="s">
        <v>1468</v>
      </c>
      <c r="AO4" s="82" t="s">
        <v>1469</v>
      </c>
      <c r="AP4" s="82" t="s">
        <v>1470</v>
      </c>
      <c r="AQ4" s="82" t="s">
        <v>1471</v>
      </c>
      <c r="AR4" s="82" t="s">
        <v>1472</v>
      </c>
      <c r="AS4" s="82" t="s">
        <v>1459</v>
      </c>
      <c r="AT4" s="82" t="s">
        <v>1460</v>
      </c>
      <c r="AU4" s="82" t="s">
        <v>1461</v>
      </c>
      <c r="AV4" s="82" t="s">
        <v>1462</v>
      </c>
      <c r="AW4" s="82" t="s">
        <v>1463</v>
      </c>
      <c r="AX4" s="82" t="s">
        <v>1464</v>
      </c>
      <c r="AY4" s="82" t="s">
        <v>1465</v>
      </c>
      <c r="AZ4" s="82" t="s">
        <v>1473</v>
      </c>
      <c r="BA4" s="82" t="s">
        <v>1474</v>
      </c>
      <c r="BB4" s="82" t="s">
        <v>1475</v>
      </c>
      <c r="BC4" s="82" t="s">
        <v>1476</v>
      </c>
      <c r="BD4" s="82" t="s">
        <v>1477</v>
      </c>
      <c r="BE4" s="82" t="s">
        <v>1478</v>
      </c>
      <c r="BF4" s="82" t="s">
        <v>1479</v>
      </c>
      <c r="BG4" s="88"/>
    </row>
    <row r="5" spans="1:60" ht="38.25">
      <c r="A5" s="14" t="s">
        <v>68</v>
      </c>
      <c r="B5" s="14"/>
      <c r="C5" s="14"/>
      <c r="D5" s="13"/>
      <c r="E5" s="13"/>
      <c r="F5" s="85"/>
      <c r="G5" s="85"/>
      <c r="H5" s="85"/>
      <c r="I5" s="14"/>
      <c r="J5" s="26"/>
      <c r="K5" s="26"/>
      <c r="L5" s="26"/>
      <c r="M5" s="26"/>
      <c r="N5" s="26"/>
      <c r="O5" s="26"/>
      <c r="P5" s="26"/>
      <c r="Q5" s="26"/>
      <c r="R5" s="26"/>
      <c r="S5" s="26"/>
      <c r="T5" s="26"/>
      <c r="U5" s="26"/>
      <c r="V5" s="26"/>
      <c r="W5" s="26"/>
      <c r="X5" s="26"/>
      <c r="Y5" s="26"/>
      <c r="Z5" s="26"/>
      <c r="AA5" s="26"/>
      <c r="AB5" s="26"/>
      <c r="AC5" s="26"/>
      <c r="AD5" s="26"/>
      <c r="AE5" s="26"/>
      <c r="AF5" s="26"/>
      <c r="AG5" s="26"/>
      <c r="AH5" s="26"/>
      <c r="AI5" s="26"/>
      <c r="AJ5" s="26"/>
      <c r="AK5" s="26"/>
      <c r="AL5" s="26"/>
      <c r="AM5" s="26"/>
      <c r="AN5" s="26"/>
      <c r="AO5" s="26"/>
      <c r="AP5" s="26"/>
      <c r="AQ5" s="26"/>
      <c r="AR5" s="26"/>
      <c r="AS5" s="26"/>
      <c r="AT5" s="26"/>
      <c r="AU5" s="26"/>
      <c r="AV5" s="26"/>
      <c r="AW5" s="26"/>
      <c r="AX5" s="26"/>
      <c r="AY5" s="26"/>
      <c r="AZ5" s="26"/>
      <c r="BA5" s="26"/>
      <c r="BB5" s="26"/>
      <c r="BC5" s="26"/>
      <c r="BD5" s="26"/>
      <c r="BE5" s="26"/>
      <c r="BF5" s="26"/>
    </row>
    <row r="6" spans="1:60" s="16" customFormat="1">
      <c r="A6" s="14" t="s">
        <v>69</v>
      </c>
      <c r="B6" s="14"/>
      <c r="C6" s="14"/>
      <c r="D6" s="84"/>
      <c r="E6" s="84"/>
      <c r="F6" s="85"/>
      <c r="G6" s="85"/>
      <c r="H6" s="85"/>
      <c r="I6" s="14"/>
      <c r="J6" s="14"/>
      <c r="K6" s="14"/>
      <c r="L6" s="14"/>
      <c r="M6" s="14"/>
      <c r="N6" s="14"/>
      <c r="O6" s="14"/>
      <c r="P6" s="14"/>
      <c r="Q6" s="14"/>
      <c r="R6" s="14"/>
      <c r="S6" s="14"/>
      <c r="T6" s="14"/>
      <c r="U6" s="14"/>
      <c r="V6" s="14"/>
      <c r="W6" s="14"/>
      <c r="X6" s="14"/>
      <c r="Y6" s="14"/>
      <c r="Z6" s="14"/>
      <c r="AA6" s="14"/>
      <c r="AB6" s="14"/>
      <c r="AC6" s="14"/>
      <c r="AD6" s="14"/>
      <c r="AE6" s="14"/>
      <c r="AF6" s="14"/>
      <c r="AG6" s="14"/>
      <c r="AH6" s="14"/>
      <c r="AI6" s="14"/>
      <c r="AJ6" s="14"/>
      <c r="AK6" s="14"/>
      <c r="AL6" s="14"/>
      <c r="AM6" s="14"/>
      <c r="AN6" s="14"/>
      <c r="AO6" s="14"/>
      <c r="AP6" s="14"/>
      <c r="AQ6" s="14"/>
      <c r="AR6" s="14"/>
      <c r="AS6" s="14"/>
      <c r="AT6" s="14"/>
      <c r="AU6" s="14"/>
      <c r="AV6" s="14"/>
      <c r="AW6" s="14"/>
      <c r="AX6" s="14"/>
      <c r="AY6" s="14"/>
      <c r="AZ6" s="14"/>
      <c r="BA6" s="14"/>
      <c r="BB6" s="14"/>
      <c r="BC6" s="14"/>
      <c r="BD6" s="14"/>
      <c r="BE6" s="14"/>
      <c r="BF6" s="14"/>
      <c r="BG6" s="89"/>
    </row>
    <row r="7" spans="1:60" ht="38.25">
      <c r="A7" s="14" t="s">
        <v>70</v>
      </c>
      <c r="B7" s="14"/>
      <c r="C7" s="14"/>
      <c r="D7" s="13"/>
      <c r="E7" s="13"/>
      <c r="F7" s="85"/>
      <c r="G7" s="85"/>
      <c r="H7" s="85"/>
      <c r="I7" s="14"/>
      <c r="J7" s="26"/>
      <c r="K7" s="26"/>
      <c r="L7" s="26"/>
      <c r="M7" s="26"/>
      <c r="N7" s="26"/>
      <c r="O7" s="26"/>
      <c r="P7" s="26"/>
      <c r="Q7" s="26"/>
      <c r="R7" s="26"/>
      <c r="S7" s="26"/>
      <c r="T7" s="26"/>
      <c r="U7" s="26"/>
      <c r="V7" s="26"/>
      <c r="W7" s="26"/>
      <c r="X7" s="26"/>
      <c r="Y7" s="26"/>
      <c r="Z7" s="26"/>
      <c r="AA7" s="26"/>
      <c r="AB7" s="26"/>
      <c r="AC7" s="26"/>
      <c r="AD7" s="26"/>
      <c r="AE7" s="26"/>
      <c r="AF7" s="26"/>
      <c r="AG7" s="26"/>
      <c r="AH7" s="26"/>
      <c r="AI7" s="26"/>
      <c r="AJ7" s="26"/>
      <c r="AK7" s="26"/>
      <c r="AL7" s="26"/>
      <c r="AM7" s="26"/>
      <c r="AN7" s="26"/>
      <c r="AO7" s="26"/>
      <c r="AP7" s="26"/>
      <c r="AQ7" s="26"/>
      <c r="AR7" s="26"/>
      <c r="AS7" s="26"/>
      <c r="AT7" s="26"/>
      <c r="AU7" s="26"/>
      <c r="AV7" s="26"/>
      <c r="AW7" s="26"/>
      <c r="AX7" s="26"/>
      <c r="AY7" s="26"/>
      <c r="AZ7" s="26"/>
      <c r="BA7" s="26"/>
      <c r="BB7" s="26"/>
      <c r="BC7" s="26"/>
      <c r="BD7" s="26"/>
      <c r="BE7" s="26"/>
      <c r="BF7" s="26"/>
    </row>
    <row r="8" spans="1:60">
      <c r="A8" s="14" t="s">
        <v>71</v>
      </c>
      <c r="B8" s="14"/>
      <c r="C8" s="14"/>
      <c r="D8" s="13"/>
      <c r="E8" s="13"/>
      <c r="F8" s="85"/>
      <c r="G8" s="85"/>
      <c r="H8" s="85"/>
      <c r="I8" s="14"/>
      <c r="J8" s="26"/>
      <c r="K8" s="26"/>
      <c r="L8" s="26"/>
      <c r="M8" s="26"/>
      <c r="N8" s="26"/>
      <c r="O8" s="26"/>
      <c r="P8" s="26"/>
      <c r="Q8" s="26"/>
      <c r="R8" s="26"/>
      <c r="S8" s="26"/>
      <c r="T8" s="26"/>
      <c r="U8" s="26"/>
      <c r="V8" s="26"/>
      <c r="W8" s="26"/>
      <c r="X8" s="26"/>
      <c r="Y8" s="26"/>
      <c r="Z8" s="26"/>
      <c r="AA8" s="26"/>
      <c r="AB8" s="26"/>
      <c r="AC8" s="26"/>
      <c r="AD8" s="26"/>
      <c r="AE8" s="26"/>
      <c r="AF8" s="26"/>
      <c r="AG8" s="26"/>
      <c r="AH8" s="26"/>
      <c r="AI8" s="26"/>
      <c r="AJ8" s="26"/>
      <c r="AK8" s="26"/>
      <c r="AL8" s="26"/>
      <c r="AM8" s="26"/>
      <c r="AN8" s="26"/>
      <c r="AO8" s="26"/>
      <c r="AP8" s="26"/>
      <c r="AQ8" s="26"/>
      <c r="AR8" s="26"/>
      <c r="AS8" s="26"/>
      <c r="AT8" s="26"/>
      <c r="AU8" s="26"/>
      <c r="AV8" s="26"/>
      <c r="AW8" s="26"/>
      <c r="AX8" s="26"/>
      <c r="AY8" s="26"/>
      <c r="AZ8" s="26"/>
      <c r="BA8" s="26"/>
      <c r="BB8" s="26"/>
      <c r="BC8" s="26"/>
      <c r="BD8" s="26"/>
      <c r="BE8" s="26"/>
      <c r="BF8" s="26"/>
    </row>
    <row r="9" spans="1:60">
      <c r="A9" s="71" t="s">
        <v>72</v>
      </c>
      <c r="B9" s="14"/>
      <c r="C9" s="14"/>
      <c r="D9" s="84"/>
      <c r="E9" s="84"/>
      <c r="F9" s="85"/>
      <c r="G9" s="85"/>
      <c r="H9" s="86"/>
      <c r="I9" s="14"/>
      <c r="J9" s="12">
        <f t="shared" ref="J9:AK9" si="0">SUM(J10:J163)</f>
        <v>4619370</v>
      </c>
      <c r="K9" s="12">
        <f t="shared" si="0"/>
        <v>5370980</v>
      </c>
      <c r="L9" s="12">
        <f t="shared" si="0"/>
        <v>0</v>
      </c>
      <c r="M9" s="12">
        <f t="shared" si="0"/>
        <v>0</v>
      </c>
      <c r="N9" s="12">
        <f t="shared" si="0"/>
        <v>0</v>
      </c>
      <c r="O9" s="12">
        <f t="shared" si="0"/>
        <v>0</v>
      </c>
      <c r="P9" s="12">
        <f t="shared" si="0"/>
        <v>9990350</v>
      </c>
      <c r="Q9" s="12">
        <f t="shared" si="0"/>
        <v>5359597</v>
      </c>
      <c r="R9" s="12">
        <f t="shared" si="0"/>
        <v>2587730</v>
      </c>
      <c r="S9" s="12">
        <f t="shared" si="0"/>
        <v>0</v>
      </c>
      <c r="T9" s="12">
        <f t="shared" si="0"/>
        <v>1021370</v>
      </c>
      <c r="U9" s="12">
        <f t="shared" si="0"/>
        <v>412940</v>
      </c>
      <c r="V9" s="12">
        <f t="shared" si="0"/>
        <v>0</v>
      </c>
      <c r="W9" s="12">
        <f t="shared" si="0"/>
        <v>9381637</v>
      </c>
      <c r="X9" s="12">
        <f t="shared" si="0"/>
        <v>2076400</v>
      </c>
      <c r="Y9" s="12">
        <f t="shared" si="0"/>
        <v>2185140</v>
      </c>
      <c r="Z9" s="12">
        <f t="shared" si="0"/>
        <v>0</v>
      </c>
      <c r="AA9" s="12">
        <f t="shared" si="0"/>
        <v>0</v>
      </c>
      <c r="AB9" s="12">
        <f t="shared" si="0"/>
        <v>2675790</v>
      </c>
      <c r="AC9" s="12">
        <f t="shared" si="0"/>
        <v>0</v>
      </c>
      <c r="AD9" s="12">
        <f t="shared" si="0"/>
        <v>6937330</v>
      </c>
      <c r="AE9" s="12">
        <f t="shared" si="0"/>
        <v>2633140</v>
      </c>
      <c r="AF9" s="12">
        <f t="shared" si="0"/>
        <v>1306250</v>
      </c>
      <c r="AG9" s="12">
        <f t="shared" si="0"/>
        <v>0</v>
      </c>
      <c r="AH9" s="12">
        <f t="shared" si="0"/>
        <v>0</v>
      </c>
      <c r="AI9" s="12">
        <f t="shared" si="0"/>
        <v>3613970</v>
      </c>
      <c r="AJ9" s="12">
        <f t="shared" si="0"/>
        <v>0</v>
      </c>
      <c r="AK9" s="12">
        <f t="shared" si="0"/>
        <v>7553360</v>
      </c>
      <c r="AL9" s="12">
        <f t="shared" ref="AL9:AR9" si="1">SUM(AL10:AL163)</f>
        <v>14688507</v>
      </c>
      <c r="AM9" s="12">
        <f t="shared" si="1"/>
        <v>11450100</v>
      </c>
      <c r="AN9" s="12">
        <f t="shared" si="1"/>
        <v>0</v>
      </c>
      <c r="AO9" s="12">
        <f t="shared" si="1"/>
        <v>1021370</v>
      </c>
      <c r="AP9" s="12">
        <f t="shared" si="1"/>
        <v>6702700</v>
      </c>
      <c r="AQ9" s="12">
        <f t="shared" si="1"/>
        <v>0</v>
      </c>
      <c r="AR9" s="12">
        <f t="shared" si="1"/>
        <v>33862677</v>
      </c>
      <c r="AS9" s="12">
        <v>0</v>
      </c>
      <c r="AT9" s="12">
        <v>0</v>
      </c>
      <c r="AU9" s="12">
        <v>0</v>
      </c>
      <c r="AV9" s="12">
        <v>0</v>
      </c>
      <c r="AW9" s="12">
        <v>0</v>
      </c>
      <c r="AX9" s="12">
        <v>0</v>
      </c>
      <c r="AY9" s="12">
        <f>SUM(AY10:AY163)</f>
        <v>0</v>
      </c>
      <c r="AZ9" s="12">
        <f>AL9+AS9</f>
        <v>14688507</v>
      </c>
      <c r="BA9" s="12">
        <f t="shared" ref="BA9:BE9" si="2">AM9+AT9</f>
        <v>11450100</v>
      </c>
      <c r="BB9" s="12">
        <f t="shared" si="2"/>
        <v>0</v>
      </c>
      <c r="BC9" s="12">
        <f t="shared" si="2"/>
        <v>1021370</v>
      </c>
      <c r="BD9" s="12">
        <f t="shared" si="2"/>
        <v>6702700</v>
      </c>
      <c r="BE9" s="12">
        <f t="shared" si="2"/>
        <v>0</v>
      </c>
      <c r="BF9" s="12">
        <f t="shared" ref="BF9:BF72" si="3">SUM(AZ9:BE9)</f>
        <v>33862677</v>
      </c>
      <c r="BH9" s="95"/>
    </row>
    <row r="10" spans="1:60">
      <c r="A10" s="84" t="s">
        <v>73</v>
      </c>
      <c r="B10" s="14" t="s">
        <v>3</v>
      </c>
      <c r="C10" s="84" t="s">
        <v>74</v>
      </c>
      <c r="D10" s="84" t="s">
        <v>1399</v>
      </c>
      <c r="E10" s="84" t="s">
        <v>64</v>
      </c>
      <c r="F10" s="85">
        <v>10</v>
      </c>
      <c r="G10" s="85"/>
      <c r="H10" s="85"/>
      <c r="I10" s="13"/>
      <c r="J10" s="12">
        <v>0</v>
      </c>
      <c r="K10" s="12">
        <v>0</v>
      </c>
      <c r="L10" s="12">
        <v>0</v>
      </c>
      <c r="M10" s="12">
        <v>0</v>
      </c>
      <c r="N10" s="12">
        <v>0</v>
      </c>
      <c r="O10" s="12">
        <v>0</v>
      </c>
      <c r="P10" s="12">
        <f t="shared" ref="P10:P29" si="4">SUM(J10:O10)</f>
        <v>0</v>
      </c>
      <c r="Q10" s="12">
        <v>179310</v>
      </c>
      <c r="R10" s="12">
        <v>0</v>
      </c>
      <c r="S10" s="12">
        <v>0</v>
      </c>
      <c r="T10" s="12">
        <v>99410</v>
      </c>
      <c r="U10" s="12">
        <v>0</v>
      </c>
      <c r="V10" s="12">
        <v>0</v>
      </c>
      <c r="W10" s="12">
        <f t="shared" ref="W10:W21" si="5">SUM(Q10:V10)</f>
        <v>278720</v>
      </c>
      <c r="X10" s="12">
        <v>0</v>
      </c>
      <c r="Y10" s="12">
        <v>0</v>
      </c>
      <c r="Z10" s="12">
        <v>0</v>
      </c>
      <c r="AA10" s="12">
        <v>0</v>
      </c>
      <c r="AB10" s="12">
        <v>0</v>
      </c>
      <c r="AC10" s="12">
        <v>0</v>
      </c>
      <c r="AD10" s="12">
        <f t="shared" ref="AD10:AD22" si="6">SUM(X10:AC10)</f>
        <v>0</v>
      </c>
      <c r="AE10" s="12">
        <v>0</v>
      </c>
      <c r="AF10" s="12">
        <v>0</v>
      </c>
      <c r="AG10" s="12">
        <v>0</v>
      </c>
      <c r="AH10" s="12">
        <v>0</v>
      </c>
      <c r="AI10" s="12">
        <v>0</v>
      </c>
      <c r="AJ10" s="12">
        <v>0</v>
      </c>
      <c r="AK10" s="12">
        <f t="shared" ref="AK10:AK29" si="7">SUM(AE10:AJ10)</f>
        <v>0</v>
      </c>
      <c r="AL10" s="12">
        <f t="shared" ref="AL10:AQ25" si="8">+J10+Q10+X10+AE10</f>
        <v>179310</v>
      </c>
      <c r="AM10" s="12">
        <f t="shared" si="8"/>
        <v>0</v>
      </c>
      <c r="AN10" s="12">
        <f t="shared" si="8"/>
        <v>0</v>
      </c>
      <c r="AO10" s="12">
        <f t="shared" si="8"/>
        <v>99410</v>
      </c>
      <c r="AP10" s="12">
        <f t="shared" si="8"/>
        <v>0</v>
      </c>
      <c r="AQ10" s="12">
        <f t="shared" si="8"/>
        <v>0</v>
      </c>
      <c r="AR10" s="12">
        <f t="shared" ref="AR10:AR66" si="9">SUM(AL10:AQ10)</f>
        <v>278720</v>
      </c>
      <c r="AS10" s="12">
        <v>0</v>
      </c>
      <c r="AT10" s="12">
        <v>0</v>
      </c>
      <c r="AU10" s="12">
        <v>0</v>
      </c>
      <c r="AV10" s="12">
        <v>0</v>
      </c>
      <c r="AW10" s="12">
        <v>0</v>
      </c>
      <c r="AX10" s="12">
        <v>0</v>
      </c>
      <c r="AY10" s="12">
        <f t="shared" ref="AY10:AY29" si="10">SUM(AS10:AX10)</f>
        <v>0</v>
      </c>
      <c r="AZ10" s="12">
        <f t="shared" ref="AZ10:AZ73" si="11">AL10+AS10</f>
        <v>179310</v>
      </c>
      <c r="BA10" s="12">
        <f t="shared" ref="BA10:BA73" si="12">AM10+AT10</f>
        <v>0</v>
      </c>
      <c r="BB10" s="12">
        <f t="shared" ref="BB10:BB73" si="13">AN10+AU10</f>
        <v>0</v>
      </c>
      <c r="BC10" s="12">
        <f t="shared" ref="BC10:BC73" si="14">AO10+AV10</f>
        <v>99410</v>
      </c>
      <c r="BD10" s="12">
        <f t="shared" ref="BD10:BD73" si="15">AP10+AW10</f>
        <v>0</v>
      </c>
      <c r="BE10" s="12">
        <f t="shared" ref="BE10:BE73" si="16">AQ10+AX10</f>
        <v>0</v>
      </c>
      <c r="BF10" s="12">
        <f t="shared" si="3"/>
        <v>278720</v>
      </c>
      <c r="BH10" s="95"/>
    </row>
    <row r="11" spans="1:60">
      <c r="A11" s="84" t="s">
        <v>75</v>
      </c>
      <c r="B11" s="14" t="s">
        <v>76</v>
      </c>
      <c r="C11" s="13"/>
      <c r="D11" s="84" t="s">
        <v>1399</v>
      </c>
      <c r="E11" s="84" t="s">
        <v>36</v>
      </c>
      <c r="F11" s="85">
        <v>10</v>
      </c>
      <c r="G11" s="85" t="s">
        <v>77</v>
      </c>
      <c r="H11" s="85"/>
      <c r="I11" s="18"/>
      <c r="J11" s="24">
        <v>0</v>
      </c>
      <c r="K11" s="24">
        <v>0</v>
      </c>
      <c r="L11" s="24">
        <v>0</v>
      </c>
      <c r="M11" s="24">
        <v>0</v>
      </c>
      <c r="N11" s="24">
        <v>0</v>
      </c>
      <c r="O11" s="24">
        <v>0</v>
      </c>
      <c r="P11" s="12">
        <f t="shared" si="4"/>
        <v>0</v>
      </c>
      <c r="Q11" s="12">
        <v>2140000</v>
      </c>
      <c r="R11" s="12">
        <v>685000</v>
      </c>
      <c r="S11" s="24">
        <v>0</v>
      </c>
      <c r="T11" s="24">
        <v>0</v>
      </c>
      <c r="U11" s="24">
        <v>0</v>
      </c>
      <c r="V11" s="24">
        <v>0</v>
      </c>
      <c r="W11" s="12">
        <f t="shared" si="5"/>
        <v>2825000</v>
      </c>
      <c r="X11" s="24">
        <v>0</v>
      </c>
      <c r="Y11" s="24">
        <v>0</v>
      </c>
      <c r="Z11" s="24">
        <v>0</v>
      </c>
      <c r="AA11" s="24">
        <v>0</v>
      </c>
      <c r="AB11" s="24">
        <v>0</v>
      </c>
      <c r="AC11" s="24">
        <v>0</v>
      </c>
      <c r="AD11" s="12">
        <f t="shared" si="6"/>
        <v>0</v>
      </c>
      <c r="AE11" s="24">
        <v>0</v>
      </c>
      <c r="AF11" s="24">
        <v>0</v>
      </c>
      <c r="AG11" s="24">
        <v>0</v>
      </c>
      <c r="AH11" s="24">
        <v>0</v>
      </c>
      <c r="AI11" s="24">
        <v>0</v>
      </c>
      <c r="AJ11" s="24">
        <v>0</v>
      </c>
      <c r="AK11" s="12">
        <f t="shared" si="7"/>
        <v>0</v>
      </c>
      <c r="AL11" s="12">
        <f t="shared" si="8"/>
        <v>2140000</v>
      </c>
      <c r="AM11" s="12">
        <f t="shared" si="8"/>
        <v>685000</v>
      </c>
      <c r="AN11" s="12">
        <f t="shared" si="8"/>
        <v>0</v>
      </c>
      <c r="AO11" s="12">
        <f t="shared" si="8"/>
        <v>0</v>
      </c>
      <c r="AP11" s="12">
        <f t="shared" si="8"/>
        <v>0</v>
      </c>
      <c r="AQ11" s="12">
        <f t="shared" si="8"/>
        <v>0</v>
      </c>
      <c r="AR11" s="12">
        <f t="shared" si="9"/>
        <v>2825000</v>
      </c>
      <c r="AS11" s="12">
        <v>0</v>
      </c>
      <c r="AT11" s="12">
        <v>0</v>
      </c>
      <c r="AU11" s="12">
        <v>0</v>
      </c>
      <c r="AV11" s="12">
        <v>0</v>
      </c>
      <c r="AW11" s="12">
        <v>0</v>
      </c>
      <c r="AX11" s="12">
        <v>0</v>
      </c>
      <c r="AY11" s="12">
        <f t="shared" si="10"/>
        <v>0</v>
      </c>
      <c r="AZ11" s="12">
        <f t="shared" si="11"/>
        <v>2140000</v>
      </c>
      <c r="BA11" s="12">
        <f t="shared" si="12"/>
        <v>685000</v>
      </c>
      <c r="BB11" s="12">
        <f t="shared" si="13"/>
        <v>0</v>
      </c>
      <c r="BC11" s="12">
        <f t="shared" si="14"/>
        <v>0</v>
      </c>
      <c r="BD11" s="12">
        <f t="shared" si="15"/>
        <v>0</v>
      </c>
      <c r="BE11" s="12">
        <f t="shared" si="16"/>
        <v>0</v>
      </c>
      <c r="BF11" s="12">
        <f t="shared" si="3"/>
        <v>2825000</v>
      </c>
      <c r="BH11" s="95"/>
    </row>
    <row r="12" spans="1:60">
      <c r="A12" s="84" t="s">
        <v>78</v>
      </c>
      <c r="B12" s="14" t="s">
        <v>76</v>
      </c>
      <c r="C12" s="13"/>
      <c r="D12" s="84" t="s">
        <v>1399</v>
      </c>
      <c r="E12" s="84" t="s">
        <v>36</v>
      </c>
      <c r="F12" s="85">
        <v>10</v>
      </c>
      <c r="G12" s="85" t="s">
        <v>77</v>
      </c>
      <c r="H12" s="85"/>
      <c r="I12" s="18"/>
      <c r="J12" s="24">
        <v>0</v>
      </c>
      <c r="K12" s="12">
        <v>36000</v>
      </c>
      <c r="L12" s="24">
        <v>0</v>
      </c>
      <c r="M12" s="24">
        <v>0</v>
      </c>
      <c r="N12" s="24">
        <v>0</v>
      </c>
      <c r="O12" s="24">
        <v>0</v>
      </c>
      <c r="P12" s="12">
        <f t="shared" si="4"/>
        <v>36000</v>
      </c>
      <c r="Q12" s="24">
        <v>0</v>
      </c>
      <c r="R12" s="24">
        <v>0</v>
      </c>
      <c r="S12" s="24">
        <v>0</v>
      </c>
      <c r="T12" s="24">
        <v>0</v>
      </c>
      <c r="U12" s="24">
        <v>0</v>
      </c>
      <c r="V12" s="24">
        <v>0</v>
      </c>
      <c r="W12" s="12">
        <f t="shared" si="5"/>
        <v>0</v>
      </c>
      <c r="X12" s="24">
        <v>0</v>
      </c>
      <c r="Y12" s="12">
        <v>300000</v>
      </c>
      <c r="Z12" s="24">
        <v>0</v>
      </c>
      <c r="AA12" s="24">
        <v>0</v>
      </c>
      <c r="AB12" s="24">
        <v>0</v>
      </c>
      <c r="AC12" s="24">
        <v>0</v>
      </c>
      <c r="AD12" s="12">
        <f t="shared" si="6"/>
        <v>300000</v>
      </c>
      <c r="AE12" s="24">
        <v>0</v>
      </c>
      <c r="AF12" s="24">
        <v>0</v>
      </c>
      <c r="AG12" s="24">
        <v>0</v>
      </c>
      <c r="AH12" s="24">
        <v>0</v>
      </c>
      <c r="AI12" s="24">
        <v>0</v>
      </c>
      <c r="AJ12" s="24">
        <v>0</v>
      </c>
      <c r="AK12" s="12">
        <f t="shared" si="7"/>
        <v>0</v>
      </c>
      <c r="AL12" s="12">
        <f t="shared" si="8"/>
        <v>0</v>
      </c>
      <c r="AM12" s="12">
        <f t="shared" si="8"/>
        <v>336000</v>
      </c>
      <c r="AN12" s="12">
        <f t="shared" si="8"/>
        <v>0</v>
      </c>
      <c r="AO12" s="12">
        <f t="shared" si="8"/>
        <v>0</v>
      </c>
      <c r="AP12" s="12">
        <f t="shared" si="8"/>
        <v>0</v>
      </c>
      <c r="AQ12" s="12">
        <f t="shared" si="8"/>
        <v>0</v>
      </c>
      <c r="AR12" s="12">
        <f t="shared" si="9"/>
        <v>336000</v>
      </c>
      <c r="AS12" s="12">
        <v>0</v>
      </c>
      <c r="AT12" s="12">
        <v>0</v>
      </c>
      <c r="AU12" s="12">
        <v>0</v>
      </c>
      <c r="AV12" s="12">
        <v>0</v>
      </c>
      <c r="AW12" s="12">
        <v>0</v>
      </c>
      <c r="AX12" s="12">
        <v>0</v>
      </c>
      <c r="AY12" s="12">
        <f t="shared" si="10"/>
        <v>0</v>
      </c>
      <c r="AZ12" s="12">
        <f t="shared" si="11"/>
        <v>0</v>
      </c>
      <c r="BA12" s="12">
        <f t="shared" si="12"/>
        <v>336000</v>
      </c>
      <c r="BB12" s="12">
        <f t="shared" si="13"/>
        <v>0</v>
      </c>
      <c r="BC12" s="12">
        <f t="shared" si="14"/>
        <v>0</v>
      </c>
      <c r="BD12" s="12">
        <f t="shared" si="15"/>
        <v>0</v>
      </c>
      <c r="BE12" s="12">
        <f t="shared" si="16"/>
        <v>0</v>
      </c>
      <c r="BF12" s="12">
        <f t="shared" si="3"/>
        <v>336000</v>
      </c>
      <c r="BH12" s="95"/>
    </row>
    <row r="13" spans="1:60">
      <c r="A13" s="84" t="s">
        <v>79</v>
      </c>
      <c r="B13" s="14" t="s">
        <v>76</v>
      </c>
      <c r="C13" s="13"/>
      <c r="D13" s="84" t="s">
        <v>1399</v>
      </c>
      <c r="E13" s="84" t="s">
        <v>36</v>
      </c>
      <c r="F13" s="85">
        <v>10</v>
      </c>
      <c r="G13" s="85" t="s">
        <v>77</v>
      </c>
      <c r="H13" s="85"/>
      <c r="I13" s="18"/>
      <c r="J13" s="12">
        <v>1890000</v>
      </c>
      <c r="K13" s="12">
        <v>624000</v>
      </c>
      <c r="L13" s="24">
        <v>0</v>
      </c>
      <c r="M13" s="24">
        <v>0</v>
      </c>
      <c r="N13" s="24">
        <v>0</v>
      </c>
      <c r="O13" s="24">
        <v>0</v>
      </c>
      <c r="P13" s="12">
        <f t="shared" si="4"/>
        <v>2514000</v>
      </c>
      <c r="Q13" s="24">
        <v>0</v>
      </c>
      <c r="R13" s="24">
        <v>0</v>
      </c>
      <c r="S13" s="24">
        <v>0</v>
      </c>
      <c r="T13" s="24">
        <v>0</v>
      </c>
      <c r="U13" s="24">
        <v>0</v>
      </c>
      <c r="V13" s="24">
        <v>0</v>
      </c>
      <c r="W13" s="12">
        <f t="shared" si="5"/>
        <v>0</v>
      </c>
      <c r="X13" s="24">
        <v>0</v>
      </c>
      <c r="Y13" s="24">
        <v>0</v>
      </c>
      <c r="Z13" s="24">
        <v>0</v>
      </c>
      <c r="AA13" s="24">
        <v>0</v>
      </c>
      <c r="AB13" s="24">
        <v>0</v>
      </c>
      <c r="AC13" s="24">
        <v>0</v>
      </c>
      <c r="AD13" s="12">
        <f t="shared" si="6"/>
        <v>0</v>
      </c>
      <c r="AE13" s="24">
        <v>0</v>
      </c>
      <c r="AF13" s="24">
        <v>0</v>
      </c>
      <c r="AG13" s="24">
        <v>0</v>
      </c>
      <c r="AH13" s="24">
        <v>0</v>
      </c>
      <c r="AI13" s="24">
        <v>0</v>
      </c>
      <c r="AJ13" s="24">
        <v>0</v>
      </c>
      <c r="AK13" s="12">
        <f t="shared" si="7"/>
        <v>0</v>
      </c>
      <c r="AL13" s="12">
        <f t="shared" si="8"/>
        <v>1890000</v>
      </c>
      <c r="AM13" s="12">
        <f t="shared" si="8"/>
        <v>624000</v>
      </c>
      <c r="AN13" s="12">
        <f t="shared" si="8"/>
        <v>0</v>
      </c>
      <c r="AO13" s="12">
        <f t="shared" si="8"/>
        <v>0</v>
      </c>
      <c r="AP13" s="12">
        <f t="shared" si="8"/>
        <v>0</v>
      </c>
      <c r="AQ13" s="12">
        <f t="shared" si="8"/>
        <v>0</v>
      </c>
      <c r="AR13" s="12">
        <f t="shared" si="9"/>
        <v>2514000</v>
      </c>
      <c r="AS13" s="12">
        <v>0</v>
      </c>
      <c r="AT13" s="12">
        <v>0</v>
      </c>
      <c r="AU13" s="12">
        <v>0</v>
      </c>
      <c r="AV13" s="12">
        <v>0</v>
      </c>
      <c r="AW13" s="12">
        <v>0</v>
      </c>
      <c r="AX13" s="12">
        <v>0</v>
      </c>
      <c r="AY13" s="12">
        <f t="shared" si="10"/>
        <v>0</v>
      </c>
      <c r="AZ13" s="12">
        <f t="shared" si="11"/>
        <v>1890000</v>
      </c>
      <c r="BA13" s="12">
        <f t="shared" si="12"/>
        <v>624000</v>
      </c>
      <c r="BB13" s="12">
        <f t="shared" si="13"/>
        <v>0</v>
      </c>
      <c r="BC13" s="12">
        <f t="shared" si="14"/>
        <v>0</v>
      </c>
      <c r="BD13" s="12">
        <f t="shared" si="15"/>
        <v>0</v>
      </c>
      <c r="BE13" s="12">
        <f t="shared" si="16"/>
        <v>0</v>
      </c>
      <c r="BF13" s="12">
        <f t="shared" si="3"/>
        <v>2514000</v>
      </c>
      <c r="BH13" s="95"/>
    </row>
    <row r="14" spans="1:60">
      <c r="A14" s="84" t="s">
        <v>80</v>
      </c>
      <c r="B14" s="14" t="s">
        <v>76</v>
      </c>
      <c r="C14" s="13"/>
      <c r="D14" s="84" t="s">
        <v>1399</v>
      </c>
      <c r="E14" s="84" t="s">
        <v>36</v>
      </c>
      <c r="F14" s="85">
        <v>10</v>
      </c>
      <c r="G14" s="85" t="s">
        <v>77</v>
      </c>
      <c r="H14" s="85"/>
      <c r="I14" s="18"/>
      <c r="J14" s="24">
        <v>0</v>
      </c>
      <c r="K14" s="24">
        <v>0</v>
      </c>
      <c r="L14" s="24">
        <v>0</v>
      </c>
      <c r="M14" s="24">
        <v>0</v>
      </c>
      <c r="N14" s="24">
        <v>0</v>
      </c>
      <c r="O14" s="24">
        <v>0</v>
      </c>
      <c r="P14" s="12">
        <f t="shared" si="4"/>
        <v>0</v>
      </c>
      <c r="Q14" s="24">
        <v>0</v>
      </c>
      <c r="R14" s="24">
        <v>0</v>
      </c>
      <c r="S14" s="24">
        <v>0</v>
      </c>
      <c r="T14" s="24">
        <v>0</v>
      </c>
      <c r="U14" s="24">
        <v>0</v>
      </c>
      <c r="V14" s="24">
        <v>0</v>
      </c>
      <c r="W14" s="12">
        <f t="shared" si="5"/>
        <v>0</v>
      </c>
      <c r="X14" s="24">
        <v>0</v>
      </c>
      <c r="Y14" s="24">
        <v>0</v>
      </c>
      <c r="Z14" s="24">
        <v>0</v>
      </c>
      <c r="AA14" s="24">
        <v>0</v>
      </c>
      <c r="AB14" s="12">
        <v>510000</v>
      </c>
      <c r="AC14" s="24">
        <v>0</v>
      </c>
      <c r="AD14" s="12">
        <f t="shared" si="6"/>
        <v>510000</v>
      </c>
      <c r="AE14" s="24">
        <v>0</v>
      </c>
      <c r="AF14" s="24">
        <v>0</v>
      </c>
      <c r="AG14" s="24">
        <v>0</v>
      </c>
      <c r="AH14" s="24">
        <v>0</v>
      </c>
      <c r="AI14" s="24">
        <v>0</v>
      </c>
      <c r="AJ14" s="24">
        <v>0</v>
      </c>
      <c r="AK14" s="12">
        <f t="shared" si="7"/>
        <v>0</v>
      </c>
      <c r="AL14" s="12">
        <f t="shared" si="8"/>
        <v>0</v>
      </c>
      <c r="AM14" s="12">
        <f t="shared" si="8"/>
        <v>0</v>
      </c>
      <c r="AN14" s="12">
        <f t="shared" si="8"/>
        <v>0</v>
      </c>
      <c r="AO14" s="12">
        <f t="shared" si="8"/>
        <v>0</v>
      </c>
      <c r="AP14" s="12">
        <f t="shared" si="8"/>
        <v>510000</v>
      </c>
      <c r="AQ14" s="12">
        <f t="shared" si="8"/>
        <v>0</v>
      </c>
      <c r="AR14" s="12">
        <f t="shared" si="9"/>
        <v>510000</v>
      </c>
      <c r="AS14" s="12">
        <v>0</v>
      </c>
      <c r="AT14" s="12">
        <v>0</v>
      </c>
      <c r="AU14" s="12">
        <v>0</v>
      </c>
      <c r="AV14" s="12">
        <v>0</v>
      </c>
      <c r="AW14" s="12">
        <v>0</v>
      </c>
      <c r="AX14" s="12">
        <v>0</v>
      </c>
      <c r="AY14" s="12">
        <f t="shared" si="10"/>
        <v>0</v>
      </c>
      <c r="AZ14" s="12">
        <f t="shared" si="11"/>
        <v>0</v>
      </c>
      <c r="BA14" s="12">
        <f t="shared" si="12"/>
        <v>0</v>
      </c>
      <c r="BB14" s="12">
        <f t="shared" si="13"/>
        <v>0</v>
      </c>
      <c r="BC14" s="12">
        <f t="shared" si="14"/>
        <v>0</v>
      </c>
      <c r="BD14" s="12">
        <f t="shared" si="15"/>
        <v>510000</v>
      </c>
      <c r="BE14" s="12">
        <f t="shared" si="16"/>
        <v>0</v>
      </c>
      <c r="BF14" s="12">
        <f t="shared" si="3"/>
        <v>510000</v>
      </c>
      <c r="BH14" s="95"/>
    </row>
    <row r="15" spans="1:60">
      <c r="A15" s="84" t="s">
        <v>81</v>
      </c>
      <c r="B15" s="14" t="s">
        <v>76</v>
      </c>
      <c r="C15" s="13"/>
      <c r="D15" s="84" t="s">
        <v>1399</v>
      </c>
      <c r="E15" s="84" t="s">
        <v>36</v>
      </c>
      <c r="F15" s="85">
        <v>10</v>
      </c>
      <c r="G15" s="85" t="s">
        <v>77</v>
      </c>
      <c r="H15" s="85"/>
      <c r="I15" s="18"/>
      <c r="J15" s="24">
        <v>0</v>
      </c>
      <c r="K15" s="24">
        <v>0</v>
      </c>
      <c r="L15" s="24">
        <v>0</v>
      </c>
      <c r="M15" s="24">
        <v>0</v>
      </c>
      <c r="N15" s="24">
        <v>0</v>
      </c>
      <c r="O15" s="24">
        <v>0</v>
      </c>
      <c r="P15" s="12">
        <f t="shared" si="4"/>
        <v>0</v>
      </c>
      <c r="Q15" s="24">
        <v>0</v>
      </c>
      <c r="R15" s="24">
        <v>0</v>
      </c>
      <c r="S15" s="24">
        <v>0</v>
      </c>
      <c r="T15" s="24">
        <v>0</v>
      </c>
      <c r="U15" s="24">
        <v>0</v>
      </c>
      <c r="V15" s="24">
        <v>0</v>
      </c>
      <c r="W15" s="12">
        <f t="shared" si="5"/>
        <v>0</v>
      </c>
      <c r="X15" s="24">
        <v>0</v>
      </c>
      <c r="Y15" s="12">
        <v>300000</v>
      </c>
      <c r="Z15" s="24">
        <v>0</v>
      </c>
      <c r="AA15" s="24">
        <v>0</v>
      </c>
      <c r="AB15" s="24">
        <v>0</v>
      </c>
      <c r="AC15" s="24">
        <v>0</v>
      </c>
      <c r="AD15" s="12">
        <f t="shared" si="6"/>
        <v>300000</v>
      </c>
      <c r="AE15" s="24">
        <v>0</v>
      </c>
      <c r="AF15" s="24">
        <v>0</v>
      </c>
      <c r="AG15" s="24">
        <v>0</v>
      </c>
      <c r="AH15" s="24">
        <v>0</v>
      </c>
      <c r="AI15" s="24">
        <v>0</v>
      </c>
      <c r="AJ15" s="24">
        <v>0</v>
      </c>
      <c r="AK15" s="12">
        <f t="shared" si="7"/>
        <v>0</v>
      </c>
      <c r="AL15" s="12">
        <f t="shared" si="8"/>
        <v>0</v>
      </c>
      <c r="AM15" s="12">
        <f t="shared" si="8"/>
        <v>300000</v>
      </c>
      <c r="AN15" s="12">
        <f t="shared" si="8"/>
        <v>0</v>
      </c>
      <c r="AO15" s="12">
        <f t="shared" si="8"/>
        <v>0</v>
      </c>
      <c r="AP15" s="12">
        <f t="shared" si="8"/>
        <v>0</v>
      </c>
      <c r="AQ15" s="12">
        <f t="shared" si="8"/>
        <v>0</v>
      </c>
      <c r="AR15" s="12">
        <f t="shared" si="9"/>
        <v>300000</v>
      </c>
      <c r="AS15" s="12">
        <v>0</v>
      </c>
      <c r="AT15" s="12">
        <v>0</v>
      </c>
      <c r="AU15" s="12">
        <v>0</v>
      </c>
      <c r="AV15" s="12">
        <v>0</v>
      </c>
      <c r="AW15" s="12">
        <v>0</v>
      </c>
      <c r="AX15" s="12">
        <v>0</v>
      </c>
      <c r="AY15" s="12">
        <f t="shared" si="10"/>
        <v>0</v>
      </c>
      <c r="AZ15" s="12">
        <f t="shared" si="11"/>
        <v>0</v>
      </c>
      <c r="BA15" s="12">
        <f t="shared" si="12"/>
        <v>300000</v>
      </c>
      <c r="BB15" s="12">
        <f t="shared" si="13"/>
        <v>0</v>
      </c>
      <c r="BC15" s="12">
        <f t="shared" si="14"/>
        <v>0</v>
      </c>
      <c r="BD15" s="12">
        <f t="shared" si="15"/>
        <v>0</v>
      </c>
      <c r="BE15" s="12">
        <f t="shared" si="16"/>
        <v>0</v>
      </c>
      <c r="BF15" s="12">
        <f t="shared" si="3"/>
        <v>300000</v>
      </c>
      <c r="BH15" s="95"/>
    </row>
    <row r="16" spans="1:60">
      <c r="A16" s="84" t="s">
        <v>82</v>
      </c>
      <c r="B16" s="14" t="s">
        <v>76</v>
      </c>
      <c r="C16" s="13"/>
      <c r="D16" s="84" t="s">
        <v>1399</v>
      </c>
      <c r="E16" s="84" t="s">
        <v>36</v>
      </c>
      <c r="F16" s="85">
        <v>10</v>
      </c>
      <c r="G16" s="85" t="s">
        <v>77</v>
      </c>
      <c r="H16" s="85"/>
      <c r="I16" s="18"/>
      <c r="J16" s="24">
        <v>0</v>
      </c>
      <c r="K16" s="12">
        <v>538000</v>
      </c>
      <c r="L16" s="24">
        <v>0</v>
      </c>
      <c r="M16" s="24">
        <v>0</v>
      </c>
      <c r="N16" s="24">
        <v>0</v>
      </c>
      <c r="O16" s="24">
        <v>0</v>
      </c>
      <c r="P16" s="12">
        <f t="shared" si="4"/>
        <v>538000</v>
      </c>
      <c r="Q16" s="24">
        <v>0</v>
      </c>
      <c r="R16" s="24">
        <v>0</v>
      </c>
      <c r="S16" s="24">
        <v>0</v>
      </c>
      <c r="T16" s="24">
        <v>0</v>
      </c>
      <c r="U16" s="24">
        <v>0</v>
      </c>
      <c r="V16" s="24">
        <v>0</v>
      </c>
      <c r="W16" s="12">
        <f t="shared" si="5"/>
        <v>0</v>
      </c>
      <c r="X16" s="24">
        <v>0</v>
      </c>
      <c r="Y16" s="24">
        <v>0</v>
      </c>
      <c r="Z16" s="24">
        <v>0</v>
      </c>
      <c r="AA16" s="24">
        <v>0</v>
      </c>
      <c r="AB16" s="24">
        <v>0</v>
      </c>
      <c r="AC16" s="24">
        <v>0</v>
      </c>
      <c r="AD16" s="12">
        <f t="shared" si="6"/>
        <v>0</v>
      </c>
      <c r="AE16" s="24">
        <v>0</v>
      </c>
      <c r="AF16" s="24">
        <v>0</v>
      </c>
      <c r="AG16" s="24">
        <v>0</v>
      </c>
      <c r="AH16" s="24">
        <v>0</v>
      </c>
      <c r="AI16" s="24">
        <v>0</v>
      </c>
      <c r="AJ16" s="24">
        <v>0</v>
      </c>
      <c r="AK16" s="12">
        <f t="shared" si="7"/>
        <v>0</v>
      </c>
      <c r="AL16" s="12">
        <f t="shared" si="8"/>
        <v>0</v>
      </c>
      <c r="AM16" s="12">
        <f t="shared" si="8"/>
        <v>538000</v>
      </c>
      <c r="AN16" s="12">
        <f t="shared" si="8"/>
        <v>0</v>
      </c>
      <c r="AO16" s="12">
        <f t="shared" si="8"/>
        <v>0</v>
      </c>
      <c r="AP16" s="12">
        <f t="shared" si="8"/>
        <v>0</v>
      </c>
      <c r="AQ16" s="12">
        <f t="shared" si="8"/>
        <v>0</v>
      </c>
      <c r="AR16" s="12">
        <f t="shared" si="9"/>
        <v>538000</v>
      </c>
      <c r="AS16" s="12">
        <v>0</v>
      </c>
      <c r="AT16" s="12">
        <v>0</v>
      </c>
      <c r="AU16" s="12">
        <v>0</v>
      </c>
      <c r="AV16" s="12">
        <v>0</v>
      </c>
      <c r="AW16" s="12">
        <v>0</v>
      </c>
      <c r="AX16" s="12">
        <v>0</v>
      </c>
      <c r="AY16" s="12">
        <f t="shared" si="10"/>
        <v>0</v>
      </c>
      <c r="AZ16" s="12">
        <f t="shared" si="11"/>
        <v>0</v>
      </c>
      <c r="BA16" s="12">
        <f t="shared" si="12"/>
        <v>538000</v>
      </c>
      <c r="BB16" s="12">
        <f t="shared" si="13"/>
        <v>0</v>
      </c>
      <c r="BC16" s="12">
        <f t="shared" si="14"/>
        <v>0</v>
      </c>
      <c r="BD16" s="12">
        <f t="shared" si="15"/>
        <v>0</v>
      </c>
      <c r="BE16" s="12">
        <f t="shared" si="16"/>
        <v>0</v>
      </c>
      <c r="BF16" s="12">
        <f t="shared" si="3"/>
        <v>538000</v>
      </c>
      <c r="BH16" s="95"/>
    </row>
    <row r="17" spans="1:60">
      <c r="A17" s="84" t="s">
        <v>83</v>
      </c>
      <c r="B17" s="14" t="s">
        <v>76</v>
      </c>
      <c r="C17" s="13"/>
      <c r="D17" s="84" t="s">
        <v>1399</v>
      </c>
      <c r="E17" s="84" t="s">
        <v>36</v>
      </c>
      <c r="F17" s="85">
        <v>10</v>
      </c>
      <c r="G17" s="85" t="s">
        <v>77</v>
      </c>
      <c r="H17" s="85"/>
      <c r="I17" s="18"/>
      <c r="J17" s="24">
        <v>0</v>
      </c>
      <c r="K17" s="24">
        <v>0</v>
      </c>
      <c r="L17" s="24">
        <v>0</v>
      </c>
      <c r="M17" s="24">
        <v>0</v>
      </c>
      <c r="N17" s="24">
        <v>0</v>
      </c>
      <c r="O17" s="24">
        <v>0</v>
      </c>
      <c r="P17" s="12">
        <f t="shared" si="4"/>
        <v>0</v>
      </c>
      <c r="Q17" s="24">
        <v>0</v>
      </c>
      <c r="R17" s="24">
        <v>0</v>
      </c>
      <c r="S17" s="24">
        <v>0</v>
      </c>
      <c r="T17" s="24">
        <v>0</v>
      </c>
      <c r="U17" s="24">
        <v>0</v>
      </c>
      <c r="V17" s="24">
        <v>0</v>
      </c>
      <c r="W17" s="12">
        <f t="shared" si="5"/>
        <v>0</v>
      </c>
      <c r="X17" s="24">
        <v>0</v>
      </c>
      <c r="Y17" s="12">
        <v>56070</v>
      </c>
      <c r="Z17" s="24">
        <v>0</v>
      </c>
      <c r="AA17" s="24">
        <v>0</v>
      </c>
      <c r="AB17" s="24">
        <v>0</v>
      </c>
      <c r="AC17" s="24">
        <v>0</v>
      </c>
      <c r="AD17" s="12">
        <f t="shared" si="6"/>
        <v>56070</v>
      </c>
      <c r="AE17" s="24">
        <v>0</v>
      </c>
      <c r="AF17" s="12">
        <v>81160</v>
      </c>
      <c r="AG17" s="24">
        <v>0</v>
      </c>
      <c r="AH17" s="24">
        <v>0</v>
      </c>
      <c r="AI17" s="24">
        <v>0</v>
      </c>
      <c r="AJ17" s="24">
        <v>0</v>
      </c>
      <c r="AK17" s="12">
        <f t="shared" si="7"/>
        <v>81160</v>
      </c>
      <c r="AL17" s="12">
        <f t="shared" si="8"/>
        <v>0</v>
      </c>
      <c r="AM17" s="12">
        <f t="shared" si="8"/>
        <v>137230</v>
      </c>
      <c r="AN17" s="12">
        <f t="shared" si="8"/>
        <v>0</v>
      </c>
      <c r="AO17" s="12">
        <f t="shared" si="8"/>
        <v>0</v>
      </c>
      <c r="AP17" s="12">
        <f t="shared" si="8"/>
        <v>0</v>
      </c>
      <c r="AQ17" s="12">
        <f t="shared" si="8"/>
        <v>0</v>
      </c>
      <c r="AR17" s="12">
        <f t="shared" si="9"/>
        <v>137230</v>
      </c>
      <c r="AS17" s="12">
        <v>0</v>
      </c>
      <c r="AT17" s="12">
        <v>0</v>
      </c>
      <c r="AU17" s="12">
        <v>0</v>
      </c>
      <c r="AV17" s="12">
        <v>0</v>
      </c>
      <c r="AW17" s="12">
        <v>0</v>
      </c>
      <c r="AX17" s="12">
        <v>0</v>
      </c>
      <c r="AY17" s="12">
        <f t="shared" si="10"/>
        <v>0</v>
      </c>
      <c r="AZ17" s="12">
        <f t="shared" si="11"/>
        <v>0</v>
      </c>
      <c r="BA17" s="12">
        <f t="shared" si="12"/>
        <v>137230</v>
      </c>
      <c r="BB17" s="12">
        <f t="shared" si="13"/>
        <v>0</v>
      </c>
      <c r="BC17" s="12">
        <f t="shared" si="14"/>
        <v>0</v>
      </c>
      <c r="BD17" s="12">
        <f t="shared" si="15"/>
        <v>0</v>
      </c>
      <c r="BE17" s="12">
        <f t="shared" si="16"/>
        <v>0</v>
      </c>
      <c r="BF17" s="12">
        <f t="shared" si="3"/>
        <v>137230</v>
      </c>
      <c r="BH17" s="95"/>
    </row>
    <row r="18" spans="1:60">
      <c r="A18" s="84" t="s">
        <v>84</v>
      </c>
      <c r="B18" s="14" t="s">
        <v>76</v>
      </c>
      <c r="C18" s="13"/>
      <c r="D18" s="84" t="s">
        <v>1399</v>
      </c>
      <c r="E18" s="84" t="s">
        <v>36</v>
      </c>
      <c r="F18" s="85">
        <v>10</v>
      </c>
      <c r="G18" s="85" t="s">
        <v>77</v>
      </c>
      <c r="H18" s="85"/>
      <c r="I18" s="18"/>
      <c r="J18" s="24">
        <v>0</v>
      </c>
      <c r="K18" s="24">
        <v>0</v>
      </c>
      <c r="L18" s="24">
        <v>0</v>
      </c>
      <c r="M18" s="24">
        <v>0</v>
      </c>
      <c r="N18" s="24">
        <v>0</v>
      </c>
      <c r="O18" s="24">
        <v>0</v>
      </c>
      <c r="P18" s="12">
        <f t="shared" si="4"/>
        <v>0</v>
      </c>
      <c r="Q18" s="24">
        <v>0</v>
      </c>
      <c r="R18" s="24">
        <v>0</v>
      </c>
      <c r="S18" s="24">
        <v>0</v>
      </c>
      <c r="T18" s="24">
        <v>0</v>
      </c>
      <c r="U18" s="24">
        <v>0</v>
      </c>
      <c r="V18" s="24">
        <v>0</v>
      </c>
      <c r="W18" s="12">
        <f t="shared" si="5"/>
        <v>0</v>
      </c>
      <c r="X18" s="24">
        <v>0</v>
      </c>
      <c r="Y18" s="24">
        <v>0</v>
      </c>
      <c r="Z18" s="24">
        <v>0</v>
      </c>
      <c r="AA18" s="24">
        <v>0</v>
      </c>
      <c r="AB18" s="24">
        <v>0</v>
      </c>
      <c r="AC18" s="24">
        <v>0</v>
      </c>
      <c r="AD18" s="12">
        <f t="shared" si="6"/>
        <v>0</v>
      </c>
      <c r="AE18" s="24">
        <v>0</v>
      </c>
      <c r="AF18" s="24">
        <v>0</v>
      </c>
      <c r="AG18" s="24">
        <v>0</v>
      </c>
      <c r="AH18" s="24">
        <v>0</v>
      </c>
      <c r="AI18" s="12">
        <v>1000000</v>
      </c>
      <c r="AJ18" s="24">
        <v>0</v>
      </c>
      <c r="AK18" s="12">
        <f t="shared" si="7"/>
        <v>1000000</v>
      </c>
      <c r="AL18" s="12">
        <f t="shared" si="8"/>
        <v>0</v>
      </c>
      <c r="AM18" s="12">
        <f t="shared" si="8"/>
        <v>0</v>
      </c>
      <c r="AN18" s="12">
        <f t="shared" si="8"/>
        <v>0</v>
      </c>
      <c r="AO18" s="12">
        <f t="shared" si="8"/>
        <v>0</v>
      </c>
      <c r="AP18" s="12">
        <f t="shared" si="8"/>
        <v>1000000</v>
      </c>
      <c r="AQ18" s="12">
        <f t="shared" si="8"/>
        <v>0</v>
      </c>
      <c r="AR18" s="12">
        <f t="shared" si="9"/>
        <v>1000000</v>
      </c>
      <c r="AS18" s="12">
        <v>0</v>
      </c>
      <c r="AT18" s="12">
        <v>0</v>
      </c>
      <c r="AU18" s="12">
        <v>0</v>
      </c>
      <c r="AV18" s="12">
        <v>0</v>
      </c>
      <c r="AW18" s="12">
        <v>0</v>
      </c>
      <c r="AX18" s="12">
        <v>0</v>
      </c>
      <c r="AY18" s="12">
        <f t="shared" si="10"/>
        <v>0</v>
      </c>
      <c r="AZ18" s="12">
        <f t="shared" si="11"/>
        <v>0</v>
      </c>
      <c r="BA18" s="12">
        <f t="shared" si="12"/>
        <v>0</v>
      </c>
      <c r="BB18" s="12">
        <f t="shared" si="13"/>
        <v>0</v>
      </c>
      <c r="BC18" s="12">
        <f t="shared" si="14"/>
        <v>0</v>
      </c>
      <c r="BD18" s="12">
        <f t="shared" si="15"/>
        <v>1000000</v>
      </c>
      <c r="BE18" s="12">
        <f t="shared" si="16"/>
        <v>0</v>
      </c>
      <c r="BF18" s="12">
        <f t="shared" si="3"/>
        <v>1000000</v>
      </c>
      <c r="BH18" s="95"/>
    </row>
    <row r="19" spans="1:60">
      <c r="A19" s="84" t="s">
        <v>85</v>
      </c>
      <c r="B19" s="14" t="s">
        <v>76</v>
      </c>
      <c r="C19" s="13"/>
      <c r="D19" s="84" t="s">
        <v>1399</v>
      </c>
      <c r="E19" s="84" t="s">
        <v>36</v>
      </c>
      <c r="F19" s="85">
        <v>10</v>
      </c>
      <c r="G19" s="85" t="s">
        <v>77</v>
      </c>
      <c r="H19" s="85"/>
      <c r="I19" s="18"/>
      <c r="J19" s="24">
        <v>0</v>
      </c>
      <c r="K19" s="24">
        <v>30000</v>
      </c>
      <c r="L19" s="24">
        <v>0</v>
      </c>
      <c r="M19" s="24">
        <v>0</v>
      </c>
      <c r="N19" s="24">
        <v>0</v>
      </c>
      <c r="O19" s="24">
        <v>0</v>
      </c>
      <c r="P19" s="12">
        <f t="shared" si="4"/>
        <v>30000</v>
      </c>
      <c r="Q19" s="24">
        <v>0</v>
      </c>
      <c r="R19" s="24">
        <v>0</v>
      </c>
      <c r="S19" s="24">
        <v>0</v>
      </c>
      <c r="T19" s="24">
        <v>0</v>
      </c>
      <c r="U19" s="24">
        <v>0</v>
      </c>
      <c r="V19" s="24">
        <v>0</v>
      </c>
      <c r="W19" s="12">
        <f t="shared" si="5"/>
        <v>0</v>
      </c>
      <c r="X19" s="24">
        <v>0</v>
      </c>
      <c r="Y19" s="24">
        <v>0</v>
      </c>
      <c r="Z19" s="24">
        <v>0</v>
      </c>
      <c r="AA19" s="24">
        <v>0</v>
      </c>
      <c r="AB19" s="24">
        <v>0</v>
      </c>
      <c r="AC19" s="24">
        <v>0</v>
      </c>
      <c r="AD19" s="12">
        <f t="shared" si="6"/>
        <v>0</v>
      </c>
      <c r="AE19" s="24">
        <v>0</v>
      </c>
      <c r="AF19" s="24">
        <v>0</v>
      </c>
      <c r="AG19" s="24">
        <v>0</v>
      </c>
      <c r="AH19" s="24">
        <v>0</v>
      </c>
      <c r="AI19" s="24">
        <v>0</v>
      </c>
      <c r="AJ19" s="24">
        <v>0</v>
      </c>
      <c r="AK19" s="12">
        <f t="shared" si="7"/>
        <v>0</v>
      </c>
      <c r="AL19" s="12">
        <f t="shared" si="8"/>
        <v>0</v>
      </c>
      <c r="AM19" s="12">
        <f t="shared" si="8"/>
        <v>30000</v>
      </c>
      <c r="AN19" s="12">
        <f t="shared" si="8"/>
        <v>0</v>
      </c>
      <c r="AO19" s="12">
        <f t="shared" si="8"/>
        <v>0</v>
      </c>
      <c r="AP19" s="12">
        <f t="shared" si="8"/>
        <v>0</v>
      </c>
      <c r="AQ19" s="12">
        <f t="shared" si="8"/>
        <v>0</v>
      </c>
      <c r="AR19" s="12">
        <f t="shared" si="9"/>
        <v>30000</v>
      </c>
      <c r="AS19" s="12">
        <v>0</v>
      </c>
      <c r="AT19" s="12">
        <v>0</v>
      </c>
      <c r="AU19" s="12">
        <v>0</v>
      </c>
      <c r="AV19" s="12">
        <v>0</v>
      </c>
      <c r="AW19" s="12">
        <v>0</v>
      </c>
      <c r="AX19" s="12">
        <v>0</v>
      </c>
      <c r="AY19" s="12">
        <f t="shared" si="10"/>
        <v>0</v>
      </c>
      <c r="AZ19" s="12">
        <f t="shared" si="11"/>
        <v>0</v>
      </c>
      <c r="BA19" s="12">
        <f t="shared" si="12"/>
        <v>30000</v>
      </c>
      <c r="BB19" s="12">
        <f t="shared" si="13"/>
        <v>0</v>
      </c>
      <c r="BC19" s="12">
        <f t="shared" si="14"/>
        <v>0</v>
      </c>
      <c r="BD19" s="12">
        <f t="shared" si="15"/>
        <v>0</v>
      </c>
      <c r="BE19" s="12">
        <f t="shared" si="16"/>
        <v>0</v>
      </c>
      <c r="BF19" s="12">
        <f t="shared" si="3"/>
        <v>30000</v>
      </c>
      <c r="BH19" s="95"/>
    </row>
    <row r="20" spans="1:60">
      <c r="A20" s="84" t="s">
        <v>86</v>
      </c>
      <c r="B20" s="14" t="s">
        <v>76</v>
      </c>
      <c r="C20" s="13"/>
      <c r="D20" s="84" t="s">
        <v>1399</v>
      </c>
      <c r="E20" s="84" t="s">
        <v>36</v>
      </c>
      <c r="F20" s="85">
        <v>10</v>
      </c>
      <c r="G20" s="85" t="s">
        <v>77</v>
      </c>
      <c r="H20" s="85"/>
      <c r="I20" s="18"/>
      <c r="J20" s="24">
        <v>0</v>
      </c>
      <c r="K20" s="24">
        <v>52800</v>
      </c>
      <c r="L20" s="24">
        <v>0</v>
      </c>
      <c r="M20" s="24">
        <v>0</v>
      </c>
      <c r="N20" s="24">
        <v>0</v>
      </c>
      <c r="O20" s="24">
        <v>0</v>
      </c>
      <c r="P20" s="12">
        <f t="shared" si="4"/>
        <v>52800</v>
      </c>
      <c r="Q20" s="24">
        <v>0</v>
      </c>
      <c r="R20" s="14"/>
      <c r="S20" s="24">
        <v>0</v>
      </c>
      <c r="T20" s="24">
        <v>0</v>
      </c>
      <c r="U20" s="24">
        <v>0</v>
      </c>
      <c r="V20" s="24">
        <v>0</v>
      </c>
      <c r="W20" s="12">
        <f t="shared" si="5"/>
        <v>0</v>
      </c>
      <c r="X20" s="24">
        <v>0</v>
      </c>
      <c r="Y20" s="24">
        <v>0</v>
      </c>
      <c r="Z20" s="24">
        <v>0</v>
      </c>
      <c r="AA20" s="24">
        <v>0</v>
      </c>
      <c r="AB20" s="24">
        <v>0</v>
      </c>
      <c r="AC20" s="24">
        <v>0</v>
      </c>
      <c r="AD20" s="12">
        <f t="shared" si="6"/>
        <v>0</v>
      </c>
      <c r="AE20" s="24">
        <v>0</v>
      </c>
      <c r="AF20" s="24">
        <v>0</v>
      </c>
      <c r="AG20" s="24">
        <v>0</v>
      </c>
      <c r="AH20" s="24">
        <v>0</v>
      </c>
      <c r="AI20" s="24">
        <v>0</v>
      </c>
      <c r="AJ20" s="24">
        <v>0</v>
      </c>
      <c r="AK20" s="12">
        <f t="shared" si="7"/>
        <v>0</v>
      </c>
      <c r="AL20" s="12">
        <f t="shared" si="8"/>
        <v>0</v>
      </c>
      <c r="AM20" s="12">
        <f t="shared" si="8"/>
        <v>52800</v>
      </c>
      <c r="AN20" s="12">
        <f t="shared" si="8"/>
        <v>0</v>
      </c>
      <c r="AO20" s="12">
        <f t="shared" si="8"/>
        <v>0</v>
      </c>
      <c r="AP20" s="12">
        <f t="shared" si="8"/>
        <v>0</v>
      </c>
      <c r="AQ20" s="12">
        <f t="shared" si="8"/>
        <v>0</v>
      </c>
      <c r="AR20" s="12">
        <f t="shared" si="9"/>
        <v>52800</v>
      </c>
      <c r="AS20" s="12">
        <v>0</v>
      </c>
      <c r="AT20" s="12">
        <v>0</v>
      </c>
      <c r="AU20" s="12">
        <v>0</v>
      </c>
      <c r="AV20" s="12">
        <v>0</v>
      </c>
      <c r="AW20" s="12">
        <v>0</v>
      </c>
      <c r="AX20" s="12">
        <v>0</v>
      </c>
      <c r="AY20" s="12">
        <f t="shared" si="10"/>
        <v>0</v>
      </c>
      <c r="AZ20" s="12">
        <f t="shared" si="11"/>
        <v>0</v>
      </c>
      <c r="BA20" s="12">
        <f t="shared" si="12"/>
        <v>52800</v>
      </c>
      <c r="BB20" s="12">
        <f t="shared" si="13"/>
        <v>0</v>
      </c>
      <c r="BC20" s="12">
        <f t="shared" si="14"/>
        <v>0</v>
      </c>
      <c r="BD20" s="12">
        <f t="shared" si="15"/>
        <v>0</v>
      </c>
      <c r="BE20" s="12">
        <f t="shared" si="16"/>
        <v>0</v>
      </c>
      <c r="BF20" s="12">
        <f t="shared" si="3"/>
        <v>52800</v>
      </c>
      <c r="BH20" s="95"/>
    </row>
    <row r="21" spans="1:60">
      <c r="A21" s="84" t="s">
        <v>87</v>
      </c>
      <c r="B21" s="14" t="s">
        <v>76</v>
      </c>
      <c r="C21" s="13"/>
      <c r="D21" s="84" t="s">
        <v>1399</v>
      </c>
      <c r="E21" s="84" t="s">
        <v>36</v>
      </c>
      <c r="F21" s="85">
        <v>10</v>
      </c>
      <c r="G21" s="85" t="s">
        <v>77</v>
      </c>
      <c r="H21" s="85"/>
      <c r="I21" s="18"/>
      <c r="J21" s="24">
        <v>0</v>
      </c>
      <c r="K21" s="12">
        <v>212200</v>
      </c>
      <c r="L21" s="24">
        <v>0</v>
      </c>
      <c r="M21" s="24">
        <v>0</v>
      </c>
      <c r="N21" s="24">
        <v>0</v>
      </c>
      <c r="O21" s="24">
        <v>0</v>
      </c>
      <c r="P21" s="12">
        <f t="shared" si="4"/>
        <v>212200</v>
      </c>
      <c r="Q21" s="24">
        <v>0</v>
      </c>
      <c r="R21" s="24">
        <v>0</v>
      </c>
      <c r="S21" s="24">
        <v>0</v>
      </c>
      <c r="T21" s="24">
        <v>0</v>
      </c>
      <c r="U21" s="24">
        <v>0</v>
      </c>
      <c r="V21" s="24">
        <v>0</v>
      </c>
      <c r="W21" s="12">
        <f t="shared" si="5"/>
        <v>0</v>
      </c>
      <c r="X21" s="24">
        <v>0</v>
      </c>
      <c r="Y21" s="24">
        <v>0</v>
      </c>
      <c r="Z21" s="24">
        <v>0</v>
      </c>
      <c r="AA21" s="24">
        <v>0</v>
      </c>
      <c r="AB21" s="24">
        <v>0</v>
      </c>
      <c r="AC21" s="24">
        <v>0</v>
      </c>
      <c r="AD21" s="12">
        <f t="shared" si="6"/>
        <v>0</v>
      </c>
      <c r="AE21" s="24">
        <v>0</v>
      </c>
      <c r="AF21" s="24">
        <v>0</v>
      </c>
      <c r="AG21" s="24">
        <v>0</v>
      </c>
      <c r="AH21" s="24">
        <v>0</v>
      </c>
      <c r="AI21" s="24">
        <v>0</v>
      </c>
      <c r="AJ21" s="24">
        <v>0</v>
      </c>
      <c r="AK21" s="12">
        <f t="shared" si="7"/>
        <v>0</v>
      </c>
      <c r="AL21" s="12">
        <f t="shared" si="8"/>
        <v>0</v>
      </c>
      <c r="AM21" s="12">
        <f t="shared" si="8"/>
        <v>212200</v>
      </c>
      <c r="AN21" s="12">
        <f t="shared" si="8"/>
        <v>0</v>
      </c>
      <c r="AO21" s="12">
        <f t="shared" si="8"/>
        <v>0</v>
      </c>
      <c r="AP21" s="12">
        <f t="shared" si="8"/>
        <v>0</v>
      </c>
      <c r="AQ21" s="12">
        <f t="shared" si="8"/>
        <v>0</v>
      </c>
      <c r="AR21" s="12">
        <f t="shared" si="9"/>
        <v>212200</v>
      </c>
      <c r="AS21" s="12">
        <v>0</v>
      </c>
      <c r="AT21" s="12">
        <v>0</v>
      </c>
      <c r="AU21" s="12">
        <v>0</v>
      </c>
      <c r="AV21" s="12">
        <v>0</v>
      </c>
      <c r="AW21" s="12">
        <v>0</v>
      </c>
      <c r="AX21" s="12">
        <v>0</v>
      </c>
      <c r="AY21" s="12">
        <f t="shared" si="10"/>
        <v>0</v>
      </c>
      <c r="AZ21" s="12">
        <f t="shared" si="11"/>
        <v>0</v>
      </c>
      <c r="BA21" s="12">
        <f t="shared" si="12"/>
        <v>212200</v>
      </c>
      <c r="BB21" s="12">
        <f t="shared" si="13"/>
        <v>0</v>
      </c>
      <c r="BC21" s="12">
        <f t="shared" si="14"/>
        <v>0</v>
      </c>
      <c r="BD21" s="12">
        <f t="shared" si="15"/>
        <v>0</v>
      </c>
      <c r="BE21" s="12">
        <f t="shared" si="16"/>
        <v>0</v>
      </c>
      <c r="BF21" s="12">
        <f t="shared" si="3"/>
        <v>212200</v>
      </c>
      <c r="BH21" s="95"/>
    </row>
    <row r="22" spans="1:60">
      <c r="A22" s="84" t="s">
        <v>88</v>
      </c>
      <c r="B22" s="14" t="s">
        <v>76</v>
      </c>
      <c r="C22" s="13"/>
      <c r="D22" s="84" t="s">
        <v>1399</v>
      </c>
      <c r="E22" s="84" t="s">
        <v>36</v>
      </c>
      <c r="F22" s="85">
        <v>10</v>
      </c>
      <c r="G22" s="85" t="s">
        <v>77</v>
      </c>
      <c r="H22" s="85"/>
      <c r="I22" s="18"/>
      <c r="J22" s="12">
        <v>0</v>
      </c>
      <c r="K22" s="12">
        <v>0</v>
      </c>
      <c r="L22" s="12">
        <v>0</v>
      </c>
      <c r="M22" s="12">
        <v>0</v>
      </c>
      <c r="N22" s="12">
        <v>0</v>
      </c>
      <c r="O22" s="12">
        <v>0</v>
      </c>
      <c r="P22" s="12">
        <f t="shared" si="4"/>
        <v>0</v>
      </c>
      <c r="Q22" s="24">
        <v>0</v>
      </c>
      <c r="R22" s="24">
        <v>0</v>
      </c>
      <c r="S22" s="24">
        <v>0</v>
      </c>
      <c r="T22" s="24">
        <v>0</v>
      </c>
      <c r="U22" s="24">
        <v>0</v>
      </c>
      <c r="V22" s="24">
        <v>0</v>
      </c>
      <c r="W22" s="12">
        <f t="shared" ref="W22:W85" si="17">SUM(Q22:V22)</f>
        <v>0</v>
      </c>
      <c r="X22" s="24">
        <v>0</v>
      </c>
      <c r="Y22" s="24">
        <v>0</v>
      </c>
      <c r="Z22" s="24">
        <v>0</v>
      </c>
      <c r="AA22" s="24">
        <v>0</v>
      </c>
      <c r="AB22" s="24">
        <v>0</v>
      </c>
      <c r="AC22" s="24">
        <v>0</v>
      </c>
      <c r="AD22" s="12">
        <f t="shared" si="6"/>
        <v>0</v>
      </c>
      <c r="AE22" s="24">
        <v>0</v>
      </c>
      <c r="AF22" s="24">
        <v>0</v>
      </c>
      <c r="AG22" s="24">
        <v>0</v>
      </c>
      <c r="AH22" s="24">
        <v>0</v>
      </c>
      <c r="AI22" s="24">
        <v>0</v>
      </c>
      <c r="AJ22" s="24">
        <v>0</v>
      </c>
      <c r="AK22" s="12">
        <f t="shared" si="7"/>
        <v>0</v>
      </c>
      <c r="AL22" s="12">
        <f t="shared" si="8"/>
        <v>0</v>
      </c>
      <c r="AM22" s="12">
        <f t="shared" si="8"/>
        <v>0</v>
      </c>
      <c r="AN22" s="12">
        <f t="shared" si="8"/>
        <v>0</v>
      </c>
      <c r="AO22" s="12">
        <f t="shared" si="8"/>
        <v>0</v>
      </c>
      <c r="AP22" s="12">
        <f t="shared" si="8"/>
        <v>0</v>
      </c>
      <c r="AQ22" s="12">
        <f t="shared" si="8"/>
        <v>0</v>
      </c>
      <c r="AR22" s="12">
        <f t="shared" si="9"/>
        <v>0</v>
      </c>
      <c r="AS22" s="24">
        <v>0</v>
      </c>
      <c r="AT22" s="24">
        <v>0</v>
      </c>
      <c r="AU22" s="24">
        <v>0</v>
      </c>
      <c r="AV22" s="24">
        <v>0</v>
      </c>
      <c r="AW22" s="24">
        <v>0</v>
      </c>
      <c r="AX22" s="24">
        <v>0</v>
      </c>
      <c r="AY22" s="12">
        <f t="shared" si="10"/>
        <v>0</v>
      </c>
      <c r="AZ22" s="12">
        <f t="shared" si="11"/>
        <v>0</v>
      </c>
      <c r="BA22" s="12">
        <f t="shared" si="12"/>
        <v>0</v>
      </c>
      <c r="BB22" s="12">
        <f t="shared" si="13"/>
        <v>0</v>
      </c>
      <c r="BC22" s="12">
        <f t="shared" si="14"/>
        <v>0</v>
      </c>
      <c r="BD22" s="12">
        <f t="shared" si="15"/>
        <v>0</v>
      </c>
      <c r="BE22" s="12">
        <f t="shared" si="16"/>
        <v>0</v>
      </c>
      <c r="BF22" s="12">
        <f t="shared" si="3"/>
        <v>0</v>
      </c>
      <c r="BH22" s="95"/>
    </row>
    <row r="23" spans="1:60">
      <c r="A23" s="84" t="s">
        <v>89</v>
      </c>
      <c r="B23" s="14" t="s">
        <v>76</v>
      </c>
      <c r="C23" s="13"/>
      <c r="D23" s="84" t="s">
        <v>1399</v>
      </c>
      <c r="E23" s="84" t="s">
        <v>36</v>
      </c>
      <c r="F23" s="85">
        <v>10</v>
      </c>
      <c r="G23" s="85" t="s">
        <v>77</v>
      </c>
      <c r="H23" s="85"/>
      <c r="I23" s="18"/>
      <c r="J23" s="12">
        <v>0</v>
      </c>
      <c r="K23" s="12">
        <v>76800</v>
      </c>
      <c r="L23" s="12">
        <v>0</v>
      </c>
      <c r="M23" s="12">
        <v>0</v>
      </c>
      <c r="N23" s="12">
        <v>0</v>
      </c>
      <c r="O23" s="12">
        <v>0</v>
      </c>
      <c r="P23" s="12">
        <f t="shared" si="4"/>
        <v>76800</v>
      </c>
      <c r="Q23" s="24">
        <v>0</v>
      </c>
      <c r="R23" s="24">
        <v>0</v>
      </c>
      <c r="S23" s="24">
        <v>0</v>
      </c>
      <c r="T23" s="24">
        <v>0</v>
      </c>
      <c r="U23" s="24">
        <v>0</v>
      </c>
      <c r="V23" s="24">
        <v>0</v>
      </c>
      <c r="W23" s="12">
        <f t="shared" si="17"/>
        <v>0</v>
      </c>
      <c r="X23" s="24">
        <v>0</v>
      </c>
      <c r="Y23" s="24">
        <v>0</v>
      </c>
      <c r="Z23" s="24">
        <v>0</v>
      </c>
      <c r="AA23" s="24">
        <v>0</v>
      </c>
      <c r="AB23" s="24">
        <v>0</v>
      </c>
      <c r="AC23" s="24">
        <v>0</v>
      </c>
      <c r="AD23" s="12">
        <f t="shared" ref="AD23:AD73" si="18">SUM(X23:AC23)</f>
        <v>0</v>
      </c>
      <c r="AE23" s="24">
        <v>0</v>
      </c>
      <c r="AF23" s="24">
        <v>0</v>
      </c>
      <c r="AG23" s="24">
        <v>0</v>
      </c>
      <c r="AH23" s="24">
        <v>0</v>
      </c>
      <c r="AI23" s="24">
        <v>0</v>
      </c>
      <c r="AJ23" s="24">
        <v>0</v>
      </c>
      <c r="AK23" s="12">
        <f t="shared" si="7"/>
        <v>0</v>
      </c>
      <c r="AL23" s="12">
        <f t="shared" si="8"/>
        <v>0</v>
      </c>
      <c r="AM23" s="12">
        <f t="shared" si="8"/>
        <v>76800</v>
      </c>
      <c r="AN23" s="12">
        <f t="shared" si="8"/>
        <v>0</v>
      </c>
      <c r="AO23" s="12">
        <f t="shared" si="8"/>
        <v>0</v>
      </c>
      <c r="AP23" s="12">
        <f t="shared" si="8"/>
        <v>0</v>
      </c>
      <c r="AQ23" s="12">
        <f t="shared" si="8"/>
        <v>0</v>
      </c>
      <c r="AR23" s="12">
        <f t="shared" si="9"/>
        <v>76800</v>
      </c>
      <c r="AS23" s="24">
        <v>0</v>
      </c>
      <c r="AT23" s="24">
        <v>0</v>
      </c>
      <c r="AU23" s="24">
        <v>0</v>
      </c>
      <c r="AV23" s="24">
        <v>0</v>
      </c>
      <c r="AW23" s="24">
        <v>0</v>
      </c>
      <c r="AX23" s="24">
        <v>0</v>
      </c>
      <c r="AY23" s="12">
        <f t="shared" si="10"/>
        <v>0</v>
      </c>
      <c r="AZ23" s="12">
        <f t="shared" si="11"/>
        <v>0</v>
      </c>
      <c r="BA23" s="12">
        <f t="shared" si="12"/>
        <v>76800</v>
      </c>
      <c r="BB23" s="12">
        <f t="shared" si="13"/>
        <v>0</v>
      </c>
      <c r="BC23" s="12">
        <f t="shared" si="14"/>
        <v>0</v>
      </c>
      <c r="BD23" s="12">
        <f t="shared" si="15"/>
        <v>0</v>
      </c>
      <c r="BE23" s="12">
        <f t="shared" si="16"/>
        <v>0</v>
      </c>
      <c r="BF23" s="12">
        <f t="shared" si="3"/>
        <v>76800</v>
      </c>
      <c r="BH23" s="95"/>
    </row>
    <row r="24" spans="1:60">
      <c r="A24" s="84" t="s">
        <v>90</v>
      </c>
      <c r="B24" s="14" t="s">
        <v>76</v>
      </c>
      <c r="C24" s="13"/>
      <c r="D24" s="84" t="s">
        <v>1399</v>
      </c>
      <c r="E24" s="84" t="s">
        <v>36</v>
      </c>
      <c r="F24" s="85">
        <v>10</v>
      </c>
      <c r="G24" s="85" t="s">
        <v>77</v>
      </c>
      <c r="H24" s="85"/>
      <c r="I24" s="18"/>
      <c r="J24" s="12">
        <v>0</v>
      </c>
      <c r="K24" s="12">
        <v>25300</v>
      </c>
      <c r="L24" s="12">
        <v>0</v>
      </c>
      <c r="M24" s="12">
        <v>0</v>
      </c>
      <c r="N24" s="12">
        <v>0</v>
      </c>
      <c r="O24" s="12">
        <v>0</v>
      </c>
      <c r="P24" s="12">
        <f t="shared" si="4"/>
        <v>25300</v>
      </c>
      <c r="Q24" s="24">
        <v>0</v>
      </c>
      <c r="R24" s="24">
        <v>0</v>
      </c>
      <c r="S24" s="24">
        <v>0</v>
      </c>
      <c r="T24" s="24">
        <v>0</v>
      </c>
      <c r="U24" s="24">
        <v>0</v>
      </c>
      <c r="V24" s="24">
        <v>0</v>
      </c>
      <c r="W24" s="12">
        <f t="shared" si="17"/>
        <v>0</v>
      </c>
      <c r="X24" s="24">
        <v>0</v>
      </c>
      <c r="Y24" s="24">
        <v>0</v>
      </c>
      <c r="Z24" s="24">
        <v>0</v>
      </c>
      <c r="AA24" s="24">
        <v>0</v>
      </c>
      <c r="AB24" s="24">
        <v>0</v>
      </c>
      <c r="AC24" s="24">
        <v>0</v>
      </c>
      <c r="AD24" s="12">
        <f t="shared" si="18"/>
        <v>0</v>
      </c>
      <c r="AE24" s="24">
        <v>0</v>
      </c>
      <c r="AF24" s="24">
        <v>0</v>
      </c>
      <c r="AG24" s="24">
        <v>0</v>
      </c>
      <c r="AH24" s="24">
        <v>0</v>
      </c>
      <c r="AI24" s="24">
        <v>0</v>
      </c>
      <c r="AJ24" s="24">
        <v>0</v>
      </c>
      <c r="AK24" s="12">
        <f t="shared" si="7"/>
        <v>0</v>
      </c>
      <c r="AL24" s="12">
        <f t="shared" si="8"/>
        <v>0</v>
      </c>
      <c r="AM24" s="12">
        <f t="shared" si="8"/>
        <v>25300</v>
      </c>
      <c r="AN24" s="12">
        <f t="shared" si="8"/>
        <v>0</v>
      </c>
      <c r="AO24" s="12">
        <f t="shared" si="8"/>
        <v>0</v>
      </c>
      <c r="AP24" s="12">
        <f t="shared" si="8"/>
        <v>0</v>
      </c>
      <c r="AQ24" s="12">
        <f t="shared" si="8"/>
        <v>0</v>
      </c>
      <c r="AR24" s="12">
        <f t="shared" si="9"/>
        <v>25300</v>
      </c>
      <c r="AS24" s="24">
        <v>0</v>
      </c>
      <c r="AT24" s="24">
        <v>0</v>
      </c>
      <c r="AU24" s="24">
        <v>0</v>
      </c>
      <c r="AV24" s="24">
        <v>0</v>
      </c>
      <c r="AW24" s="24">
        <v>0</v>
      </c>
      <c r="AX24" s="24">
        <v>0</v>
      </c>
      <c r="AY24" s="12">
        <f t="shared" si="10"/>
        <v>0</v>
      </c>
      <c r="AZ24" s="12">
        <f t="shared" si="11"/>
        <v>0</v>
      </c>
      <c r="BA24" s="12">
        <f t="shared" si="12"/>
        <v>25300</v>
      </c>
      <c r="BB24" s="12">
        <f t="shared" si="13"/>
        <v>0</v>
      </c>
      <c r="BC24" s="12">
        <f t="shared" si="14"/>
        <v>0</v>
      </c>
      <c r="BD24" s="12">
        <f t="shared" si="15"/>
        <v>0</v>
      </c>
      <c r="BE24" s="12">
        <f t="shared" si="16"/>
        <v>0</v>
      </c>
      <c r="BF24" s="12">
        <f t="shared" si="3"/>
        <v>25300</v>
      </c>
      <c r="BH24" s="95"/>
    </row>
    <row r="25" spans="1:60">
      <c r="A25" s="84" t="s">
        <v>91</v>
      </c>
      <c r="B25" s="14" t="s">
        <v>76</v>
      </c>
      <c r="C25" s="13"/>
      <c r="D25" s="84" t="s">
        <v>1399</v>
      </c>
      <c r="E25" s="84" t="s">
        <v>36</v>
      </c>
      <c r="F25" s="85">
        <v>10</v>
      </c>
      <c r="G25" s="85" t="s">
        <v>77</v>
      </c>
      <c r="H25" s="85"/>
      <c r="I25" s="18"/>
      <c r="J25" s="12">
        <v>0</v>
      </c>
      <c r="K25" s="12">
        <v>14000</v>
      </c>
      <c r="L25" s="12">
        <v>0</v>
      </c>
      <c r="M25" s="12">
        <v>0</v>
      </c>
      <c r="N25" s="12">
        <v>0</v>
      </c>
      <c r="O25" s="12">
        <v>0</v>
      </c>
      <c r="P25" s="12">
        <f t="shared" si="4"/>
        <v>14000</v>
      </c>
      <c r="Q25" s="24">
        <v>0</v>
      </c>
      <c r="R25" s="24">
        <v>0</v>
      </c>
      <c r="S25" s="24">
        <v>0</v>
      </c>
      <c r="T25" s="24">
        <v>0</v>
      </c>
      <c r="U25" s="24">
        <v>0</v>
      </c>
      <c r="V25" s="24">
        <v>0</v>
      </c>
      <c r="W25" s="12">
        <f t="shared" si="17"/>
        <v>0</v>
      </c>
      <c r="X25" s="24">
        <v>0</v>
      </c>
      <c r="Y25" s="24">
        <v>0</v>
      </c>
      <c r="Z25" s="24">
        <v>0</v>
      </c>
      <c r="AA25" s="24">
        <v>0</v>
      </c>
      <c r="AB25" s="24">
        <v>0</v>
      </c>
      <c r="AC25" s="24">
        <v>0</v>
      </c>
      <c r="AD25" s="12">
        <f t="shared" si="18"/>
        <v>0</v>
      </c>
      <c r="AE25" s="24">
        <v>0</v>
      </c>
      <c r="AF25" s="24">
        <v>0</v>
      </c>
      <c r="AG25" s="24">
        <v>0</v>
      </c>
      <c r="AH25" s="24">
        <v>0</v>
      </c>
      <c r="AI25" s="24">
        <v>0</v>
      </c>
      <c r="AJ25" s="24">
        <v>0</v>
      </c>
      <c r="AK25" s="12">
        <f t="shared" si="7"/>
        <v>0</v>
      </c>
      <c r="AL25" s="12">
        <f t="shared" si="8"/>
        <v>0</v>
      </c>
      <c r="AM25" s="12">
        <f t="shared" si="8"/>
        <v>14000</v>
      </c>
      <c r="AN25" s="12">
        <f t="shared" si="8"/>
        <v>0</v>
      </c>
      <c r="AO25" s="12">
        <f t="shared" si="8"/>
        <v>0</v>
      </c>
      <c r="AP25" s="12">
        <f t="shared" si="8"/>
        <v>0</v>
      </c>
      <c r="AQ25" s="12">
        <f t="shared" si="8"/>
        <v>0</v>
      </c>
      <c r="AR25" s="12">
        <f t="shared" si="9"/>
        <v>14000</v>
      </c>
      <c r="AS25" s="24">
        <v>0</v>
      </c>
      <c r="AT25" s="24">
        <v>0</v>
      </c>
      <c r="AU25" s="24">
        <v>0</v>
      </c>
      <c r="AV25" s="24">
        <v>0</v>
      </c>
      <c r="AW25" s="24">
        <v>0</v>
      </c>
      <c r="AX25" s="24">
        <v>0</v>
      </c>
      <c r="AY25" s="12">
        <f t="shared" si="10"/>
        <v>0</v>
      </c>
      <c r="AZ25" s="12">
        <f t="shared" si="11"/>
        <v>0</v>
      </c>
      <c r="BA25" s="12">
        <f t="shared" si="12"/>
        <v>14000</v>
      </c>
      <c r="BB25" s="12">
        <f t="shared" si="13"/>
        <v>0</v>
      </c>
      <c r="BC25" s="12">
        <f t="shared" si="14"/>
        <v>0</v>
      </c>
      <c r="BD25" s="12">
        <f t="shared" si="15"/>
        <v>0</v>
      </c>
      <c r="BE25" s="12">
        <f t="shared" si="16"/>
        <v>0</v>
      </c>
      <c r="BF25" s="12">
        <f t="shared" si="3"/>
        <v>14000</v>
      </c>
      <c r="BH25" s="95"/>
    </row>
    <row r="26" spans="1:60">
      <c r="A26" s="84" t="s">
        <v>92</v>
      </c>
      <c r="B26" s="14" t="s">
        <v>76</v>
      </c>
      <c r="C26" s="13"/>
      <c r="D26" s="84" t="s">
        <v>1399</v>
      </c>
      <c r="E26" s="84" t="s">
        <v>36</v>
      </c>
      <c r="F26" s="85">
        <v>10</v>
      </c>
      <c r="G26" s="85" t="s">
        <v>77</v>
      </c>
      <c r="H26" s="85"/>
      <c r="I26" s="18"/>
      <c r="J26" s="12">
        <v>0</v>
      </c>
      <c r="K26" s="12">
        <v>184200</v>
      </c>
      <c r="L26" s="12">
        <v>0</v>
      </c>
      <c r="M26" s="12">
        <v>0</v>
      </c>
      <c r="N26" s="12">
        <v>0</v>
      </c>
      <c r="O26" s="12">
        <v>0</v>
      </c>
      <c r="P26" s="12">
        <f t="shared" si="4"/>
        <v>184200</v>
      </c>
      <c r="Q26" s="24">
        <v>0</v>
      </c>
      <c r="R26" s="24">
        <v>0</v>
      </c>
      <c r="S26" s="24">
        <v>0</v>
      </c>
      <c r="T26" s="24">
        <v>0</v>
      </c>
      <c r="U26" s="24">
        <v>0</v>
      </c>
      <c r="V26" s="24">
        <v>0</v>
      </c>
      <c r="W26" s="12">
        <f t="shared" si="17"/>
        <v>0</v>
      </c>
      <c r="X26" s="24">
        <v>0</v>
      </c>
      <c r="Y26" s="24">
        <v>0</v>
      </c>
      <c r="Z26" s="24">
        <v>0</v>
      </c>
      <c r="AA26" s="24">
        <v>0</v>
      </c>
      <c r="AB26" s="24">
        <v>0</v>
      </c>
      <c r="AC26" s="24">
        <v>0</v>
      </c>
      <c r="AD26" s="12">
        <f t="shared" si="18"/>
        <v>0</v>
      </c>
      <c r="AE26" s="24">
        <v>0</v>
      </c>
      <c r="AF26" s="24">
        <v>0</v>
      </c>
      <c r="AG26" s="24">
        <v>0</v>
      </c>
      <c r="AH26" s="24">
        <v>0</v>
      </c>
      <c r="AI26" s="24">
        <v>0</v>
      </c>
      <c r="AJ26" s="24">
        <v>0</v>
      </c>
      <c r="AK26" s="12">
        <f t="shared" si="7"/>
        <v>0</v>
      </c>
      <c r="AL26" s="12">
        <f t="shared" ref="AL26:AQ41" si="19">+J26+Q26+X26+AE26</f>
        <v>0</v>
      </c>
      <c r="AM26" s="12">
        <f t="shared" si="19"/>
        <v>184200</v>
      </c>
      <c r="AN26" s="12">
        <f t="shared" si="19"/>
        <v>0</v>
      </c>
      <c r="AO26" s="12">
        <f t="shared" si="19"/>
        <v>0</v>
      </c>
      <c r="AP26" s="12">
        <f t="shared" si="19"/>
        <v>0</v>
      </c>
      <c r="AQ26" s="12">
        <f t="shared" si="19"/>
        <v>0</v>
      </c>
      <c r="AR26" s="12">
        <f t="shared" si="9"/>
        <v>184200</v>
      </c>
      <c r="AS26" s="24">
        <v>0</v>
      </c>
      <c r="AT26" s="24">
        <v>0</v>
      </c>
      <c r="AU26" s="24">
        <v>0</v>
      </c>
      <c r="AV26" s="24">
        <v>0</v>
      </c>
      <c r="AW26" s="24">
        <v>0</v>
      </c>
      <c r="AX26" s="24">
        <v>0</v>
      </c>
      <c r="AY26" s="12">
        <f t="shared" si="10"/>
        <v>0</v>
      </c>
      <c r="AZ26" s="12">
        <f t="shared" si="11"/>
        <v>0</v>
      </c>
      <c r="BA26" s="12">
        <f t="shared" si="12"/>
        <v>184200</v>
      </c>
      <c r="BB26" s="12">
        <f t="shared" si="13"/>
        <v>0</v>
      </c>
      <c r="BC26" s="12">
        <f t="shared" si="14"/>
        <v>0</v>
      </c>
      <c r="BD26" s="12">
        <f t="shared" si="15"/>
        <v>0</v>
      </c>
      <c r="BE26" s="12">
        <f t="shared" si="16"/>
        <v>0</v>
      </c>
      <c r="BF26" s="12">
        <f t="shared" si="3"/>
        <v>184200</v>
      </c>
      <c r="BH26" s="95"/>
    </row>
    <row r="27" spans="1:60">
      <c r="A27" s="84" t="s">
        <v>93</v>
      </c>
      <c r="B27" s="14" t="s">
        <v>76</v>
      </c>
      <c r="C27" s="13"/>
      <c r="D27" s="84" t="s">
        <v>1399</v>
      </c>
      <c r="E27" s="84" t="s">
        <v>36</v>
      </c>
      <c r="F27" s="85">
        <v>10</v>
      </c>
      <c r="G27" s="85" t="s">
        <v>77</v>
      </c>
      <c r="H27" s="85"/>
      <c r="I27" s="18"/>
      <c r="J27" s="12">
        <v>0</v>
      </c>
      <c r="K27" s="12">
        <v>12800</v>
      </c>
      <c r="L27" s="12">
        <v>0</v>
      </c>
      <c r="M27" s="12">
        <v>0</v>
      </c>
      <c r="N27" s="12">
        <v>0</v>
      </c>
      <c r="O27" s="12">
        <v>0</v>
      </c>
      <c r="P27" s="12">
        <f t="shared" si="4"/>
        <v>12800</v>
      </c>
      <c r="Q27" s="24">
        <v>0</v>
      </c>
      <c r="R27" s="24">
        <v>0</v>
      </c>
      <c r="S27" s="24">
        <v>0</v>
      </c>
      <c r="T27" s="24">
        <v>0</v>
      </c>
      <c r="U27" s="24">
        <v>0</v>
      </c>
      <c r="V27" s="24">
        <v>0</v>
      </c>
      <c r="W27" s="12">
        <f t="shared" si="17"/>
        <v>0</v>
      </c>
      <c r="X27" s="24">
        <v>0</v>
      </c>
      <c r="Y27" s="24">
        <v>0</v>
      </c>
      <c r="Z27" s="24">
        <v>0</v>
      </c>
      <c r="AA27" s="24">
        <v>0</v>
      </c>
      <c r="AB27" s="24">
        <v>0</v>
      </c>
      <c r="AC27" s="24">
        <v>0</v>
      </c>
      <c r="AD27" s="12">
        <f t="shared" si="18"/>
        <v>0</v>
      </c>
      <c r="AE27" s="24">
        <v>0</v>
      </c>
      <c r="AF27" s="24">
        <v>0</v>
      </c>
      <c r="AG27" s="24">
        <v>0</v>
      </c>
      <c r="AH27" s="24">
        <v>0</v>
      </c>
      <c r="AI27" s="24">
        <v>0</v>
      </c>
      <c r="AJ27" s="24">
        <v>0</v>
      </c>
      <c r="AK27" s="12">
        <f t="shared" si="7"/>
        <v>0</v>
      </c>
      <c r="AL27" s="12">
        <f t="shared" si="19"/>
        <v>0</v>
      </c>
      <c r="AM27" s="12">
        <f t="shared" si="19"/>
        <v>12800</v>
      </c>
      <c r="AN27" s="12">
        <f t="shared" si="19"/>
        <v>0</v>
      </c>
      <c r="AO27" s="12">
        <f t="shared" si="19"/>
        <v>0</v>
      </c>
      <c r="AP27" s="12">
        <f t="shared" si="19"/>
        <v>0</v>
      </c>
      <c r="AQ27" s="12">
        <f t="shared" si="19"/>
        <v>0</v>
      </c>
      <c r="AR27" s="12">
        <f t="shared" si="9"/>
        <v>12800</v>
      </c>
      <c r="AS27" s="24">
        <v>0</v>
      </c>
      <c r="AT27" s="24">
        <v>0</v>
      </c>
      <c r="AU27" s="24">
        <v>0</v>
      </c>
      <c r="AV27" s="24">
        <v>0</v>
      </c>
      <c r="AW27" s="24">
        <v>0</v>
      </c>
      <c r="AX27" s="24">
        <v>0</v>
      </c>
      <c r="AY27" s="12">
        <f t="shared" si="10"/>
        <v>0</v>
      </c>
      <c r="AZ27" s="12">
        <f t="shared" si="11"/>
        <v>0</v>
      </c>
      <c r="BA27" s="12">
        <f t="shared" si="12"/>
        <v>12800</v>
      </c>
      <c r="BB27" s="12">
        <f t="shared" si="13"/>
        <v>0</v>
      </c>
      <c r="BC27" s="12">
        <f t="shared" si="14"/>
        <v>0</v>
      </c>
      <c r="BD27" s="12">
        <f t="shared" si="15"/>
        <v>0</v>
      </c>
      <c r="BE27" s="12">
        <f t="shared" si="16"/>
        <v>0</v>
      </c>
      <c r="BF27" s="12">
        <f t="shared" si="3"/>
        <v>12800</v>
      </c>
      <c r="BH27" s="95"/>
    </row>
    <row r="28" spans="1:60">
      <c r="A28" s="84" t="s">
        <v>94</v>
      </c>
      <c r="B28" s="14" t="s">
        <v>76</v>
      </c>
      <c r="C28" s="13"/>
      <c r="D28" s="84" t="s">
        <v>1399</v>
      </c>
      <c r="E28" s="84" t="s">
        <v>36</v>
      </c>
      <c r="F28" s="85">
        <v>10</v>
      </c>
      <c r="G28" s="85" t="s">
        <v>77</v>
      </c>
      <c r="H28" s="85"/>
      <c r="I28" s="18"/>
      <c r="J28" s="12">
        <v>0</v>
      </c>
      <c r="K28" s="12">
        <v>14000</v>
      </c>
      <c r="L28" s="12">
        <v>0</v>
      </c>
      <c r="M28" s="12">
        <v>0</v>
      </c>
      <c r="N28" s="12">
        <v>0</v>
      </c>
      <c r="O28" s="12">
        <v>0</v>
      </c>
      <c r="P28" s="12">
        <f t="shared" si="4"/>
        <v>14000</v>
      </c>
      <c r="Q28" s="24">
        <v>0</v>
      </c>
      <c r="R28" s="24">
        <v>0</v>
      </c>
      <c r="S28" s="24">
        <v>0</v>
      </c>
      <c r="T28" s="24">
        <v>0</v>
      </c>
      <c r="U28" s="24">
        <v>0</v>
      </c>
      <c r="V28" s="24">
        <v>0</v>
      </c>
      <c r="W28" s="12">
        <f t="shared" si="17"/>
        <v>0</v>
      </c>
      <c r="X28" s="24">
        <v>0</v>
      </c>
      <c r="Y28" s="24">
        <v>0</v>
      </c>
      <c r="Z28" s="24">
        <v>0</v>
      </c>
      <c r="AA28" s="24">
        <v>0</v>
      </c>
      <c r="AB28" s="24">
        <v>0</v>
      </c>
      <c r="AC28" s="24">
        <v>0</v>
      </c>
      <c r="AD28" s="12">
        <f t="shared" si="18"/>
        <v>0</v>
      </c>
      <c r="AE28" s="24">
        <v>0</v>
      </c>
      <c r="AF28" s="24">
        <v>0</v>
      </c>
      <c r="AG28" s="24">
        <v>0</v>
      </c>
      <c r="AH28" s="24">
        <v>0</v>
      </c>
      <c r="AI28" s="24">
        <v>0</v>
      </c>
      <c r="AJ28" s="24">
        <v>0</v>
      </c>
      <c r="AK28" s="12">
        <f t="shared" si="7"/>
        <v>0</v>
      </c>
      <c r="AL28" s="12">
        <f t="shared" si="19"/>
        <v>0</v>
      </c>
      <c r="AM28" s="12">
        <f t="shared" si="19"/>
        <v>14000</v>
      </c>
      <c r="AN28" s="12">
        <f t="shared" si="19"/>
        <v>0</v>
      </c>
      <c r="AO28" s="12">
        <f t="shared" si="19"/>
        <v>0</v>
      </c>
      <c r="AP28" s="12">
        <f t="shared" si="19"/>
        <v>0</v>
      </c>
      <c r="AQ28" s="12">
        <f t="shared" si="19"/>
        <v>0</v>
      </c>
      <c r="AR28" s="12">
        <f t="shared" si="9"/>
        <v>14000</v>
      </c>
      <c r="AS28" s="24">
        <v>0</v>
      </c>
      <c r="AT28" s="24">
        <v>0</v>
      </c>
      <c r="AU28" s="24">
        <v>0</v>
      </c>
      <c r="AV28" s="24">
        <v>0</v>
      </c>
      <c r="AW28" s="24">
        <v>0</v>
      </c>
      <c r="AX28" s="24">
        <v>0</v>
      </c>
      <c r="AY28" s="12">
        <f t="shared" si="10"/>
        <v>0</v>
      </c>
      <c r="AZ28" s="12">
        <f t="shared" si="11"/>
        <v>0</v>
      </c>
      <c r="BA28" s="12">
        <f t="shared" si="12"/>
        <v>14000</v>
      </c>
      <c r="BB28" s="12">
        <f t="shared" si="13"/>
        <v>0</v>
      </c>
      <c r="BC28" s="12">
        <f t="shared" si="14"/>
        <v>0</v>
      </c>
      <c r="BD28" s="12">
        <f t="shared" si="15"/>
        <v>0</v>
      </c>
      <c r="BE28" s="12">
        <f t="shared" si="16"/>
        <v>0</v>
      </c>
      <c r="BF28" s="12">
        <f t="shared" si="3"/>
        <v>14000</v>
      </c>
      <c r="BH28" s="95"/>
    </row>
    <row r="29" spans="1:60">
      <c r="A29" s="84" t="s">
        <v>95</v>
      </c>
      <c r="B29" s="14" t="s">
        <v>76</v>
      </c>
      <c r="C29" s="13"/>
      <c r="D29" s="84" t="s">
        <v>1399</v>
      </c>
      <c r="E29" s="84" t="s">
        <v>36</v>
      </c>
      <c r="F29" s="85">
        <v>10</v>
      </c>
      <c r="G29" s="85" t="s">
        <v>77</v>
      </c>
      <c r="H29" s="85"/>
      <c r="I29" s="18"/>
      <c r="J29" s="12">
        <v>0</v>
      </c>
      <c r="K29" s="12">
        <v>19900</v>
      </c>
      <c r="L29" s="12">
        <v>0</v>
      </c>
      <c r="M29" s="12">
        <v>0</v>
      </c>
      <c r="N29" s="12">
        <v>0</v>
      </c>
      <c r="O29" s="12">
        <v>0</v>
      </c>
      <c r="P29" s="12">
        <f t="shared" si="4"/>
        <v>19900</v>
      </c>
      <c r="Q29" s="24">
        <v>0</v>
      </c>
      <c r="R29" s="24">
        <v>0</v>
      </c>
      <c r="S29" s="24">
        <v>0</v>
      </c>
      <c r="T29" s="24">
        <v>0</v>
      </c>
      <c r="U29" s="24">
        <v>0</v>
      </c>
      <c r="V29" s="24">
        <v>0</v>
      </c>
      <c r="W29" s="12">
        <f t="shared" si="17"/>
        <v>0</v>
      </c>
      <c r="X29" s="24">
        <v>0</v>
      </c>
      <c r="Y29" s="24">
        <v>0</v>
      </c>
      <c r="Z29" s="24">
        <v>0</v>
      </c>
      <c r="AA29" s="24">
        <v>0</v>
      </c>
      <c r="AB29" s="24">
        <v>0</v>
      </c>
      <c r="AC29" s="24">
        <v>0</v>
      </c>
      <c r="AD29" s="12">
        <f t="shared" si="18"/>
        <v>0</v>
      </c>
      <c r="AE29" s="24">
        <v>0</v>
      </c>
      <c r="AF29" s="24">
        <v>0</v>
      </c>
      <c r="AG29" s="24">
        <v>0</v>
      </c>
      <c r="AH29" s="24">
        <v>0</v>
      </c>
      <c r="AI29" s="24">
        <v>0</v>
      </c>
      <c r="AJ29" s="24">
        <v>0</v>
      </c>
      <c r="AK29" s="12">
        <f t="shared" si="7"/>
        <v>0</v>
      </c>
      <c r="AL29" s="12">
        <f t="shared" si="19"/>
        <v>0</v>
      </c>
      <c r="AM29" s="12">
        <f t="shared" si="19"/>
        <v>19900</v>
      </c>
      <c r="AN29" s="12">
        <f t="shared" si="19"/>
        <v>0</v>
      </c>
      <c r="AO29" s="12">
        <f t="shared" si="19"/>
        <v>0</v>
      </c>
      <c r="AP29" s="12">
        <f t="shared" si="19"/>
        <v>0</v>
      </c>
      <c r="AQ29" s="12">
        <f t="shared" si="19"/>
        <v>0</v>
      </c>
      <c r="AR29" s="12">
        <f t="shared" si="9"/>
        <v>19900</v>
      </c>
      <c r="AS29" s="24">
        <v>0</v>
      </c>
      <c r="AT29" s="24">
        <v>0</v>
      </c>
      <c r="AU29" s="24">
        <v>0</v>
      </c>
      <c r="AV29" s="24">
        <v>0</v>
      </c>
      <c r="AW29" s="24">
        <v>0</v>
      </c>
      <c r="AX29" s="24">
        <v>0</v>
      </c>
      <c r="AY29" s="12">
        <f t="shared" si="10"/>
        <v>0</v>
      </c>
      <c r="AZ29" s="12">
        <f t="shared" si="11"/>
        <v>0</v>
      </c>
      <c r="BA29" s="12">
        <f t="shared" si="12"/>
        <v>19900</v>
      </c>
      <c r="BB29" s="12">
        <f t="shared" si="13"/>
        <v>0</v>
      </c>
      <c r="BC29" s="12">
        <f t="shared" si="14"/>
        <v>0</v>
      </c>
      <c r="BD29" s="12">
        <f t="shared" si="15"/>
        <v>0</v>
      </c>
      <c r="BE29" s="12">
        <f t="shared" si="16"/>
        <v>0</v>
      </c>
      <c r="BF29" s="12">
        <f t="shared" si="3"/>
        <v>19900</v>
      </c>
      <c r="BH29" s="95"/>
    </row>
    <row r="30" spans="1:60">
      <c r="A30" s="84" t="s">
        <v>96</v>
      </c>
      <c r="B30" s="14" t="s">
        <v>76</v>
      </c>
      <c r="C30" s="13"/>
      <c r="D30" s="84" t="s">
        <v>1399</v>
      </c>
      <c r="E30" s="84" t="s">
        <v>36</v>
      </c>
      <c r="F30" s="85">
        <v>10</v>
      </c>
      <c r="G30" s="85" t="s">
        <v>77</v>
      </c>
      <c r="H30" s="85"/>
      <c r="I30" s="18"/>
      <c r="J30" s="12">
        <v>0</v>
      </c>
      <c r="K30" s="12">
        <v>170000</v>
      </c>
      <c r="L30" s="12">
        <v>0</v>
      </c>
      <c r="M30" s="12">
        <v>0</v>
      </c>
      <c r="N30" s="12">
        <v>0</v>
      </c>
      <c r="O30" s="12">
        <v>0</v>
      </c>
      <c r="P30" s="12">
        <f t="shared" ref="P30:P46" si="20">SUM(J30:O30)</f>
        <v>170000</v>
      </c>
      <c r="Q30" s="24">
        <v>0</v>
      </c>
      <c r="R30" s="24">
        <v>0</v>
      </c>
      <c r="S30" s="24">
        <v>0</v>
      </c>
      <c r="T30" s="24">
        <v>0</v>
      </c>
      <c r="U30" s="24">
        <v>0</v>
      </c>
      <c r="V30" s="24">
        <v>0</v>
      </c>
      <c r="W30" s="12">
        <f t="shared" si="17"/>
        <v>0</v>
      </c>
      <c r="X30" s="24">
        <v>0</v>
      </c>
      <c r="Y30" s="24">
        <v>0</v>
      </c>
      <c r="Z30" s="24">
        <v>0</v>
      </c>
      <c r="AA30" s="24">
        <v>0</v>
      </c>
      <c r="AB30" s="24">
        <v>0</v>
      </c>
      <c r="AC30" s="24">
        <v>0</v>
      </c>
      <c r="AD30" s="12">
        <f t="shared" si="18"/>
        <v>0</v>
      </c>
      <c r="AE30" s="24">
        <v>0</v>
      </c>
      <c r="AF30" s="24">
        <v>0</v>
      </c>
      <c r="AG30" s="24">
        <v>0</v>
      </c>
      <c r="AH30" s="24">
        <v>0</v>
      </c>
      <c r="AI30" s="24">
        <v>0</v>
      </c>
      <c r="AJ30" s="24">
        <v>0</v>
      </c>
      <c r="AK30" s="12">
        <f t="shared" ref="AK30:AK48" si="21">SUM(AE30:AJ30)</f>
        <v>0</v>
      </c>
      <c r="AL30" s="12">
        <f t="shared" si="19"/>
        <v>0</v>
      </c>
      <c r="AM30" s="12">
        <f t="shared" si="19"/>
        <v>170000</v>
      </c>
      <c r="AN30" s="12">
        <f t="shared" si="19"/>
        <v>0</v>
      </c>
      <c r="AO30" s="12">
        <f t="shared" si="19"/>
        <v>0</v>
      </c>
      <c r="AP30" s="12">
        <f t="shared" si="19"/>
        <v>0</v>
      </c>
      <c r="AQ30" s="12">
        <f t="shared" si="19"/>
        <v>0</v>
      </c>
      <c r="AR30" s="12">
        <f t="shared" si="9"/>
        <v>170000</v>
      </c>
      <c r="AS30" s="24">
        <v>0</v>
      </c>
      <c r="AT30" s="24">
        <v>0</v>
      </c>
      <c r="AU30" s="24">
        <v>0</v>
      </c>
      <c r="AV30" s="24">
        <v>0</v>
      </c>
      <c r="AW30" s="24">
        <v>0</v>
      </c>
      <c r="AX30" s="24">
        <v>0</v>
      </c>
      <c r="AY30" s="12">
        <f t="shared" ref="AY30:AY46" si="22">SUM(AS30:AX30)</f>
        <v>0</v>
      </c>
      <c r="AZ30" s="12">
        <f t="shared" si="11"/>
        <v>0</v>
      </c>
      <c r="BA30" s="12">
        <f t="shared" si="12"/>
        <v>170000</v>
      </c>
      <c r="BB30" s="12">
        <f t="shared" si="13"/>
        <v>0</v>
      </c>
      <c r="BC30" s="12">
        <f t="shared" si="14"/>
        <v>0</v>
      </c>
      <c r="BD30" s="12">
        <f t="shared" si="15"/>
        <v>0</v>
      </c>
      <c r="BE30" s="12">
        <f t="shared" si="16"/>
        <v>0</v>
      </c>
      <c r="BF30" s="12">
        <f t="shared" si="3"/>
        <v>170000</v>
      </c>
      <c r="BH30" s="95"/>
    </row>
    <row r="31" spans="1:60">
      <c r="A31" s="84" t="s">
        <v>97</v>
      </c>
      <c r="B31" s="14" t="s">
        <v>76</v>
      </c>
      <c r="C31" s="13"/>
      <c r="D31" s="84" t="s">
        <v>1399</v>
      </c>
      <c r="E31" s="84" t="s">
        <v>36</v>
      </c>
      <c r="F31" s="85">
        <v>10</v>
      </c>
      <c r="G31" s="85" t="s">
        <v>77</v>
      </c>
      <c r="H31" s="85"/>
      <c r="I31" s="18"/>
      <c r="J31" s="12">
        <v>0</v>
      </c>
      <c r="K31" s="12">
        <v>378000</v>
      </c>
      <c r="L31" s="12">
        <v>0</v>
      </c>
      <c r="M31" s="12">
        <v>0</v>
      </c>
      <c r="N31" s="12">
        <v>0</v>
      </c>
      <c r="O31" s="12">
        <v>0</v>
      </c>
      <c r="P31" s="12">
        <f t="shared" si="20"/>
        <v>378000</v>
      </c>
      <c r="Q31" s="24">
        <v>0</v>
      </c>
      <c r="R31" s="24">
        <v>0</v>
      </c>
      <c r="S31" s="24">
        <v>0</v>
      </c>
      <c r="T31" s="24">
        <v>0</v>
      </c>
      <c r="U31" s="24">
        <v>0</v>
      </c>
      <c r="V31" s="24">
        <v>0</v>
      </c>
      <c r="W31" s="12">
        <f t="shared" si="17"/>
        <v>0</v>
      </c>
      <c r="X31" s="24">
        <v>0</v>
      </c>
      <c r="Y31" s="24">
        <v>0</v>
      </c>
      <c r="Z31" s="24">
        <v>0</v>
      </c>
      <c r="AA31" s="24">
        <v>0</v>
      </c>
      <c r="AB31" s="24">
        <v>0</v>
      </c>
      <c r="AC31" s="24">
        <v>0</v>
      </c>
      <c r="AD31" s="12">
        <f t="shared" si="18"/>
        <v>0</v>
      </c>
      <c r="AE31" s="24">
        <v>0</v>
      </c>
      <c r="AF31" s="24">
        <v>0</v>
      </c>
      <c r="AG31" s="24">
        <v>0</v>
      </c>
      <c r="AH31" s="24">
        <v>0</v>
      </c>
      <c r="AI31" s="24">
        <v>0</v>
      </c>
      <c r="AJ31" s="24">
        <v>0</v>
      </c>
      <c r="AK31" s="12">
        <f t="shared" si="21"/>
        <v>0</v>
      </c>
      <c r="AL31" s="12">
        <f t="shared" si="19"/>
        <v>0</v>
      </c>
      <c r="AM31" s="12">
        <f t="shared" si="19"/>
        <v>378000</v>
      </c>
      <c r="AN31" s="12">
        <f t="shared" si="19"/>
        <v>0</v>
      </c>
      <c r="AO31" s="12">
        <f t="shared" si="19"/>
        <v>0</v>
      </c>
      <c r="AP31" s="12">
        <f t="shared" si="19"/>
        <v>0</v>
      </c>
      <c r="AQ31" s="12">
        <f t="shared" si="19"/>
        <v>0</v>
      </c>
      <c r="AR31" s="12">
        <f t="shared" si="9"/>
        <v>378000</v>
      </c>
      <c r="AS31" s="24">
        <v>0</v>
      </c>
      <c r="AT31" s="24">
        <v>0</v>
      </c>
      <c r="AU31" s="24">
        <v>0</v>
      </c>
      <c r="AV31" s="24">
        <v>0</v>
      </c>
      <c r="AW31" s="24">
        <v>0</v>
      </c>
      <c r="AX31" s="24">
        <v>0</v>
      </c>
      <c r="AY31" s="12">
        <f t="shared" si="22"/>
        <v>0</v>
      </c>
      <c r="AZ31" s="12">
        <f t="shared" si="11"/>
        <v>0</v>
      </c>
      <c r="BA31" s="12">
        <f t="shared" si="12"/>
        <v>378000</v>
      </c>
      <c r="BB31" s="12">
        <f t="shared" si="13"/>
        <v>0</v>
      </c>
      <c r="BC31" s="12">
        <f t="shared" si="14"/>
        <v>0</v>
      </c>
      <c r="BD31" s="12">
        <f t="shared" si="15"/>
        <v>0</v>
      </c>
      <c r="BE31" s="12">
        <f t="shared" si="16"/>
        <v>0</v>
      </c>
      <c r="BF31" s="12">
        <f t="shared" si="3"/>
        <v>378000</v>
      </c>
      <c r="BH31" s="95"/>
    </row>
    <row r="32" spans="1:60">
      <c r="A32" s="84" t="s">
        <v>98</v>
      </c>
      <c r="B32" s="14" t="s">
        <v>76</v>
      </c>
      <c r="C32" s="13"/>
      <c r="D32" s="84" t="s">
        <v>1399</v>
      </c>
      <c r="E32" s="84" t="s">
        <v>36</v>
      </c>
      <c r="F32" s="85">
        <v>10</v>
      </c>
      <c r="G32" s="85" t="s">
        <v>77</v>
      </c>
      <c r="H32" s="85"/>
      <c r="I32" s="18"/>
      <c r="J32" s="12">
        <v>0</v>
      </c>
      <c r="K32" s="12">
        <v>151000</v>
      </c>
      <c r="L32" s="12">
        <v>0</v>
      </c>
      <c r="M32" s="12">
        <v>0</v>
      </c>
      <c r="N32" s="12">
        <v>0</v>
      </c>
      <c r="O32" s="12">
        <v>0</v>
      </c>
      <c r="P32" s="12">
        <f t="shared" si="20"/>
        <v>151000</v>
      </c>
      <c r="Q32" s="24">
        <v>0</v>
      </c>
      <c r="R32" s="24">
        <v>0</v>
      </c>
      <c r="S32" s="24">
        <v>0</v>
      </c>
      <c r="T32" s="24">
        <v>0</v>
      </c>
      <c r="U32" s="24">
        <v>0</v>
      </c>
      <c r="V32" s="24">
        <v>0</v>
      </c>
      <c r="W32" s="12">
        <f t="shared" si="17"/>
        <v>0</v>
      </c>
      <c r="X32" s="24">
        <v>0</v>
      </c>
      <c r="Y32" s="24">
        <v>0</v>
      </c>
      <c r="Z32" s="24">
        <v>0</v>
      </c>
      <c r="AA32" s="24">
        <v>0</v>
      </c>
      <c r="AB32" s="24">
        <v>0</v>
      </c>
      <c r="AC32" s="24">
        <v>0</v>
      </c>
      <c r="AD32" s="12">
        <f t="shared" si="18"/>
        <v>0</v>
      </c>
      <c r="AE32" s="24">
        <v>0</v>
      </c>
      <c r="AF32" s="24">
        <v>0</v>
      </c>
      <c r="AG32" s="24">
        <v>0</v>
      </c>
      <c r="AH32" s="24">
        <v>0</v>
      </c>
      <c r="AI32" s="24">
        <v>0</v>
      </c>
      <c r="AJ32" s="24">
        <v>0</v>
      </c>
      <c r="AK32" s="12">
        <f t="shared" si="21"/>
        <v>0</v>
      </c>
      <c r="AL32" s="12">
        <f t="shared" si="19"/>
        <v>0</v>
      </c>
      <c r="AM32" s="12">
        <f t="shared" si="19"/>
        <v>151000</v>
      </c>
      <c r="AN32" s="12">
        <f t="shared" si="19"/>
        <v>0</v>
      </c>
      <c r="AO32" s="12">
        <f t="shared" si="19"/>
        <v>0</v>
      </c>
      <c r="AP32" s="12">
        <f t="shared" si="19"/>
        <v>0</v>
      </c>
      <c r="AQ32" s="12">
        <f t="shared" si="19"/>
        <v>0</v>
      </c>
      <c r="AR32" s="12">
        <f t="shared" si="9"/>
        <v>151000</v>
      </c>
      <c r="AS32" s="24">
        <v>0</v>
      </c>
      <c r="AT32" s="24">
        <v>0</v>
      </c>
      <c r="AU32" s="24">
        <v>0</v>
      </c>
      <c r="AV32" s="24">
        <v>0</v>
      </c>
      <c r="AW32" s="24">
        <v>0</v>
      </c>
      <c r="AX32" s="24">
        <v>0</v>
      </c>
      <c r="AY32" s="12">
        <f t="shared" si="22"/>
        <v>0</v>
      </c>
      <c r="AZ32" s="12">
        <f t="shared" si="11"/>
        <v>0</v>
      </c>
      <c r="BA32" s="12">
        <f t="shared" si="12"/>
        <v>151000</v>
      </c>
      <c r="BB32" s="12">
        <f t="shared" si="13"/>
        <v>0</v>
      </c>
      <c r="BC32" s="12">
        <f t="shared" si="14"/>
        <v>0</v>
      </c>
      <c r="BD32" s="12">
        <f t="shared" si="15"/>
        <v>0</v>
      </c>
      <c r="BE32" s="12">
        <f t="shared" si="16"/>
        <v>0</v>
      </c>
      <c r="BF32" s="12">
        <f t="shared" si="3"/>
        <v>151000</v>
      </c>
      <c r="BH32" s="95"/>
    </row>
    <row r="33" spans="1:60">
      <c r="A33" s="84" t="s">
        <v>99</v>
      </c>
      <c r="B33" s="14" t="s">
        <v>76</v>
      </c>
      <c r="C33" s="13"/>
      <c r="D33" s="84" t="s">
        <v>1399</v>
      </c>
      <c r="E33" s="84" t="s">
        <v>36</v>
      </c>
      <c r="F33" s="85">
        <v>10</v>
      </c>
      <c r="G33" s="85" t="s">
        <v>77</v>
      </c>
      <c r="H33" s="85"/>
      <c r="I33" s="18"/>
      <c r="J33" s="12">
        <v>0</v>
      </c>
      <c r="K33" s="12">
        <v>45000</v>
      </c>
      <c r="L33" s="12">
        <v>0</v>
      </c>
      <c r="M33" s="12">
        <v>0</v>
      </c>
      <c r="N33" s="12">
        <v>0</v>
      </c>
      <c r="O33" s="12">
        <v>0</v>
      </c>
      <c r="P33" s="12">
        <f t="shared" si="20"/>
        <v>45000</v>
      </c>
      <c r="Q33" s="24">
        <v>0</v>
      </c>
      <c r="R33" s="24">
        <v>0</v>
      </c>
      <c r="S33" s="24">
        <v>0</v>
      </c>
      <c r="T33" s="24">
        <v>0</v>
      </c>
      <c r="U33" s="24">
        <v>0</v>
      </c>
      <c r="V33" s="24">
        <v>0</v>
      </c>
      <c r="W33" s="12">
        <f t="shared" si="17"/>
        <v>0</v>
      </c>
      <c r="X33" s="24">
        <v>0</v>
      </c>
      <c r="Y33" s="24">
        <v>0</v>
      </c>
      <c r="Z33" s="24">
        <v>0</v>
      </c>
      <c r="AA33" s="24">
        <v>0</v>
      </c>
      <c r="AB33" s="24">
        <v>0</v>
      </c>
      <c r="AC33" s="24">
        <v>0</v>
      </c>
      <c r="AD33" s="12">
        <f t="shared" si="18"/>
        <v>0</v>
      </c>
      <c r="AE33" s="24">
        <v>0</v>
      </c>
      <c r="AF33" s="24">
        <v>0</v>
      </c>
      <c r="AG33" s="24">
        <v>0</v>
      </c>
      <c r="AH33" s="24">
        <v>0</v>
      </c>
      <c r="AI33" s="24">
        <v>0</v>
      </c>
      <c r="AJ33" s="24">
        <v>0</v>
      </c>
      <c r="AK33" s="12">
        <f t="shared" si="21"/>
        <v>0</v>
      </c>
      <c r="AL33" s="12">
        <f t="shared" si="19"/>
        <v>0</v>
      </c>
      <c r="AM33" s="12">
        <f t="shared" si="19"/>
        <v>45000</v>
      </c>
      <c r="AN33" s="12">
        <f t="shared" si="19"/>
        <v>0</v>
      </c>
      <c r="AO33" s="12">
        <f t="shared" si="19"/>
        <v>0</v>
      </c>
      <c r="AP33" s="12">
        <f t="shared" si="19"/>
        <v>0</v>
      </c>
      <c r="AQ33" s="12">
        <f t="shared" si="19"/>
        <v>0</v>
      </c>
      <c r="AR33" s="12">
        <f t="shared" si="9"/>
        <v>45000</v>
      </c>
      <c r="AS33" s="24">
        <v>0</v>
      </c>
      <c r="AT33" s="24">
        <v>0</v>
      </c>
      <c r="AU33" s="24">
        <v>0</v>
      </c>
      <c r="AV33" s="24">
        <v>0</v>
      </c>
      <c r="AW33" s="24">
        <v>0</v>
      </c>
      <c r="AX33" s="24">
        <v>0</v>
      </c>
      <c r="AY33" s="12">
        <f t="shared" si="22"/>
        <v>0</v>
      </c>
      <c r="AZ33" s="12">
        <f t="shared" si="11"/>
        <v>0</v>
      </c>
      <c r="BA33" s="12">
        <f t="shared" si="12"/>
        <v>45000</v>
      </c>
      <c r="BB33" s="12">
        <f t="shared" si="13"/>
        <v>0</v>
      </c>
      <c r="BC33" s="12">
        <f t="shared" si="14"/>
        <v>0</v>
      </c>
      <c r="BD33" s="12">
        <f t="shared" si="15"/>
        <v>0</v>
      </c>
      <c r="BE33" s="12">
        <f t="shared" si="16"/>
        <v>0</v>
      </c>
      <c r="BF33" s="12">
        <f t="shared" si="3"/>
        <v>45000</v>
      </c>
      <c r="BH33" s="95"/>
    </row>
    <row r="34" spans="1:60">
      <c r="A34" s="84" t="s">
        <v>100</v>
      </c>
      <c r="B34" s="14" t="s">
        <v>76</v>
      </c>
      <c r="C34" s="13"/>
      <c r="D34" s="84" t="s">
        <v>1399</v>
      </c>
      <c r="E34" s="84" t="s">
        <v>36</v>
      </c>
      <c r="F34" s="85">
        <v>10</v>
      </c>
      <c r="G34" s="85" t="s">
        <v>77</v>
      </c>
      <c r="H34" s="85"/>
      <c r="I34" s="18"/>
      <c r="J34" s="12">
        <v>0</v>
      </c>
      <c r="K34" s="12">
        <v>42000</v>
      </c>
      <c r="L34" s="12">
        <v>0</v>
      </c>
      <c r="M34" s="12">
        <v>0</v>
      </c>
      <c r="N34" s="12">
        <v>0</v>
      </c>
      <c r="O34" s="12">
        <v>0</v>
      </c>
      <c r="P34" s="12">
        <f t="shared" si="20"/>
        <v>42000</v>
      </c>
      <c r="Q34" s="24">
        <v>0</v>
      </c>
      <c r="R34" s="24">
        <v>0</v>
      </c>
      <c r="S34" s="24">
        <v>0</v>
      </c>
      <c r="T34" s="24">
        <v>0</v>
      </c>
      <c r="U34" s="24">
        <v>0</v>
      </c>
      <c r="V34" s="24">
        <v>0</v>
      </c>
      <c r="W34" s="12">
        <f t="shared" si="17"/>
        <v>0</v>
      </c>
      <c r="X34" s="24">
        <v>0</v>
      </c>
      <c r="Y34" s="24">
        <v>0</v>
      </c>
      <c r="Z34" s="24">
        <v>0</v>
      </c>
      <c r="AA34" s="24">
        <v>0</v>
      </c>
      <c r="AB34" s="24">
        <v>0</v>
      </c>
      <c r="AC34" s="24">
        <v>0</v>
      </c>
      <c r="AD34" s="12">
        <f t="shared" si="18"/>
        <v>0</v>
      </c>
      <c r="AE34" s="24">
        <v>0</v>
      </c>
      <c r="AF34" s="24">
        <v>0</v>
      </c>
      <c r="AG34" s="24">
        <v>0</v>
      </c>
      <c r="AH34" s="24">
        <v>0</v>
      </c>
      <c r="AI34" s="24">
        <v>0</v>
      </c>
      <c r="AJ34" s="24">
        <v>0</v>
      </c>
      <c r="AK34" s="12">
        <f t="shared" si="21"/>
        <v>0</v>
      </c>
      <c r="AL34" s="12">
        <f t="shared" si="19"/>
        <v>0</v>
      </c>
      <c r="AM34" s="12">
        <f t="shared" si="19"/>
        <v>42000</v>
      </c>
      <c r="AN34" s="12">
        <f t="shared" si="19"/>
        <v>0</v>
      </c>
      <c r="AO34" s="12">
        <f t="shared" si="19"/>
        <v>0</v>
      </c>
      <c r="AP34" s="12">
        <f t="shared" si="19"/>
        <v>0</v>
      </c>
      <c r="AQ34" s="12">
        <f t="shared" si="19"/>
        <v>0</v>
      </c>
      <c r="AR34" s="12">
        <f t="shared" si="9"/>
        <v>42000</v>
      </c>
      <c r="AS34" s="24">
        <v>0</v>
      </c>
      <c r="AT34" s="24">
        <v>0</v>
      </c>
      <c r="AU34" s="24">
        <v>0</v>
      </c>
      <c r="AV34" s="24">
        <v>0</v>
      </c>
      <c r="AW34" s="24">
        <v>0</v>
      </c>
      <c r="AX34" s="24">
        <v>0</v>
      </c>
      <c r="AY34" s="12">
        <f t="shared" si="22"/>
        <v>0</v>
      </c>
      <c r="AZ34" s="12">
        <f t="shared" si="11"/>
        <v>0</v>
      </c>
      <c r="BA34" s="12">
        <f t="shared" si="12"/>
        <v>42000</v>
      </c>
      <c r="BB34" s="12">
        <f t="shared" si="13"/>
        <v>0</v>
      </c>
      <c r="BC34" s="12">
        <f t="shared" si="14"/>
        <v>0</v>
      </c>
      <c r="BD34" s="12">
        <f t="shared" si="15"/>
        <v>0</v>
      </c>
      <c r="BE34" s="12">
        <f t="shared" si="16"/>
        <v>0</v>
      </c>
      <c r="BF34" s="12">
        <f t="shared" si="3"/>
        <v>42000</v>
      </c>
      <c r="BH34" s="95"/>
    </row>
    <row r="35" spans="1:60">
      <c r="A35" s="84" t="s">
        <v>101</v>
      </c>
      <c r="B35" s="14" t="s">
        <v>76</v>
      </c>
      <c r="C35" s="13"/>
      <c r="D35" s="84" t="s">
        <v>1399</v>
      </c>
      <c r="E35" s="84" t="s">
        <v>36</v>
      </c>
      <c r="F35" s="85">
        <v>10</v>
      </c>
      <c r="G35" s="85" t="s">
        <v>77</v>
      </c>
      <c r="H35" s="85"/>
      <c r="I35" s="18"/>
      <c r="J35" s="12">
        <v>0</v>
      </c>
      <c r="K35" s="12">
        <v>225500</v>
      </c>
      <c r="L35" s="12">
        <v>0</v>
      </c>
      <c r="M35" s="12">
        <v>0</v>
      </c>
      <c r="N35" s="12">
        <v>0</v>
      </c>
      <c r="O35" s="12">
        <v>0</v>
      </c>
      <c r="P35" s="12">
        <f t="shared" si="20"/>
        <v>225500</v>
      </c>
      <c r="Q35" s="24">
        <v>0</v>
      </c>
      <c r="R35" s="24">
        <v>0</v>
      </c>
      <c r="S35" s="24">
        <v>0</v>
      </c>
      <c r="T35" s="24">
        <v>0</v>
      </c>
      <c r="U35" s="24">
        <v>0</v>
      </c>
      <c r="V35" s="24">
        <v>0</v>
      </c>
      <c r="W35" s="12">
        <f t="shared" si="17"/>
        <v>0</v>
      </c>
      <c r="X35" s="24">
        <v>0</v>
      </c>
      <c r="Y35" s="24">
        <v>0</v>
      </c>
      <c r="Z35" s="24">
        <v>0</v>
      </c>
      <c r="AA35" s="24">
        <v>0</v>
      </c>
      <c r="AB35" s="24">
        <v>0</v>
      </c>
      <c r="AC35" s="24">
        <v>0</v>
      </c>
      <c r="AD35" s="12">
        <f t="shared" si="18"/>
        <v>0</v>
      </c>
      <c r="AE35" s="24">
        <v>0</v>
      </c>
      <c r="AF35" s="24">
        <v>0</v>
      </c>
      <c r="AG35" s="24">
        <v>0</v>
      </c>
      <c r="AH35" s="24">
        <v>0</v>
      </c>
      <c r="AI35" s="24">
        <v>0</v>
      </c>
      <c r="AJ35" s="24">
        <v>0</v>
      </c>
      <c r="AK35" s="12">
        <f t="shared" si="21"/>
        <v>0</v>
      </c>
      <c r="AL35" s="12">
        <f t="shared" si="19"/>
        <v>0</v>
      </c>
      <c r="AM35" s="12">
        <f t="shared" si="19"/>
        <v>225500</v>
      </c>
      <c r="AN35" s="12">
        <f t="shared" si="19"/>
        <v>0</v>
      </c>
      <c r="AO35" s="12">
        <f t="shared" si="19"/>
        <v>0</v>
      </c>
      <c r="AP35" s="12">
        <f t="shared" si="19"/>
        <v>0</v>
      </c>
      <c r="AQ35" s="12">
        <f t="shared" si="19"/>
        <v>0</v>
      </c>
      <c r="AR35" s="12">
        <f t="shared" si="9"/>
        <v>225500</v>
      </c>
      <c r="AS35" s="24">
        <v>0</v>
      </c>
      <c r="AT35" s="24">
        <v>0</v>
      </c>
      <c r="AU35" s="24">
        <v>0</v>
      </c>
      <c r="AV35" s="24">
        <v>0</v>
      </c>
      <c r="AW35" s="24">
        <v>0</v>
      </c>
      <c r="AX35" s="24">
        <v>0</v>
      </c>
      <c r="AY35" s="12">
        <f t="shared" si="22"/>
        <v>0</v>
      </c>
      <c r="AZ35" s="12">
        <f t="shared" si="11"/>
        <v>0</v>
      </c>
      <c r="BA35" s="12">
        <f t="shared" si="12"/>
        <v>225500</v>
      </c>
      <c r="BB35" s="12">
        <f t="shared" si="13"/>
        <v>0</v>
      </c>
      <c r="BC35" s="12">
        <f t="shared" si="14"/>
        <v>0</v>
      </c>
      <c r="BD35" s="12">
        <f t="shared" si="15"/>
        <v>0</v>
      </c>
      <c r="BE35" s="12">
        <f t="shared" si="16"/>
        <v>0</v>
      </c>
      <c r="BF35" s="12">
        <f t="shared" si="3"/>
        <v>225500</v>
      </c>
      <c r="BH35" s="95"/>
    </row>
    <row r="36" spans="1:60">
      <c r="A36" s="84" t="s">
        <v>102</v>
      </c>
      <c r="B36" s="14" t="s">
        <v>76</v>
      </c>
      <c r="C36" s="13"/>
      <c r="D36" s="84" t="s">
        <v>1399</v>
      </c>
      <c r="E36" s="84" t="s">
        <v>36</v>
      </c>
      <c r="F36" s="85">
        <v>10</v>
      </c>
      <c r="G36" s="85" t="s">
        <v>77</v>
      </c>
      <c r="H36" s="85"/>
      <c r="I36" s="18"/>
      <c r="J36" s="12">
        <v>0</v>
      </c>
      <c r="K36" s="12">
        <v>93600</v>
      </c>
      <c r="L36" s="12">
        <v>0</v>
      </c>
      <c r="M36" s="12">
        <v>0</v>
      </c>
      <c r="N36" s="12">
        <v>0</v>
      </c>
      <c r="O36" s="12">
        <v>0</v>
      </c>
      <c r="P36" s="12">
        <f t="shared" si="20"/>
        <v>93600</v>
      </c>
      <c r="Q36" s="24">
        <v>0</v>
      </c>
      <c r="R36" s="24">
        <v>0</v>
      </c>
      <c r="S36" s="24">
        <v>0</v>
      </c>
      <c r="T36" s="24">
        <v>0</v>
      </c>
      <c r="U36" s="24">
        <v>0</v>
      </c>
      <c r="V36" s="24">
        <v>0</v>
      </c>
      <c r="W36" s="12">
        <f t="shared" si="17"/>
        <v>0</v>
      </c>
      <c r="X36" s="24">
        <v>0</v>
      </c>
      <c r="Y36" s="24">
        <v>0</v>
      </c>
      <c r="Z36" s="24">
        <v>0</v>
      </c>
      <c r="AA36" s="24">
        <v>0</v>
      </c>
      <c r="AB36" s="24">
        <v>0</v>
      </c>
      <c r="AC36" s="24">
        <v>0</v>
      </c>
      <c r="AD36" s="12">
        <f t="shared" si="18"/>
        <v>0</v>
      </c>
      <c r="AE36" s="24">
        <v>0</v>
      </c>
      <c r="AF36" s="24">
        <v>0</v>
      </c>
      <c r="AG36" s="24">
        <v>0</v>
      </c>
      <c r="AH36" s="24">
        <v>0</v>
      </c>
      <c r="AI36" s="24">
        <v>0</v>
      </c>
      <c r="AJ36" s="24">
        <v>0</v>
      </c>
      <c r="AK36" s="12">
        <f t="shared" si="21"/>
        <v>0</v>
      </c>
      <c r="AL36" s="12">
        <f t="shared" si="19"/>
        <v>0</v>
      </c>
      <c r="AM36" s="12">
        <f t="shared" si="19"/>
        <v>93600</v>
      </c>
      <c r="AN36" s="12">
        <f t="shared" si="19"/>
        <v>0</v>
      </c>
      <c r="AO36" s="12">
        <f t="shared" si="19"/>
        <v>0</v>
      </c>
      <c r="AP36" s="12">
        <f t="shared" si="19"/>
        <v>0</v>
      </c>
      <c r="AQ36" s="12">
        <f t="shared" si="19"/>
        <v>0</v>
      </c>
      <c r="AR36" s="12">
        <f t="shared" si="9"/>
        <v>93600</v>
      </c>
      <c r="AS36" s="24">
        <v>0</v>
      </c>
      <c r="AT36" s="24">
        <v>0</v>
      </c>
      <c r="AU36" s="24">
        <v>0</v>
      </c>
      <c r="AV36" s="24">
        <v>0</v>
      </c>
      <c r="AW36" s="24">
        <v>0</v>
      </c>
      <c r="AX36" s="24">
        <v>0</v>
      </c>
      <c r="AY36" s="12">
        <f t="shared" si="22"/>
        <v>0</v>
      </c>
      <c r="AZ36" s="12">
        <f t="shared" si="11"/>
        <v>0</v>
      </c>
      <c r="BA36" s="12">
        <f t="shared" si="12"/>
        <v>93600</v>
      </c>
      <c r="BB36" s="12">
        <f t="shared" si="13"/>
        <v>0</v>
      </c>
      <c r="BC36" s="12">
        <f t="shared" si="14"/>
        <v>0</v>
      </c>
      <c r="BD36" s="12">
        <f t="shared" si="15"/>
        <v>0</v>
      </c>
      <c r="BE36" s="12">
        <f t="shared" si="16"/>
        <v>0</v>
      </c>
      <c r="BF36" s="12">
        <f t="shared" si="3"/>
        <v>93600</v>
      </c>
      <c r="BH36" s="95"/>
    </row>
    <row r="37" spans="1:60">
      <c r="A37" s="84" t="s">
        <v>103</v>
      </c>
      <c r="B37" s="14" t="s">
        <v>76</v>
      </c>
      <c r="C37" s="13"/>
      <c r="D37" s="84" t="s">
        <v>1399</v>
      </c>
      <c r="E37" s="84" t="s">
        <v>36</v>
      </c>
      <c r="F37" s="85">
        <v>10</v>
      </c>
      <c r="G37" s="85" t="s">
        <v>77</v>
      </c>
      <c r="H37" s="85"/>
      <c r="I37" s="18"/>
      <c r="J37" s="12">
        <v>0</v>
      </c>
      <c r="K37" s="12">
        <v>23000</v>
      </c>
      <c r="L37" s="12">
        <v>0</v>
      </c>
      <c r="M37" s="12">
        <v>0</v>
      </c>
      <c r="N37" s="12">
        <v>0</v>
      </c>
      <c r="O37" s="12">
        <v>0</v>
      </c>
      <c r="P37" s="12">
        <f t="shared" si="20"/>
        <v>23000</v>
      </c>
      <c r="Q37" s="24">
        <v>0</v>
      </c>
      <c r="R37" s="24">
        <v>0</v>
      </c>
      <c r="S37" s="24">
        <v>0</v>
      </c>
      <c r="T37" s="24">
        <v>0</v>
      </c>
      <c r="U37" s="24">
        <v>0</v>
      </c>
      <c r="V37" s="24">
        <v>0</v>
      </c>
      <c r="W37" s="12">
        <f t="shared" si="17"/>
        <v>0</v>
      </c>
      <c r="X37" s="24">
        <v>0</v>
      </c>
      <c r="Y37" s="24">
        <v>0</v>
      </c>
      <c r="Z37" s="24">
        <v>0</v>
      </c>
      <c r="AA37" s="24">
        <v>0</v>
      </c>
      <c r="AB37" s="24">
        <v>0</v>
      </c>
      <c r="AC37" s="24">
        <v>0</v>
      </c>
      <c r="AD37" s="12">
        <f t="shared" si="18"/>
        <v>0</v>
      </c>
      <c r="AE37" s="24">
        <v>0</v>
      </c>
      <c r="AF37" s="24">
        <v>0</v>
      </c>
      <c r="AG37" s="24">
        <v>0</v>
      </c>
      <c r="AH37" s="24">
        <v>0</v>
      </c>
      <c r="AI37" s="24">
        <v>0</v>
      </c>
      <c r="AJ37" s="24">
        <v>0</v>
      </c>
      <c r="AK37" s="12">
        <f t="shared" si="21"/>
        <v>0</v>
      </c>
      <c r="AL37" s="12">
        <f t="shared" si="19"/>
        <v>0</v>
      </c>
      <c r="AM37" s="12">
        <f t="shared" si="19"/>
        <v>23000</v>
      </c>
      <c r="AN37" s="12">
        <f t="shared" si="19"/>
        <v>0</v>
      </c>
      <c r="AO37" s="12">
        <f t="shared" si="19"/>
        <v>0</v>
      </c>
      <c r="AP37" s="12">
        <f t="shared" si="19"/>
        <v>0</v>
      </c>
      <c r="AQ37" s="12">
        <f t="shared" si="19"/>
        <v>0</v>
      </c>
      <c r="AR37" s="12">
        <f t="shared" si="9"/>
        <v>23000</v>
      </c>
      <c r="AS37" s="24">
        <v>0</v>
      </c>
      <c r="AT37" s="24">
        <v>0</v>
      </c>
      <c r="AU37" s="24">
        <v>0</v>
      </c>
      <c r="AV37" s="24">
        <v>0</v>
      </c>
      <c r="AW37" s="24">
        <v>0</v>
      </c>
      <c r="AX37" s="24">
        <v>0</v>
      </c>
      <c r="AY37" s="12">
        <f t="shared" si="22"/>
        <v>0</v>
      </c>
      <c r="AZ37" s="12">
        <f t="shared" si="11"/>
        <v>0</v>
      </c>
      <c r="BA37" s="12">
        <f t="shared" si="12"/>
        <v>23000</v>
      </c>
      <c r="BB37" s="12">
        <f t="shared" si="13"/>
        <v>0</v>
      </c>
      <c r="BC37" s="12">
        <f t="shared" si="14"/>
        <v>0</v>
      </c>
      <c r="BD37" s="12">
        <f t="shared" si="15"/>
        <v>0</v>
      </c>
      <c r="BE37" s="12">
        <f t="shared" si="16"/>
        <v>0</v>
      </c>
      <c r="BF37" s="12">
        <f t="shared" si="3"/>
        <v>23000</v>
      </c>
      <c r="BH37" s="95"/>
    </row>
    <row r="38" spans="1:60">
      <c r="A38" s="84" t="s">
        <v>104</v>
      </c>
      <c r="B38" s="14" t="s">
        <v>76</v>
      </c>
      <c r="C38" s="13"/>
      <c r="D38" s="84" t="s">
        <v>1399</v>
      </c>
      <c r="E38" s="84" t="s">
        <v>36</v>
      </c>
      <c r="F38" s="85">
        <v>10</v>
      </c>
      <c r="G38" s="85" t="s">
        <v>77</v>
      </c>
      <c r="H38" s="85"/>
      <c r="I38" s="18"/>
      <c r="J38" s="12">
        <v>0</v>
      </c>
      <c r="K38" s="12">
        <v>71000</v>
      </c>
      <c r="L38" s="12">
        <v>0</v>
      </c>
      <c r="M38" s="12">
        <v>0</v>
      </c>
      <c r="N38" s="12">
        <v>0</v>
      </c>
      <c r="O38" s="12">
        <v>0</v>
      </c>
      <c r="P38" s="12">
        <f t="shared" si="20"/>
        <v>71000</v>
      </c>
      <c r="Q38" s="24">
        <v>0</v>
      </c>
      <c r="R38" s="24">
        <v>0</v>
      </c>
      <c r="S38" s="24">
        <v>0</v>
      </c>
      <c r="T38" s="24">
        <v>0</v>
      </c>
      <c r="U38" s="24">
        <v>0</v>
      </c>
      <c r="V38" s="24">
        <v>0</v>
      </c>
      <c r="W38" s="12">
        <f t="shared" si="17"/>
        <v>0</v>
      </c>
      <c r="X38" s="24">
        <v>0</v>
      </c>
      <c r="Y38" s="24">
        <v>0</v>
      </c>
      <c r="Z38" s="24">
        <v>0</v>
      </c>
      <c r="AA38" s="24">
        <v>0</v>
      </c>
      <c r="AB38" s="24">
        <v>0</v>
      </c>
      <c r="AC38" s="24">
        <v>0</v>
      </c>
      <c r="AD38" s="12">
        <f t="shared" si="18"/>
        <v>0</v>
      </c>
      <c r="AE38" s="24">
        <v>0</v>
      </c>
      <c r="AF38" s="24">
        <v>0</v>
      </c>
      <c r="AG38" s="24">
        <v>0</v>
      </c>
      <c r="AH38" s="24">
        <v>0</v>
      </c>
      <c r="AI38" s="24">
        <v>0</v>
      </c>
      <c r="AJ38" s="24">
        <v>0</v>
      </c>
      <c r="AK38" s="12">
        <f t="shared" si="21"/>
        <v>0</v>
      </c>
      <c r="AL38" s="12">
        <f t="shared" si="19"/>
        <v>0</v>
      </c>
      <c r="AM38" s="12">
        <f t="shared" si="19"/>
        <v>71000</v>
      </c>
      <c r="AN38" s="12">
        <f t="shared" si="19"/>
        <v>0</v>
      </c>
      <c r="AO38" s="12">
        <f t="shared" si="19"/>
        <v>0</v>
      </c>
      <c r="AP38" s="12">
        <f t="shared" si="19"/>
        <v>0</v>
      </c>
      <c r="AQ38" s="12">
        <f t="shared" si="19"/>
        <v>0</v>
      </c>
      <c r="AR38" s="12">
        <f t="shared" si="9"/>
        <v>71000</v>
      </c>
      <c r="AS38" s="24">
        <v>0</v>
      </c>
      <c r="AT38" s="24">
        <v>0</v>
      </c>
      <c r="AU38" s="24">
        <v>0</v>
      </c>
      <c r="AV38" s="24">
        <v>0</v>
      </c>
      <c r="AW38" s="24">
        <v>0</v>
      </c>
      <c r="AX38" s="24">
        <v>0</v>
      </c>
      <c r="AY38" s="12">
        <f t="shared" si="22"/>
        <v>0</v>
      </c>
      <c r="AZ38" s="12">
        <f t="shared" si="11"/>
        <v>0</v>
      </c>
      <c r="BA38" s="12">
        <f t="shared" si="12"/>
        <v>71000</v>
      </c>
      <c r="BB38" s="12">
        <f t="shared" si="13"/>
        <v>0</v>
      </c>
      <c r="BC38" s="12">
        <f t="shared" si="14"/>
        <v>0</v>
      </c>
      <c r="BD38" s="12">
        <f t="shared" si="15"/>
        <v>0</v>
      </c>
      <c r="BE38" s="12">
        <f t="shared" si="16"/>
        <v>0</v>
      </c>
      <c r="BF38" s="12">
        <f t="shared" si="3"/>
        <v>71000</v>
      </c>
      <c r="BH38" s="95"/>
    </row>
    <row r="39" spans="1:60">
      <c r="A39" s="84" t="s">
        <v>105</v>
      </c>
      <c r="B39" s="14" t="s">
        <v>76</v>
      </c>
      <c r="C39" s="13"/>
      <c r="D39" s="84" t="s">
        <v>1399</v>
      </c>
      <c r="E39" s="84" t="s">
        <v>36</v>
      </c>
      <c r="F39" s="85">
        <v>10</v>
      </c>
      <c r="G39" s="85" t="s">
        <v>77</v>
      </c>
      <c r="H39" s="85"/>
      <c r="I39" s="18"/>
      <c r="J39" s="12">
        <v>0</v>
      </c>
      <c r="K39" s="12">
        <v>200000</v>
      </c>
      <c r="L39" s="12">
        <v>0</v>
      </c>
      <c r="M39" s="12">
        <v>0</v>
      </c>
      <c r="N39" s="12">
        <v>0</v>
      </c>
      <c r="O39" s="12">
        <v>0</v>
      </c>
      <c r="P39" s="12">
        <f t="shared" si="20"/>
        <v>200000</v>
      </c>
      <c r="Q39" s="24">
        <v>0</v>
      </c>
      <c r="R39" s="24">
        <v>0</v>
      </c>
      <c r="S39" s="24">
        <v>0</v>
      </c>
      <c r="T39" s="24">
        <v>0</v>
      </c>
      <c r="U39" s="24">
        <v>0</v>
      </c>
      <c r="V39" s="24">
        <v>0</v>
      </c>
      <c r="W39" s="12">
        <f t="shared" si="17"/>
        <v>0</v>
      </c>
      <c r="X39" s="24">
        <v>0</v>
      </c>
      <c r="Y39" s="24">
        <v>0</v>
      </c>
      <c r="Z39" s="24">
        <v>0</v>
      </c>
      <c r="AA39" s="24">
        <v>0</v>
      </c>
      <c r="AB39" s="24">
        <v>0</v>
      </c>
      <c r="AC39" s="24">
        <v>0</v>
      </c>
      <c r="AD39" s="12">
        <f t="shared" si="18"/>
        <v>0</v>
      </c>
      <c r="AE39" s="24">
        <v>0</v>
      </c>
      <c r="AF39" s="24">
        <v>0</v>
      </c>
      <c r="AG39" s="24">
        <v>0</v>
      </c>
      <c r="AH39" s="24">
        <v>0</v>
      </c>
      <c r="AI39" s="24">
        <v>0</v>
      </c>
      <c r="AJ39" s="24">
        <v>0</v>
      </c>
      <c r="AK39" s="12">
        <f t="shared" si="21"/>
        <v>0</v>
      </c>
      <c r="AL39" s="12">
        <f t="shared" si="19"/>
        <v>0</v>
      </c>
      <c r="AM39" s="12">
        <f t="shared" si="19"/>
        <v>200000</v>
      </c>
      <c r="AN39" s="12">
        <f t="shared" si="19"/>
        <v>0</v>
      </c>
      <c r="AO39" s="12">
        <f t="shared" si="19"/>
        <v>0</v>
      </c>
      <c r="AP39" s="12">
        <f t="shared" si="19"/>
        <v>0</v>
      </c>
      <c r="AQ39" s="12">
        <f t="shared" si="19"/>
        <v>0</v>
      </c>
      <c r="AR39" s="12">
        <f t="shared" si="9"/>
        <v>200000</v>
      </c>
      <c r="AS39" s="24">
        <v>0</v>
      </c>
      <c r="AT39" s="24">
        <v>0</v>
      </c>
      <c r="AU39" s="24">
        <v>0</v>
      </c>
      <c r="AV39" s="24">
        <v>0</v>
      </c>
      <c r="AW39" s="24">
        <v>0</v>
      </c>
      <c r="AX39" s="24">
        <v>0</v>
      </c>
      <c r="AY39" s="12">
        <f t="shared" si="22"/>
        <v>0</v>
      </c>
      <c r="AZ39" s="12">
        <f t="shared" si="11"/>
        <v>0</v>
      </c>
      <c r="BA39" s="12">
        <f t="shared" si="12"/>
        <v>200000</v>
      </c>
      <c r="BB39" s="12">
        <f t="shared" si="13"/>
        <v>0</v>
      </c>
      <c r="BC39" s="12">
        <f t="shared" si="14"/>
        <v>0</v>
      </c>
      <c r="BD39" s="12">
        <f t="shared" si="15"/>
        <v>0</v>
      </c>
      <c r="BE39" s="12">
        <f t="shared" si="16"/>
        <v>0</v>
      </c>
      <c r="BF39" s="12">
        <f t="shared" si="3"/>
        <v>200000</v>
      </c>
      <c r="BH39" s="95"/>
    </row>
    <row r="40" spans="1:60">
      <c r="A40" s="84" t="s">
        <v>106</v>
      </c>
      <c r="B40" s="14" t="s">
        <v>76</v>
      </c>
      <c r="C40" s="13"/>
      <c r="D40" s="84" t="s">
        <v>1399</v>
      </c>
      <c r="E40" s="84" t="s">
        <v>36</v>
      </c>
      <c r="F40" s="85">
        <v>10</v>
      </c>
      <c r="G40" s="85" t="s">
        <v>77</v>
      </c>
      <c r="H40" s="85"/>
      <c r="I40" s="18"/>
      <c r="J40" s="12">
        <v>0</v>
      </c>
      <c r="K40" s="12">
        <v>0</v>
      </c>
      <c r="L40" s="12">
        <v>0</v>
      </c>
      <c r="M40" s="12">
        <v>0</v>
      </c>
      <c r="N40" s="12">
        <v>0</v>
      </c>
      <c r="O40" s="12">
        <v>0</v>
      </c>
      <c r="P40" s="12">
        <f t="shared" si="20"/>
        <v>0</v>
      </c>
      <c r="Q40" s="12">
        <v>0</v>
      </c>
      <c r="R40" s="12">
        <v>0</v>
      </c>
      <c r="S40" s="12">
        <v>0</v>
      </c>
      <c r="T40" s="12">
        <v>0</v>
      </c>
      <c r="U40" s="12">
        <v>0</v>
      </c>
      <c r="V40" s="12">
        <v>0</v>
      </c>
      <c r="W40" s="12">
        <f t="shared" si="17"/>
        <v>0</v>
      </c>
      <c r="X40" s="12">
        <v>0</v>
      </c>
      <c r="Y40" s="12">
        <v>0</v>
      </c>
      <c r="Z40" s="12">
        <v>0</v>
      </c>
      <c r="AA40" s="12">
        <v>0</v>
      </c>
      <c r="AB40" s="12">
        <v>0</v>
      </c>
      <c r="AC40" s="12">
        <v>0</v>
      </c>
      <c r="AD40" s="12">
        <f t="shared" si="18"/>
        <v>0</v>
      </c>
      <c r="AE40" s="24">
        <v>0</v>
      </c>
      <c r="AF40" s="12">
        <v>0</v>
      </c>
      <c r="AG40" s="12">
        <v>0</v>
      </c>
      <c r="AH40" s="12">
        <v>0</v>
      </c>
      <c r="AI40" s="12">
        <v>0</v>
      </c>
      <c r="AJ40" s="24">
        <v>0</v>
      </c>
      <c r="AK40" s="12">
        <f t="shared" si="21"/>
        <v>0</v>
      </c>
      <c r="AL40" s="12">
        <f t="shared" si="19"/>
        <v>0</v>
      </c>
      <c r="AM40" s="12">
        <f t="shared" si="19"/>
        <v>0</v>
      </c>
      <c r="AN40" s="12">
        <f t="shared" si="19"/>
        <v>0</v>
      </c>
      <c r="AO40" s="12">
        <f t="shared" si="19"/>
        <v>0</v>
      </c>
      <c r="AP40" s="12">
        <f t="shared" si="19"/>
        <v>0</v>
      </c>
      <c r="AQ40" s="12">
        <f t="shared" si="19"/>
        <v>0</v>
      </c>
      <c r="AR40" s="12">
        <f t="shared" si="9"/>
        <v>0</v>
      </c>
      <c r="AS40" s="24">
        <v>0</v>
      </c>
      <c r="AT40" s="24">
        <v>0</v>
      </c>
      <c r="AU40" s="24">
        <v>0</v>
      </c>
      <c r="AV40" s="24">
        <v>0</v>
      </c>
      <c r="AW40" s="24">
        <v>0</v>
      </c>
      <c r="AX40" s="24">
        <v>0</v>
      </c>
      <c r="AY40" s="12">
        <f t="shared" si="22"/>
        <v>0</v>
      </c>
      <c r="AZ40" s="12">
        <f t="shared" si="11"/>
        <v>0</v>
      </c>
      <c r="BA40" s="12">
        <f t="shared" si="12"/>
        <v>0</v>
      </c>
      <c r="BB40" s="12">
        <f t="shared" si="13"/>
        <v>0</v>
      </c>
      <c r="BC40" s="12">
        <f t="shared" si="14"/>
        <v>0</v>
      </c>
      <c r="BD40" s="12">
        <f t="shared" si="15"/>
        <v>0</v>
      </c>
      <c r="BE40" s="12">
        <f t="shared" si="16"/>
        <v>0</v>
      </c>
      <c r="BF40" s="12">
        <f t="shared" si="3"/>
        <v>0</v>
      </c>
      <c r="BH40" s="95"/>
    </row>
    <row r="41" spans="1:60">
      <c r="A41" s="84" t="s">
        <v>107</v>
      </c>
      <c r="B41" s="14" t="s">
        <v>76</v>
      </c>
      <c r="C41" s="13"/>
      <c r="D41" s="84" t="s">
        <v>1399</v>
      </c>
      <c r="E41" s="84" t="s">
        <v>36</v>
      </c>
      <c r="F41" s="85">
        <v>10</v>
      </c>
      <c r="G41" s="85" t="s">
        <v>77</v>
      </c>
      <c r="H41" s="85"/>
      <c r="I41" s="18"/>
      <c r="J41" s="12">
        <v>0</v>
      </c>
      <c r="K41" s="12">
        <v>0</v>
      </c>
      <c r="L41" s="12">
        <v>0</v>
      </c>
      <c r="M41" s="12">
        <v>0</v>
      </c>
      <c r="N41" s="12">
        <v>0</v>
      </c>
      <c r="O41" s="12">
        <v>0</v>
      </c>
      <c r="P41" s="12">
        <f t="shared" si="20"/>
        <v>0</v>
      </c>
      <c r="Q41" s="12">
        <v>0</v>
      </c>
      <c r="R41" s="12">
        <v>0</v>
      </c>
      <c r="S41" s="12">
        <v>0</v>
      </c>
      <c r="T41" s="12">
        <v>0</v>
      </c>
      <c r="U41" s="12">
        <v>0</v>
      </c>
      <c r="V41" s="12">
        <v>0</v>
      </c>
      <c r="W41" s="12">
        <f t="shared" si="17"/>
        <v>0</v>
      </c>
      <c r="X41" s="12">
        <v>0</v>
      </c>
      <c r="Y41" s="12">
        <v>0</v>
      </c>
      <c r="Z41" s="12">
        <v>0</v>
      </c>
      <c r="AA41" s="12">
        <v>0</v>
      </c>
      <c r="AB41" s="12">
        <v>0</v>
      </c>
      <c r="AC41" s="12">
        <v>0</v>
      </c>
      <c r="AD41" s="12">
        <f t="shared" si="18"/>
        <v>0</v>
      </c>
      <c r="AE41" s="24">
        <v>0</v>
      </c>
      <c r="AF41" s="12">
        <v>0</v>
      </c>
      <c r="AG41" s="12">
        <v>0</v>
      </c>
      <c r="AH41" s="12">
        <v>0</v>
      </c>
      <c r="AI41" s="12">
        <v>231000</v>
      </c>
      <c r="AJ41" s="24">
        <v>0</v>
      </c>
      <c r="AK41" s="12">
        <f t="shared" si="21"/>
        <v>231000</v>
      </c>
      <c r="AL41" s="12">
        <f t="shared" si="19"/>
        <v>0</v>
      </c>
      <c r="AM41" s="12">
        <f t="shared" si="19"/>
        <v>0</v>
      </c>
      <c r="AN41" s="12">
        <f t="shared" si="19"/>
        <v>0</v>
      </c>
      <c r="AO41" s="12">
        <f t="shared" si="19"/>
        <v>0</v>
      </c>
      <c r="AP41" s="12">
        <f t="shared" si="19"/>
        <v>231000</v>
      </c>
      <c r="AQ41" s="12">
        <f t="shared" si="19"/>
        <v>0</v>
      </c>
      <c r="AR41" s="12">
        <f t="shared" si="9"/>
        <v>231000</v>
      </c>
      <c r="AS41" s="24">
        <v>0</v>
      </c>
      <c r="AT41" s="24">
        <v>0</v>
      </c>
      <c r="AU41" s="24">
        <v>0</v>
      </c>
      <c r="AV41" s="24">
        <v>0</v>
      </c>
      <c r="AW41" s="24">
        <v>0</v>
      </c>
      <c r="AX41" s="24">
        <v>0</v>
      </c>
      <c r="AY41" s="12">
        <f t="shared" si="22"/>
        <v>0</v>
      </c>
      <c r="AZ41" s="12">
        <f t="shared" si="11"/>
        <v>0</v>
      </c>
      <c r="BA41" s="12">
        <f t="shared" si="12"/>
        <v>0</v>
      </c>
      <c r="BB41" s="12">
        <f t="shared" si="13"/>
        <v>0</v>
      </c>
      <c r="BC41" s="12">
        <f t="shared" si="14"/>
        <v>0</v>
      </c>
      <c r="BD41" s="12">
        <f t="shared" si="15"/>
        <v>231000</v>
      </c>
      <c r="BE41" s="12">
        <f t="shared" si="16"/>
        <v>0</v>
      </c>
      <c r="BF41" s="12">
        <f t="shared" si="3"/>
        <v>231000</v>
      </c>
      <c r="BH41" s="95"/>
    </row>
    <row r="42" spans="1:60">
      <c r="A42" s="84" t="s">
        <v>108</v>
      </c>
      <c r="B42" s="14" t="s">
        <v>76</v>
      </c>
      <c r="C42" s="13"/>
      <c r="D42" s="84" t="s">
        <v>1399</v>
      </c>
      <c r="E42" s="84" t="s">
        <v>36</v>
      </c>
      <c r="F42" s="85">
        <v>10</v>
      </c>
      <c r="G42" s="85" t="s">
        <v>77</v>
      </c>
      <c r="H42" s="85"/>
      <c r="I42" s="18"/>
      <c r="J42" s="12">
        <v>0</v>
      </c>
      <c r="K42" s="12">
        <v>0</v>
      </c>
      <c r="L42" s="12">
        <v>0</v>
      </c>
      <c r="M42" s="12">
        <v>0</v>
      </c>
      <c r="N42" s="12">
        <v>0</v>
      </c>
      <c r="O42" s="12">
        <v>0</v>
      </c>
      <c r="P42" s="12">
        <f t="shared" si="20"/>
        <v>0</v>
      </c>
      <c r="Q42" s="12">
        <v>0</v>
      </c>
      <c r="R42" s="12">
        <v>0</v>
      </c>
      <c r="S42" s="12">
        <v>0</v>
      </c>
      <c r="T42" s="12">
        <v>0</v>
      </c>
      <c r="U42" s="12">
        <v>0</v>
      </c>
      <c r="V42" s="12">
        <v>0</v>
      </c>
      <c r="W42" s="12">
        <f t="shared" si="17"/>
        <v>0</v>
      </c>
      <c r="X42" s="12">
        <v>0</v>
      </c>
      <c r="Y42" s="12">
        <v>900000</v>
      </c>
      <c r="Z42" s="12">
        <v>0</v>
      </c>
      <c r="AA42" s="12">
        <v>0</v>
      </c>
      <c r="AB42" s="12">
        <v>0</v>
      </c>
      <c r="AC42" s="12">
        <v>0</v>
      </c>
      <c r="AD42" s="12">
        <f t="shared" si="18"/>
        <v>900000</v>
      </c>
      <c r="AE42" s="24">
        <v>0</v>
      </c>
      <c r="AF42" s="12">
        <v>0</v>
      </c>
      <c r="AG42" s="12">
        <v>0</v>
      </c>
      <c r="AH42" s="12">
        <v>0</v>
      </c>
      <c r="AI42" s="12">
        <v>0</v>
      </c>
      <c r="AJ42" s="24">
        <v>0</v>
      </c>
      <c r="AK42" s="12">
        <f t="shared" si="21"/>
        <v>0</v>
      </c>
      <c r="AL42" s="12">
        <f t="shared" ref="AL42:AQ57" si="23">+J42+Q42+X42+AE42</f>
        <v>0</v>
      </c>
      <c r="AM42" s="12">
        <f t="shared" si="23"/>
        <v>900000</v>
      </c>
      <c r="AN42" s="12">
        <f t="shared" si="23"/>
        <v>0</v>
      </c>
      <c r="AO42" s="12">
        <f t="shared" si="23"/>
        <v>0</v>
      </c>
      <c r="AP42" s="12">
        <f t="shared" si="23"/>
        <v>0</v>
      </c>
      <c r="AQ42" s="12">
        <f t="shared" si="23"/>
        <v>0</v>
      </c>
      <c r="AR42" s="12">
        <f t="shared" si="9"/>
        <v>900000</v>
      </c>
      <c r="AS42" s="24">
        <v>0</v>
      </c>
      <c r="AT42" s="24">
        <v>0</v>
      </c>
      <c r="AU42" s="24">
        <v>0</v>
      </c>
      <c r="AV42" s="24">
        <v>0</v>
      </c>
      <c r="AW42" s="24">
        <v>0</v>
      </c>
      <c r="AX42" s="24">
        <v>0</v>
      </c>
      <c r="AY42" s="12">
        <f t="shared" si="22"/>
        <v>0</v>
      </c>
      <c r="AZ42" s="12">
        <f t="shared" si="11"/>
        <v>0</v>
      </c>
      <c r="BA42" s="12">
        <f t="shared" si="12"/>
        <v>900000</v>
      </c>
      <c r="BB42" s="12">
        <f t="shared" si="13"/>
        <v>0</v>
      </c>
      <c r="BC42" s="12">
        <f t="shared" si="14"/>
        <v>0</v>
      </c>
      <c r="BD42" s="12">
        <f t="shared" si="15"/>
        <v>0</v>
      </c>
      <c r="BE42" s="12">
        <f t="shared" si="16"/>
        <v>0</v>
      </c>
      <c r="BF42" s="12">
        <f t="shared" si="3"/>
        <v>900000</v>
      </c>
      <c r="BH42" s="95"/>
    </row>
    <row r="43" spans="1:60" ht="38.25">
      <c r="A43" s="84" t="s">
        <v>109</v>
      </c>
      <c r="B43" s="14" t="s">
        <v>76</v>
      </c>
      <c r="C43" s="13"/>
      <c r="D43" s="84" t="s">
        <v>1399</v>
      </c>
      <c r="E43" s="84" t="s">
        <v>36</v>
      </c>
      <c r="F43" s="85">
        <v>10</v>
      </c>
      <c r="G43" s="85" t="s">
        <v>77</v>
      </c>
      <c r="H43" s="85"/>
      <c r="I43" s="18"/>
      <c r="J43" s="12">
        <v>0</v>
      </c>
      <c r="K43" s="12">
        <v>0</v>
      </c>
      <c r="L43" s="12">
        <v>0</v>
      </c>
      <c r="M43" s="12">
        <v>0</v>
      </c>
      <c r="N43" s="12">
        <v>0</v>
      </c>
      <c r="O43" s="12">
        <v>0</v>
      </c>
      <c r="P43" s="12">
        <f t="shared" si="20"/>
        <v>0</v>
      </c>
      <c r="Q43" s="12">
        <v>0</v>
      </c>
      <c r="R43" s="12">
        <v>0</v>
      </c>
      <c r="S43" s="12">
        <v>0</v>
      </c>
      <c r="T43" s="12">
        <v>0</v>
      </c>
      <c r="U43" s="12">
        <v>0</v>
      </c>
      <c r="V43" s="12">
        <v>0</v>
      </c>
      <c r="W43" s="12">
        <f t="shared" si="17"/>
        <v>0</v>
      </c>
      <c r="X43" s="12">
        <v>0</v>
      </c>
      <c r="Y43" s="12">
        <v>0</v>
      </c>
      <c r="Z43" s="12">
        <v>0</v>
      </c>
      <c r="AA43" s="12">
        <v>0</v>
      </c>
      <c r="AB43" s="12">
        <v>400000</v>
      </c>
      <c r="AC43" s="12">
        <v>0</v>
      </c>
      <c r="AD43" s="12">
        <f t="shared" si="18"/>
        <v>400000</v>
      </c>
      <c r="AE43" s="24">
        <v>0</v>
      </c>
      <c r="AF43" s="12">
        <v>0</v>
      </c>
      <c r="AG43" s="12">
        <v>0</v>
      </c>
      <c r="AH43" s="12">
        <v>0</v>
      </c>
      <c r="AI43" s="12">
        <v>0</v>
      </c>
      <c r="AJ43" s="24">
        <v>0</v>
      </c>
      <c r="AK43" s="12">
        <f t="shared" si="21"/>
        <v>0</v>
      </c>
      <c r="AL43" s="12">
        <f t="shared" si="23"/>
        <v>0</v>
      </c>
      <c r="AM43" s="12">
        <f t="shared" si="23"/>
        <v>0</v>
      </c>
      <c r="AN43" s="12">
        <f t="shared" si="23"/>
        <v>0</v>
      </c>
      <c r="AO43" s="12">
        <f t="shared" si="23"/>
        <v>0</v>
      </c>
      <c r="AP43" s="12">
        <f t="shared" si="23"/>
        <v>400000</v>
      </c>
      <c r="AQ43" s="12">
        <f t="shared" si="23"/>
        <v>0</v>
      </c>
      <c r="AR43" s="12">
        <f t="shared" si="9"/>
        <v>400000</v>
      </c>
      <c r="AS43" s="24">
        <v>0</v>
      </c>
      <c r="AT43" s="24">
        <v>0</v>
      </c>
      <c r="AU43" s="24">
        <v>0</v>
      </c>
      <c r="AV43" s="24">
        <v>0</v>
      </c>
      <c r="AW43" s="24">
        <v>0</v>
      </c>
      <c r="AX43" s="24">
        <v>0</v>
      </c>
      <c r="AY43" s="12">
        <f t="shared" si="22"/>
        <v>0</v>
      </c>
      <c r="AZ43" s="12">
        <f t="shared" si="11"/>
        <v>0</v>
      </c>
      <c r="BA43" s="12">
        <f t="shared" si="12"/>
        <v>0</v>
      </c>
      <c r="BB43" s="12">
        <f t="shared" si="13"/>
        <v>0</v>
      </c>
      <c r="BC43" s="12">
        <f t="shared" si="14"/>
        <v>0</v>
      </c>
      <c r="BD43" s="12">
        <f t="shared" si="15"/>
        <v>400000</v>
      </c>
      <c r="BE43" s="12">
        <f t="shared" si="16"/>
        <v>0</v>
      </c>
      <c r="BF43" s="12">
        <f t="shared" si="3"/>
        <v>400000</v>
      </c>
      <c r="BH43" s="95"/>
    </row>
    <row r="44" spans="1:60">
      <c r="A44" s="84" t="s">
        <v>110</v>
      </c>
      <c r="B44" s="14" t="s">
        <v>76</v>
      </c>
      <c r="C44" s="13"/>
      <c r="D44" s="84" t="s">
        <v>1399</v>
      </c>
      <c r="E44" s="84" t="s">
        <v>36</v>
      </c>
      <c r="F44" s="85">
        <v>10</v>
      </c>
      <c r="G44" s="85" t="s">
        <v>77</v>
      </c>
      <c r="H44" s="85"/>
      <c r="I44" s="18"/>
      <c r="J44" s="12">
        <v>0</v>
      </c>
      <c r="K44" s="12">
        <v>0</v>
      </c>
      <c r="L44" s="12">
        <v>0</v>
      </c>
      <c r="M44" s="12">
        <v>0</v>
      </c>
      <c r="N44" s="12">
        <v>0</v>
      </c>
      <c r="O44" s="12">
        <v>0</v>
      </c>
      <c r="P44" s="12">
        <f t="shared" si="20"/>
        <v>0</v>
      </c>
      <c r="Q44" s="12">
        <v>0</v>
      </c>
      <c r="R44" s="12">
        <v>0</v>
      </c>
      <c r="S44" s="12">
        <v>0</v>
      </c>
      <c r="T44" s="12">
        <v>0</v>
      </c>
      <c r="U44" s="12">
        <v>0</v>
      </c>
      <c r="V44" s="12">
        <v>0</v>
      </c>
      <c r="W44" s="12">
        <f t="shared" si="17"/>
        <v>0</v>
      </c>
      <c r="X44" s="12">
        <v>0</v>
      </c>
      <c r="Y44" s="12">
        <v>0</v>
      </c>
      <c r="Z44" s="12">
        <v>0</v>
      </c>
      <c r="AA44" s="12">
        <v>0</v>
      </c>
      <c r="AB44" s="12">
        <v>0</v>
      </c>
      <c r="AC44" s="12">
        <v>0</v>
      </c>
      <c r="AD44" s="12">
        <f t="shared" si="18"/>
        <v>0</v>
      </c>
      <c r="AE44" s="24">
        <v>0</v>
      </c>
      <c r="AF44" s="12">
        <v>0</v>
      </c>
      <c r="AG44" s="12">
        <v>0</v>
      </c>
      <c r="AH44" s="12">
        <v>0</v>
      </c>
      <c r="AI44" s="12">
        <v>0</v>
      </c>
      <c r="AJ44" s="24">
        <v>0</v>
      </c>
      <c r="AK44" s="12">
        <f t="shared" si="21"/>
        <v>0</v>
      </c>
      <c r="AL44" s="12">
        <f t="shared" si="23"/>
        <v>0</v>
      </c>
      <c r="AM44" s="12">
        <f t="shared" si="23"/>
        <v>0</v>
      </c>
      <c r="AN44" s="12">
        <f t="shared" si="23"/>
        <v>0</v>
      </c>
      <c r="AO44" s="12">
        <f t="shared" si="23"/>
        <v>0</v>
      </c>
      <c r="AP44" s="12">
        <f t="shared" si="23"/>
        <v>0</v>
      </c>
      <c r="AQ44" s="12">
        <f t="shared" si="23"/>
        <v>0</v>
      </c>
      <c r="AR44" s="12">
        <f t="shared" si="9"/>
        <v>0</v>
      </c>
      <c r="AS44" s="24">
        <v>0</v>
      </c>
      <c r="AT44" s="24">
        <v>0</v>
      </c>
      <c r="AU44" s="24">
        <v>0</v>
      </c>
      <c r="AV44" s="24">
        <v>0</v>
      </c>
      <c r="AW44" s="24">
        <v>0</v>
      </c>
      <c r="AX44" s="24">
        <v>0</v>
      </c>
      <c r="AY44" s="12">
        <f t="shared" si="22"/>
        <v>0</v>
      </c>
      <c r="AZ44" s="12">
        <f t="shared" si="11"/>
        <v>0</v>
      </c>
      <c r="BA44" s="12">
        <f t="shared" si="12"/>
        <v>0</v>
      </c>
      <c r="BB44" s="12">
        <f t="shared" si="13"/>
        <v>0</v>
      </c>
      <c r="BC44" s="12">
        <f t="shared" si="14"/>
        <v>0</v>
      </c>
      <c r="BD44" s="12">
        <f t="shared" si="15"/>
        <v>0</v>
      </c>
      <c r="BE44" s="12">
        <f t="shared" si="16"/>
        <v>0</v>
      </c>
      <c r="BF44" s="12">
        <f t="shared" si="3"/>
        <v>0</v>
      </c>
      <c r="BH44" s="95"/>
    </row>
    <row r="45" spans="1:60">
      <c r="A45" s="84" t="s">
        <v>111</v>
      </c>
      <c r="B45" s="14" t="s">
        <v>76</v>
      </c>
      <c r="C45" s="13"/>
      <c r="D45" s="84" t="s">
        <v>1399</v>
      </c>
      <c r="E45" s="84" t="s">
        <v>36</v>
      </c>
      <c r="F45" s="85">
        <v>10</v>
      </c>
      <c r="G45" s="85" t="s">
        <v>77</v>
      </c>
      <c r="H45" s="85"/>
      <c r="I45" s="18"/>
      <c r="J45" s="12">
        <v>0</v>
      </c>
      <c r="K45" s="12">
        <v>0</v>
      </c>
      <c r="L45" s="12">
        <v>0</v>
      </c>
      <c r="M45" s="12">
        <v>0</v>
      </c>
      <c r="N45" s="12">
        <v>0</v>
      </c>
      <c r="O45" s="12">
        <v>0</v>
      </c>
      <c r="P45" s="12">
        <f t="shared" si="20"/>
        <v>0</v>
      </c>
      <c r="Q45" s="12">
        <v>0</v>
      </c>
      <c r="R45" s="12">
        <v>0</v>
      </c>
      <c r="S45" s="12">
        <v>0</v>
      </c>
      <c r="T45" s="12">
        <v>0</v>
      </c>
      <c r="U45" s="12">
        <v>0</v>
      </c>
      <c r="V45" s="12">
        <v>0</v>
      </c>
      <c r="W45" s="12">
        <f t="shared" si="17"/>
        <v>0</v>
      </c>
      <c r="X45" s="12">
        <v>0</v>
      </c>
      <c r="Y45" s="12">
        <v>0</v>
      </c>
      <c r="Z45" s="12">
        <v>0</v>
      </c>
      <c r="AA45" s="12">
        <v>0</v>
      </c>
      <c r="AB45" s="12">
        <v>0</v>
      </c>
      <c r="AC45" s="12">
        <v>0</v>
      </c>
      <c r="AD45" s="12">
        <f t="shared" si="18"/>
        <v>0</v>
      </c>
      <c r="AE45" s="24">
        <v>0</v>
      </c>
      <c r="AF45" s="12">
        <v>279000</v>
      </c>
      <c r="AG45" s="12">
        <v>0</v>
      </c>
      <c r="AH45" s="12">
        <v>0</v>
      </c>
      <c r="AI45" s="12">
        <v>0</v>
      </c>
      <c r="AJ45" s="24">
        <v>0</v>
      </c>
      <c r="AK45" s="12">
        <f t="shared" si="21"/>
        <v>279000</v>
      </c>
      <c r="AL45" s="12">
        <f t="shared" si="23"/>
        <v>0</v>
      </c>
      <c r="AM45" s="12">
        <f t="shared" si="23"/>
        <v>279000</v>
      </c>
      <c r="AN45" s="12">
        <f t="shared" si="23"/>
        <v>0</v>
      </c>
      <c r="AO45" s="12">
        <f t="shared" si="23"/>
        <v>0</v>
      </c>
      <c r="AP45" s="12">
        <f t="shared" si="23"/>
        <v>0</v>
      </c>
      <c r="AQ45" s="12">
        <f t="shared" si="23"/>
        <v>0</v>
      </c>
      <c r="AR45" s="12">
        <f t="shared" si="9"/>
        <v>279000</v>
      </c>
      <c r="AS45" s="24">
        <v>0</v>
      </c>
      <c r="AT45" s="24">
        <v>0</v>
      </c>
      <c r="AU45" s="24">
        <v>0</v>
      </c>
      <c r="AV45" s="24">
        <v>0</v>
      </c>
      <c r="AW45" s="24">
        <v>0</v>
      </c>
      <c r="AX45" s="24">
        <v>0</v>
      </c>
      <c r="AY45" s="12">
        <f t="shared" si="22"/>
        <v>0</v>
      </c>
      <c r="AZ45" s="12">
        <f t="shared" si="11"/>
        <v>0</v>
      </c>
      <c r="BA45" s="12">
        <f t="shared" si="12"/>
        <v>279000</v>
      </c>
      <c r="BB45" s="12">
        <f t="shared" si="13"/>
        <v>0</v>
      </c>
      <c r="BC45" s="12">
        <f t="shared" si="14"/>
        <v>0</v>
      </c>
      <c r="BD45" s="12">
        <f t="shared" si="15"/>
        <v>0</v>
      </c>
      <c r="BE45" s="12">
        <f t="shared" si="16"/>
        <v>0</v>
      </c>
      <c r="BF45" s="12">
        <f t="shared" si="3"/>
        <v>279000</v>
      </c>
      <c r="BH45" s="95"/>
    </row>
    <row r="46" spans="1:60">
      <c r="A46" s="84" t="s">
        <v>112</v>
      </c>
      <c r="B46" s="14" t="s">
        <v>76</v>
      </c>
      <c r="C46" s="13"/>
      <c r="D46" s="84" t="s">
        <v>1399</v>
      </c>
      <c r="E46" s="84" t="s">
        <v>36</v>
      </c>
      <c r="F46" s="85">
        <v>10</v>
      </c>
      <c r="G46" s="85" t="s">
        <v>77</v>
      </c>
      <c r="H46" s="85"/>
      <c r="I46" s="18"/>
      <c r="J46" s="12">
        <v>0</v>
      </c>
      <c r="K46" s="12">
        <v>0</v>
      </c>
      <c r="L46" s="12">
        <v>0</v>
      </c>
      <c r="M46" s="12">
        <v>0</v>
      </c>
      <c r="N46" s="12">
        <v>0</v>
      </c>
      <c r="O46" s="12">
        <v>0</v>
      </c>
      <c r="P46" s="12">
        <f t="shared" si="20"/>
        <v>0</v>
      </c>
      <c r="Q46" s="12">
        <v>0</v>
      </c>
      <c r="R46" s="12">
        <v>0</v>
      </c>
      <c r="S46" s="12">
        <v>0</v>
      </c>
      <c r="T46" s="12">
        <v>0</v>
      </c>
      <c r="U46" s="12">
        <v>0</v>
      </c>
      <c r="V46" s="12">
        <v>0</v>
      </c>
      <c r="W46" s="12">
        <f t="shared" si="17"/>
        <v>0</v>
      </c>
      <c r="X46" s="12">
        <v>0</v>
      </c>
      <c r="Y46" s="12">
        <v>50000</v>
      </c>
      <c r="Z46" s="12">
        <v>0</v>
      </c>
      <c r="AA46" s="12">
        <v>0</v>
      </c>
      <c r="AB46" s="12">
        <v>0</v>
      </c>
      <c r="AC46" s="12">
        <v>0</v>
      </c>
      <c r="AD46" s="12">
        <f t="shared" si="18"/>
        <v>50000</v>
      </c>
      <c r="AE46" s="24">
        <v>0</v>
      </c>
      <c r="AF46" s="12">
        <v>0</v>
      </c>
      <c r="AG46" s="12">
        <v>0</v>
      </c>
      <c r="AH46" s="12">
        <v>0</v>
      </c>
      <c r="AI46" s="12">
        <v>0</v>
      </c>
      <c r="AJ46" s="24">
        <v>0</v>
      </c>
      <c r="AK46" s="12">
        <f t="shared" si="21"/>
        <v>0</v>
      </c>
      <c r="AL46" s="12">
        <f t="shared" si="23"/>
        <v>0</v>
      </c>
      <c r="AM46" s="12">
        <f t="shared" si="23"/>
        <v>50000</v>
      </c>
      <c r="AN46" s="12">
        <f t="shared" si="23"/>
        <v>0</v>
      </c>
      <c r="AO46" s="12">
        <f t="shared" si="23"/>
        <v>0</v>
      </c>
      <c r="AP46" s="12">
        <f t="shared" si="23"/>
        <v>0</v>
      </c>
      <c r="AQ46" s="12">
        <f t="shared" si="23"/>
        <v>0</v>
      </c>
      <c r="AR46" s="12">
        <f t="shared" si="9"/>
        <v>50000</v>
      </c>
      <c r="AS46" s="24">
        <v>0</v>
      </c>
      <c r="AT46" s="24">
        <v>0</v>
      </c>
      <c r="AU46" s="24">
        <v>0</v>
      </c>
      <c r="AV46" s="24">
        <v>0</v>
      </c>
      <c r="AW46" s="24">
        <v>0</v>
      </c>
      <c r="AX46" s="24">
        <v>0</v>
      </c>
      <c r="AY46" s="12">
        <f t="shared" si="22"/>
        <v>0</v>
      </c>
      <c r="AZ46" s="12">
        <f t="shared" si="11"/>
        <v>0</v>
      </c>
      <c r="BA46" s="12">
        <f t="shared" si="12"/>
        <v>50000</v>
      </c>
      <c r="BB46" s="12">
        <f t="shared" si="13"/>
        <v>0</v>
      </c>
      <c r="BC46" s="12">
        <f t="shared" si="14"/>
        <v>0</v>
      </c>
      <c r="BD46" s="12">
        <f t="shared" si="15"/>
        <v>0</v>
      </c>
      <c r="BE46" s="12">
        <f t="shared" si="16"/>
        <v>0</v>
      </c>
      <c r="BF46" s="12">
        <f t="shared" si="3"/>
        <v>50000</v>
      </c>
      <c r="BH46" s="95"/>
    </row>
    <row r="47" spans="1:60">
      <c r="A47" s="84" t="s">
        <v>113</v>
      </c>
      <c r="B47" s="14" t="s">
        <v>76</v>
      </c>
      <c r="C47" s="13"/>
      <c r="D47" s="84" t="s">
        <v>1399</v>
      </c>
      <c r="E47" s="84" t="s">
        <v>36</v>
      </c>
      <c r="F47" s="85">
        <v>10</v>
      </c>
      <c r="G47" s="85" t="s">
        <v>77</v>
      </c>
      <c r="H47" s="85"/>
      <c r="I47" s="18"/>
      <c r="J47" s="12">
        <v>0</v>
      </c>
      <c r="K47" s="12">
        <v>0</v>
      </c>
      <c r="L47" s="12">
        <v>0</v>
      </c>
      <c r="M47" s="12">
        <v>0</v>
      </c>
      <c r="N47" s="12">
        <v>0</v>
      </c>
      <c r="O47" s="12">
        <v>0</v>
      </c>
      <c r="P47" s="12">
        <f t="shared" ref="P47:P55" si="24">SUM(J47:O47)</f>
        <v>0</v>
      </c>
      <c r="Q47" s="12">
        <v>0</v>
      </c>
      <c r="R47" s="12">
        <v>0</v>
      </c>
      <c r="S47" s="12">
        <v>0</v>
      </c>
      <c r="T47" s="12">
        <v>0</v>
      </c>
      <c r="U47" s="12">
        <v>0</v>
      </c>
      <c r="V47" s="12">
        <v>0</v>
      </c>
      <c r="W47" s="12">
        <f t="shared" si="17"/>
        <v>0</v>
      </c>
      <c r="X47" s="12">
        <v>0</v>
      </c>
      <c r="Y47" s="12">
        <v>25000</v>
      </c>
      <c r="Z47" s="12">
        <v>0</v>
      </c>
      <c r="AA47" s="12">
        <v>0</v>
      </c>
      <c r="AB47" s="12">
        <v>0</v>
      </c>
      <c r="AC47" s="12">
        <v>0</v>
      </c>
      <c r="AD47" s="12">
        <f t="shared" si="18"/>
        <v>25000</v>
      </c>
      <c r="AE47" s="12">
        <v>0</v>
      </c>
      <c r="AF47" s="12">
        <v>375000</v>
      </c>
      <c r="AG47" s="12">
        <v>0</v>
      </c>
      <c r="AH47" s="12">
        <v>0</v>
      </c>
      <c r="AI47" s="12">
        <v>0</v>
      </c>
      <c r="AJ47" s="12">
        <v>0</v>
      </c>
      <c r="AK47" s="12">
        <f t="shared" si="21"/>
        <v>375000</v>
      </c>
      <c r="AL47" s="12">
        <f t="shared" si="23"/>
        <v>0</v>
      </c>
      <c r="AM47" s="12">
        <f t="shared" si="23"/>
        <v>400000</v>
      </c>
      <c r="AN47" s="12">
        <f t="shared" si="23"/>
        <v>0</v>
      </c>
      <c r="AO47" s="12">
        <f t="shared" si="23"/>
        <v>0</v>
      </c>
      <c r="AP47" s="12">
        <f t="shared" si="23"/>
        <v>0</v>
      </c>
      <c r="AQ47" s="12">
        <f t="shared" si="23"/>
        <v>0</v>
      </c>
      <c r="AR47" s="12">
        <f t="shared" si="9"/>
        <v>400000</v>
      </c>
      <c r="AS47" s="24">
        <v>0</v>
      </c>
      <c r="AT47" s="24">
        <v>0</v>
      </c>
      <c r="AU47" s="24">
        <v>0</v>
      </c>
      <c r="AV47" s="24">
        <v>0</v>
      </c>
      <c r="AW47" s="24">
        <v>0</v>
      </c>
      <c r="AX47" s="24">
        <v>0</v>
      </c>
      <c r="AY47" s="12">
        <f t="shared" ref="AY47:AY56" si="25">SUM(AS47:AX47)</f>
        <v>0</v>
      </c>
      <c r="AZ47" s="12">
        <f t="shared" si="11"/>
        <v>0</v>
      </c>
      <c r="BA47" s="12">
        <f t="shared" si="12"/>
        <v>400000</v>
      </c>
      <c r="BB47" s="12">
        <f t="shared" si="13"/>
        <v>0</v>
      </c>
      <c r="BC47" s="12">
        <f t="shared" si="14"/>
        <v>0</v>
      </c>
      <c r="BD47" s="12">
        <f t="shared" si="15"/>
        <v>0</v>
      </c>
      <c r="BE47" s="12">
        <f t="shared" si="16"/>
        <v>0</v>
      </c>
      <c r="BF47" s="12">
        <f t="shared" si="3"/>
        <v>400000</v>
      </c>
      <c r="BH47" s="95"/>
    </row>
    <row r="48" spans="1:60">
      <c r="A48" s="84" t="s">
        <v>114</v>
      </c>
      <c r="B48" s="14" t="s">
        <v>76</v>
      </c>
      <c r="C48" s="13"/>
      <c r="D48" s="84" t="s">
        <v>1399</v>
      </c>
      <c r="E48" s="84" t="s">
        <v>36</v>
      </c>
      <c r="F48" s="85">
        <v>10</v>
      </c>
      <c r="G48" s="85" t="s">
        <v>77</v>
      </c>
      <c r="H48" s="85"/>
      <c r="I48" s="18"/>
      <c r="J48" s="12">
        <v>0</v>
      </c>
      <c r="K48" s="12">
        <v>0</v>
      </c>
      <c r="L48" s="12">
        <v>0</v>
      </c>
      <c r="M48" s="12">
        <v>0</v>
      </c>
      <c r="N48" s="12">
        <v>0</v>
      </c>
      <c r="O48" s="12">
        <v>0</v>
      </c>
      <c r="P48" s="12">
        <f t="shared" si="24"/>
        <v>0</v>
      </c>
      <c r="Q48" s="12">
        <v>0</v>
      </c>
      <c r="R48" s="12">
        <v>45000</v>
      </c>
      <c r="S48" s="12">
        <v>0</v>
      </c>
      <c r="T48" s="12">
        <v>0</v>
      </c>
      <c r="U48" s="12">
        <v>0</v>
      </c>
      <c r="V48" s="12">
        <v>0</v>
      </c>
      <c r="W48" s="12">
        <f t="shared" si="17"/>
        <v>45000</v>
      </c>
      <c r="X48" s="12">
        <v>0</v>
      </c>
      <c r="Y48" s="12">
        <v>0</v>
      </c>
      <c r="Z48" s="12">
        <v>0</v>
      </c>
      <c r="AA48" s="12">
        <v>0</v>
      </c>
      <c r="AB48" s="12">
        <v>0</v>
      </c>
      <c r="AC48" s="12">
        <v>0</v>
      </c>
      <c r="AD48" s="12">
        <f t="shared" si="18"/>
        <v>0</v>
      </c>
      <c r="AE48" s="12">
        <v>0</v>
      </c>
      <c r="AF48" s="12">
        <v>0</v>
      </c>
      <c r="AG48" s="12">
        <v>0</v>
      </c>
      <c r="AH48" s="12">
        <v>0</v>
      </c>
      <c r="AI48" s="12">
        <v>0</v>
      </c>
      <c r="AJ48" s="12">
        <v>0</v>
      </c>
      <c r="AK48" s="12">
        <f t="shared" si="21"/>
        <v>0</v>
      </c>
      <c r="AL48" s="12">
        <f t="shared" si="23"/>
        <v>0</v>
      </c>
      <c r="AM48" s="12">
        <f t="shared" si="23"/>
        <v>45000</v>
      </c>
      <c r="AN48" s="12">
        <f t="shared" si="23"/>
        <v>0</v>
      </c>
      <c r="AO48" s="12">
        <f t="shared" si="23"/>
        <v>0</v>
      </c>
      <c r="AP48" s="12">
        <f t="shared" si="23"/>
        <v>0</v>
      </c>
      <c r="AQ48" s="12">
        <f t="shared" si="23"/>
        <v>0</v>
      </c>
      <c r="AR48" s="12">
        <f t="shared" si="9"/>
        <v>45000</v>
      </c>
      <c r="AS48" s="24">
        <v>0</v>
      </c>
      <c r="AT48" s="24">
        <v>0</v>
      </c>
      <c r="AU48" s="24">
        <v>0</v>
      </c>
      <c r="AV48" s="24">
        <v>0</v>
      </c>
      <c r="AW48" s="24">
        <v>0</v>
      </c>
      <c r="AX48" s="24">
        <v>0</v>
      </c>
      <c r="AY48" s="12">
        <f t="shared" si="25"/>
        <v>0</v>
      </c>
      <c r="AZ48" s="12">
        <f t="shared" si="11"/>
        <v>0</v>
      </c>
      <c r="BA48" s="12">
        <f t="shared" si="12"/>
        <v>45000</v>
      </c>
      <c r="BB48" s="12">
        <f t="shared" si="13"/>
        <v>0</v>
      </c>
      <c r="BC48" s="12">
        <f t="shared" si="14"/>
        <v>0</v>
      </c>
      <c r="BD48" s="12">
        <f t="shared" si="15"/>
        <v>0</v>
      </c>
      <c r="BE48" s="12">
        <f t="shared" si="16"/>
        <v>0</v>
      </c>
      <c r="BF48" s="12">
        <f t="shared" si="3"/>
        <v>45000</v>
      </c>
      <c r="BH48" s="95"/>
    </row>
    <row r="49" spans="1:60">
      <c r="A49" s="21" t="s">
        <v>115</v>
      </c>
      <c r="B49" s="19" t="s">
        <v>116</v>
      </c>
      <c r="C49" s="20"/>
      <c r="D49" s="84" t="s">
        <v>1399</v>
      </c>
      <c r="E49" s="21" t="s">
        <v>58</v>
      </c>
      <c r="F49" s="20">
        <v>10</v>
      </c>
      <c r="G49" s="85" t="s">
        <v>77</v>
      </c>
      <c r="H49" s="20"/>
      <c r="I49" s="21"/>
      <c r="J49" s="23">
        <v>0</v>
      </c>
      <c r="K49" s="24">
        <v>7920</v>
      </c>
      <c r="L49" s="23">
        <v>0</v>
      </c>
      <c r="M49" s="23">
        <v>0</v>
      </c>
      <c r="N49" s="23">
        <v>0</v>
      </c>
      <c r="O49" s="24">
        <v>0</v>
      </c>
      <c r="P49" s="12">
        <f t="shared" si="24"/>
        <v>7920</v>
      </c>
      <c r="Q49" s="24">
        <v>0</v>
      </c>
      <c r="R49" s="24">
        <v>0</v>
      </c>
      <c r="S49" s="24">
        <v>0</v>
      </c>
      <c r="T49" s="24">
        <v>0</v>
      </c>
      <c r="U49" s="24">
        <v>0</v>
      </c>
      <c r="V49" s="24">
        <v>0</v>
      </c>
      <c r="W49" s="12">
        <f t="shared" si="17"/>
        <v>0</v>
      </c>
      <c r="X49" s="24">
        <v>0</v>
      </c>
      <c r="Y49" s="24">
        <v>0</v>
      </c>
      <c r="Z49" s="24">
        <v>0</v>
      </c>
      <c r="AA49" s="24">
        <v>0</v>
      </c>
      <c r="AB49" s="24">
        <v>0</v>
      </c>
      <c r="AC49" s="24">
        <v>0</v>
      </c>
      <c r="AD49" s="12">
        <f t="shared" si="18"/>
        <v>0</v>
      </c>
      <c r="AE49" s="24">
        <v>0</v>
      </c>
      <c r="AF49" s="24">
        <v>0</v>
      </c>
      <c r="AG49" s="24">
        <v>0</v>
      </c>
      <c r="AH49" s="24">
        <v>0</v>
      </c>
      <c r="AI49" s="24">
        <v>0</v>
      </c>
      <c r="AJ49" s="24">
        <v>0</v>
      </c>
      <c r="AK49" s="12">
        <f t="shared" ref="AK49:AK56" si="26">SUM(AE49:AJ49)</f>
        <v>0</v>
      </c>
      <c r="AL49" s="12">
        <f t="shared" si="23"/>
        <v>0</v>
      </c>
      <c r="AM49" s="12">
        <f t="shared" si="23"/>
        <v>7920</v>
      </c>
      <c r="AN49" s="12">
        <f t="shared" si="23"/>
        <v>0</v>
      </c>
      <c r="AO49" s="12">
        <f t="shared" si="23"/>
        <v>0</v>
      </c>
      <c r="AP49" s="12">
        <f t="shared" si="23"/>
        <v>0</v>
      </c>
      <c r="AQ49" s="12">
        <f t="shared" si="23"/>
        <v>0</v>
      </c>
      <c r="AR49" s="12">
        <f t="shared" si="9"/>
        <v>7920</v>
      </c>
      <c r="AS49" s="12">
        <v>0</v>
      </c>
      <c r="AT49" s="12">
        <v>0</v>
      </c>
      <c r="AU49" s="12">
        <v>0</v>
      </c>
      <c r="AV49" s="12">
        <v>0</v>
      </c>
      <c r="AW49" s="12">
        <v>0</v>
      </c>
      <c r="AX49" s="12">
        <v>0</v>
      </c>
      <c r="AY49" s="12">
        <f t="shared" si="25"/>
        <v>0</v>
      </c>
      <c r="AZ49" s="12">
        <f t="shared" si="11"/>
        <v>0</v>
      </c>
      <c r="BA49" s="12">
        <f t="shared" si="12"/>
        <v>7920</v>
      </c>
      <c r="BB49" s="12">
        <f t="shared" si="13"/>
        <v>0</v>
      </c>
      <c r="BC49" s="12">
        <f t="shared" si="14"/>
        <v>0</v>
      </c>
      <c r="BD49" s="12">
        <f t="shared" si="15"/>
        <v>0</v>
      </c>
      <c r="BE49" s="12">
        <f t="shared" si="16"/>
        <v>0</v>
      </c>
      <c r="BF49" s="12">
        <f t="shared" si="3"/>
        <v>7920</v>
      </c>
      <c r="BH49" s="95"/>
    </row>
    <row r="50" spans="1:60">
      <c r="A50" s="21" t="s">
        <v>117</v>
      </c>
      <c r="B50" s="19" t="s">
        <v>116</v>
      </c>
      <c r="C50" s="20"/>
      <c r="D50" s="84" t="s">
        <v>1399</v>
      </c>
      <c r="E50" s="21" t="s">
        <v>58</v>
      </c>
      <c r="F50" s="20">
        <v>10</v>
      </c>
      <c r="G50" s="85" t="s">
        <v>77</v>
      </c>
      <c r="H50" s="20"/>
      <c r="I50" s="25"/>
      <c r="J50" s="26">
        <v>0</v>
      </c>
      <c r="K50" s="26">
        <v>230000</v>
      </c>
      <c r="L50" s="26">
        <v>0</v>
      </c>
      <c r="M50" s="26">
        <v>0</v>
      </c>
      <c r="N50" s="26">
        <v>0</v>
      </c>
      <c r="O50" s="26">
        <v>0</v>
      </c>
      <c r="P50" s="12">
        <f t="shared" si="24"/>
        <v>230000</v>
      </c>
      <c r="Q50" s="24">
        <v>0</v>
      </c>
      <c r="R50" s="24">
        <v>0</v>
      </c>
      <c r="S50" s="24">
        <v>0</v>
      </c>
      <c r="T50" s="24">
        <v>0</v>
      </c>
      <c r="U50" s="24">
        <v>0</v>
      </c>
      <c r="V50" s="24">
        <v>0</v>
      </c>
      <c r="W50" s="12">
        <f t="shared" si="17"/>
        <v>0</v>
      </c>
      <c r="X50" s="24">
        <v>0</v>
      </c>
      <c r="Y50" s="24">
        <v>0</v>
      </c>
      <c r="Z50" s="24">
        <v>0</v>
      </c>
      <c r="AA50" s="24">
        <v>0</v>
      </c>
      <c r="AB50" s="24">
        <v>0</v>
      </c>
      <c r="AC50" s="24">
        <v>0</v>
      </c>
      <c r="AD50" s="12">
        <f t="shared" si="18"/>
        <v>0</v>
      </c>
      <c r="AE50" s="24">
        <v>0</v>
      </c>
      <c r="AF50" s="24">
        <v>0</v>
      </c>
      <c r="AG50" s="24">
        <v>0</v>
      </c>
      <c r="AH50" s="24">
        <v>0</v>
      </c>
      <c r="AI50" s="24">
        <v>0</v>
      </c>
      <c r="AJ50" s="24">
        <v>0</v>
      </c>
      <c r="AK50" s="12">
        <f t="shared" si="26"/>
        <v>0</v>
      </c>
      <c r="AL50" s="12">
        <f t="shared" si="23"/>
        <v>0</v>
      </c>
      <c r="AM50" s="12">
        <f t="shared" si="23"/>
        <v>230000</v>
      </c>
      <c r="AN50" s="12">
        <f t="shared" si="23"/>
        <v>0</v>
      </c>
      <c r="AO50" s="12">
        <f t="shared" si="23"/>
        <v>0</v>
      </c>
      <c r="AP50" s="12">
        <f t="shared" si="23"/>
        <v>0</v>
      </c>
      <c r="AQ50" s="12">
        <f t="shared" si="23"/>
        <v>0</v>
      </c>
      <c r="AR50" s="12">
        <f t="shared" si="9"/>
        <v>230000</v>
      </c>
      <c r="AS50" s="12">
        <v>0</v>
      </c>
      <c r="AT50" s="12">
        <v>0</v>
      </c>
      <c r="AU50" s="12">
        <v>0</v>
      </c>
      <c r="AV50" s="12">
        <v>0</v>
      </c>
      <c r="AW50" s="12">
        <v>0</v>
      </c>
      <c r="AX50" s="12">
        <v>0</v>
      </c>
      <c r="AY50" s="12">
        <f t="shared" si="25"/>
        <v>0</v>
      </c>
      <c r="AZ50" s="12">
        <f t="shared" si="11"/>
        <v>0</v>
      </c>
      <c r="BA50" s="12">
        <f t="shared" si="12"/>
        <v>230000</v>
      </c>
      <c r="BB50" s="12">
        <f t="shared" si="13"/>
        <v>0</v>
      </c>
      <c r="BC50" s="12">
        <f t="shared" si="14"/>
        <v>0</v>
      </c>
      <c r="BD50" s="12">
        <f t="shared" si="15"/>
        <v>0</v>
      </c>
      <c r="BE50" s="12">
        <f t="shared" si="16"/>
        <v>0</v>
      </c>
      <c r="BF50" s="12">
        <f t="shared" si="3"/>
        <v>230000</v>
      </c>
      <c r="BH50" s="95"/>
    </row>
    <row r="51" spans="1:60">
      <c r="A51" s="21" t="s">
        <v>118</v>
      </c>
      <c r="B51" s="19" t="s">
        <v>116</v>
      </c>
      <c r="C51" s="20"/>
      <c r="D51" s="84" t="s">
        <v>1399</v>
      </c>
      <c r="E51" s="21" t="s">
        <v>58</v>
      </c>
      <c r="F51" s="20">
        <v>10</v>
      </c>
      <c r="G51" s="85" t="s">
        <v>77</v>
      </c>
      <c r="H51" s="20"/>
      <c r="I51" s="21"/>
      <c r="J51" s="26">
        <v>0</v>
      </c>
      <c r="K51" s="12">
        <v>18970</v>
      </c>
      <c r="L51" s="26">
        <v>0</v>
      </c>
      <c r="M51" s="26">
        <v>0</v>
      </c>
      <c r="N51" s="26">
        <v>0</v>
      </c>
      <c r="O51" s="26">
        <v>0</v>
      </c>
      <c r="P51" s="12">
        <f t="shared" si="24"/>
        <v>18970</v>
      </c>
      <c r="Q51" s="24">
        <v>0</v>
      </c>
      <c r="R51" s="24">
        <v>0</v>
      </c>
      <c r="S51" s="24">
        <v>0</v>
      </c>
      <c r="T51" s="24">
        <v>0</v>
      </c>
      <c r="U51" s="24">
        <v>0</v>
      </c>
      <c r="V51" s="24">
        <v>0</v>
      </c>
      <c r="W51" s="12">
        <f t="shared" si="17"/>
        <v>0</v>
      </c>
      <c r="X51" s="24">
        <v>0</v>
      </c>
      <c r="Y51" s="24">
        <v>0</v>
      </c>
      <c r="Z51" s="24">
        <v>0</v>
      </c>
      <c r="AA51" s="24">
        <v>0</v>
      </c>
      <c r="AB51" s="24">
        <v>0</v>
      </c>
      <c r="AC51" s="24">
        <v>0</v>
      </c>
      <c r="AD51" s="12">
        <f t="shared" si="18"/>
        <v>0</v>
      </c>
      <c r="AE51" s="24">
        <v>0</v>
      </c>
      <c r="AF51" s="24">
        <v>0</v>
      </c>
      <c r="AG51" s="24">
        <v>0</v>
      </c>
      <c r="AH51" s="24">
        <v>0</v>
      </c>
      <c r="AI51" s="24">
        <v>0</v>
      </c>
      <c r="AJ51" s="24">
        <v>0</v>
      </c>
      <c r="AK51" s="12">
        <f t="shared" si="26"/>
        <v>0</v>
      </c>
      <c r="AL51" s="12">
        <f t="shared" si="23"/>
        <v>0</v>
      </c>
      <c r="AM51" s="12">
        <f t="shared" si="23"/>
        <v>18970</v>
      </c>
      <c r="AN51" s="12">
        <f t="shared" si="23"/>
        <v>0</v>
      </c>
      <c r="AO51" s="12">
        <f t="shared" si="23"/>
        <v>0</v>
      </c>
      <c r="AP51" s="12">
        <f t="shared" si="23"/>
        <v>0</v>
      </c>
      <c r="AQ51" s="12">
        <f t="shared" si="23"/>
        <v>0</v>
      </c>
      <c r="AR51" s="12">
        <f t="shared" si="9"/>
        <v>18970</v>
      </c>
      <c r="AS51" s="12">
        <v>0</v>
      </c>
      <c r="AT51" s="12">
        <v>0</v>
      </c>
      <c r="AU51" s="12">
        <v>0</v>
      </c>
      <c r="AV51" s="12">
        <v>0</v>
      </c>
      <c r="AW51" s="12">
        <v>0</v>
      </c>
      <c r="AX51" s="12">
        <v>0</v>
      </c>
      <c r="AY51" s="12">
        <f t="shared" si="25"/>
        <v>0</v>
      </c>
      <c r="AZ51" s="12">
        <f t="shared" si="11"/>
        <v>0</v>
      </c>
      <c r="BA51" s="12">
        <f t="shared" si="12"/>
        <v>18970</v>
      </c>
      <c r="BB51" s="12">
        <f t="shared" si="13"/>
        <v>0</v>
      </c>
      <c r="BC51" s="12">
        <f t="shared" si="14"/>
        <v>0</v>
      </c>
      <c r="BD51" s="12">
        <f t="shared" si="15"/>
        <v>0</v>
      </c>
      <c r="BE51" s="12">
        <f t="shared" si="16"/>
        <v>0</v>
      </c>
      <c r="BF51" s="12">
        <f t="shared" si="3"/>
        <v>18970</v>
      </c>
      <c r="BH51" s="95"/>
    </row>
    <row r="52" spans="1:60">
      <c r="A52" s="21" t="s">
        <v>119</v>
      </c>
      <c r="B52" s="19" t="s">
        <v>116</v>
      </c>
      <c r="C52" s="20"/>
      <c r="D52" s="84" t="s">
        <v>1399</v>
      </c>
      <c r="E52" s="21" t="s">
        <v>58</v>
      </c>
      <c r="F52" s="20">
        <v>10</v>
      </c>
      <c r="G52" s="85" t="s">
        <v>77</v>
      </c>
      <c r="H52" s="20"/>
      <c r="I52" s="21"/>
      <c r="J52" s="26">
        <v>0</v>
      </c>
      <c r="K52" s="26">
        <v>110000</v>
      </c>
      <c r="L52" s="26">
        <v>0</v>
      </c>
      <c r="M52" s="26">
        <v>0</v>
      </c>
      <c r="N52" s="26">
        <v>0</v>
      </c>
      <c r="O52" s="26">
        <v>0</v>
      </c>
      <c r="P52" s="12">
        <f t="shared" si="24"/>
        <v>110000</v>
      </c>
      <c r="Q52" s="24">
        <v>0</v>
      </c>
      <c r="R52" s="12">
        <v>110000</v>
      </c>
      <c r="S52" s="24">
        <v>0</v>
      </c>
      <c r="T52" s="24">
        <v>0</v>
      </c>
      <c r="U52" s="24">
        <v>0</v>
      </c>
      <c r="V52" s="24">
        <v>0</v>
      </c>
      <c r="W52" s="12">
        <f t="shared" si="17"/>
        <v>110000</v>
      </c>
      <c r="X52" s="24">
        <v>0</v>
      </c>
      <c r="Y52" s="24">
        <v>0</v>
      </c>
      <c r="Z52" s="24">
        <v>0</v>
      </c>
      <c r="AA52" s="24">
        <v>0</v>
      </c>
      <c r="AB52" s="24">
        <v>0</v>
      </c>
      <c r="AC52" s="24">
        <v>0</v>
      </c>
      <c r="AD52" s="12">
        <f t="shared" si="18"/>
        <v>0</v>
      </c>
      <c r="AE52" s="24">
        <v>0</v>
      </c>
      <c r="AF52" s="24">
        <v>0</v>
      </c>
      <c r="AG52" s="24">
        <v>0</v>
      </c>
      <c r="AH52" s="24">
        <v>0</v>
      </c>
      <c r="AI52" s="24">
        <v>0</v>
      </c>
      <c r="AJ52" s="24">
        <v>0</v>
      </c>
      <c r="AK52" s="12">
        <f t="shared" si="26"/>
        <v>0</v>
      </c>
      <c r="AL52" s="12">
        <f t="shared" si="23"/>
        <v>0</v>
      </c>
      <c r="AM52" s="12">
        <f t="shared" si="23"/>
        <v>220000</v>
      </c>
      <c r="AN52" s="12">
        <f t="shared" si="23"/>
        <v>0</v>
      </c>
      <c r="AO52" s="12">
        <f t="shared" si="23"/>
        <v>0</v>
      </c>
      <c r="AP52" s="12">
        <f t="shared" si="23"/>
        <v>0</v>
      </c>
      <c r="AQ52" s="12">
        <f t="shared" si="23"/>
        <v>0</v>
      </c>
      <c r="AR52" s="12">
        <f t="shared" si="9"/>
        <v>220000</v>
      </c>
      <c r="AS52" s="12">
        <v>0</v>
      </c>
      <c r="AT52" s="12">
        <v>0</v>
      </c>
      <c r="AU52" s="12">
        <v>0</v>
      </c>
      <c r="AV52" s="12">
        <v>0</v>
      </c>
      <c r="AW52" s="12">
        <v>0</v>
      </c>
      <c r="AX52" s="12">
        <v>0</v>
      </c>
      <c r="AY52" s="12">
        <f t="shared" si="25"/>
        <v>0</v>
      </c>
      <c r="AZ52" s="12">
        <f t="shared" si="11"/>
        <v>0</v>
      </c>
      <c r="BA52" s="12">
        <f t="shared" si="12"/>
        <v>220000</v>
      </c>
      <c r="BB52" s="12">
        <f t="shared" si="13"/>
        <v>0</v>
      </c>
      <c r="BC52" s="12">
        <f t="shared" si="14"/>
        <v>0</v>
      </c>
      <c r="BD52" s="12">
        <f t="shared" si="15"/>
        <v>0</v>
      </c>
      <c r="BE52" s="12">
        <f t="shared" si="16"/>
        <v>0</v>
      </c>
      <c r="BF52" s="12">
        <f t="shared" si="3"/>
        <v>220000</v>
      </c>
      <c r="BH52" s="95"/>
    </row>
    <row r="53" spans="1:60">
      <c r="A53" s="21" t="s">
        <v>120</v>
      </c>
      <c r="B53" s="19" t="s">
        <v>116</v>
      </c>
      <c r="C53" s="20"/>
      <c r="D53" s="84" t="s">
        <v>1399</v>
      </c>
      <c r="E53" s="21" t="s">
        <v>58</v>
      </c>
      <c r="F53" s="20">
        <v>10</v>
      </c>
      <c r="G53" s="85" t="s">
        <v>77</v>
      </c>
      <c r="H53" s="20"/>
      <c r="I53" s="21"/>
      <c r="J53" s="26">
        <v>0</v>
      </c>
      <c r="K53" s="12">
        <v>418000</v>
      </c>
      <c r="L53" s="26">
        <v>0</v>
      </c>
      <c r="M53" s="26">
        <v>0</v>
      </c>
      <c r="N53" s="26">
        <v>0</v>
      </c>
      <c r="O53" s="26">
        <v>0</v>
      </c>
      <c r="P53" s="12">
        <f t="shared" si="24"/>
        <v>418000</v>
      </c>
      <c r="Q53" s="24">
        <v>0</v>
      </c>
      <c r="R53" s="24">
        <v>0</v>
      </c>
      <c r="S53" s="24">
        <v>0</v>
      </c>
      <c r="T53" s="24">
        <v>0</v>
      </c>
      <c r="U53" s="24">
        <v>0</v>
      </c>
      <c r="V53" s="24">
        <v>0</v>
      </c>
      <c r="W53" s="12">
        <f t="shared" si="17"/>
        <v>0</v>
      </c>
      <c r="X53" s="24">
        <v>0</v>
      </c>
      <c r="Y53" s="24">
        <v>0</v>
      </c>
      <c r="Z53" s="24">
        <v>0</v>
      </c>
      <c r="AA53" s="24">
        <v>0</v>
      </c>
      <c r="AB53" s="24">
        <v>0</v>
      </c>
      <c r="AC53" s="24">
        <v>0</v>
      </c>
      <c r="AD53" s="12">
        <f t="shared" si="18"/>
        <v>0</v>
      </c>
      <c r="AE53" s="24">
        <v>0</v>
      </c>
      <c r="AF53" s="24">
        <v>0</v>
      </c>
      <c r="AG53" s="24">
        <v>0</v>
      </c>
      <c r="AH53" s="24">
        <v>0</v>
      </c>
      <c r="AI53" s="24">
        <v>0</v>
      </c>
      <c r="AJ53" s="24">
        <v>0</v>
      </c>
      <c r="AK53" s="12">
        <f t="shared" si="26"/>
        <v>0</v>
      </c>
      <c r="AL53" s="12">
        <f t="shared" si="23"/>
        <v>0</v>
      </c>
      <c r="AM53" s="12">
        <f t="shared" si="23"/>
        <v>418000</v>
      </c>
      <c r="AN53" s="12">
        <f t="shared" si="23"/>
        <v>0</v>
      </c>
      <c r="AO53" s="12">
        <f t="shared" si="23"/>
        <v>0</v>
      </c>
      <c r="AP53" s="12">
        <f t="shared" si="23"/>
        <v>0</v>
      </c>
      <c r="AQ53" s="12">
        <f t="shared" si="23"/>
        <v>0</v>
      </c>
      <c r="AR53" s="12">
        <f t="shared" si="9"/>
        <v>418000</v>
      </c>
      <c r="AS53" s="12">
        <v>0</v>
      </c>
      <c r="AT53" s="12">
        <v>0</v>
      </c>
      <c r="AU53" s="12">
        <v>0</v>
      </c>
      <c r="AV53" s="12">
        <v>0</v>
      </c>
      <c r="AW53" s="12">
        <v>0</v>
      </c>
      <c r="AX53" s="12">
        <v>0</v>
      </c>
      <c r="AY53" s="12">
        <f t="shared" si="25"/>
        <v>0</v>
      </c>
      <c r="AZ53" s="12">
        <f t="shared" si="11"/>
        <v>0</v>
      </c>
      <c r="BA53" s="12">
        <f t="shared" si="12"/>
        <v>418000</v>
      </c>
      <c r="BB53" s="12">
        <f t="shared" si="13"/>
        <v>0</v>
      </c>
      <c r="BC53" s="12">
        <f t="shared" si="14"/>
        <v>0</v>
      </c>
      <c r="BD53" s="12">
        <f t="shared" si="15"/>
        <v>0</v>
      </c>
      <c r="BE53" s="12">
        <f t="shared" si="16"/>
        <v>0</v>
      </c>
      <c r="BF53" s="12">
        <f t="shared" si="3"/>
        <v>418000</v>
      </c>
      <c r="BH53" s="95"/>
    </row>
    <row r="54" spans="1:60">
      <c r="A54" s="21" t="s">
        <v>121</v>
      </c>
      <c r="B54" s="19" t="s">
        <v>116</v>
      </c>
      <c r="C54" s="20"/>
      <c r="D54" s="84" t="s">
        <v>1399</v>
      </c>
      <c r="E54" s="21" t="s">
        <v>58</v>
      </c>
      <c r="F54" s="20">
        <v>10</v>
      </c>
      <c r="G54" s="85" t="s">
        <v>77</v>
      </c>
      <c r="H54" s="20"/>
      <c r="I54" s="21"/>
      <c r="J54" s="26">
        <v>0</v>
      </c>
      <c r="K54" s="24">
        <v>0</v>
      </c>
      <c r="L54" s="26">
        <v>0</v>
      </c>
      <c r="M54" s="26">
        <v>0</v>
      </c>
      <c r="N54" s="26">
        <v>0</v>
      </c>
      <c r="O54" s="26">
        <v>0</v>
      </c>
      <c r="P54" s="12">
        <f t="shared" si="24"/>
        <v>0</v>
      </c>
      <c r="Q54" s="26">
        <v>0</v>
      </c>
      <c r="R54" s="12">
        <v>450000</v>
      </c>
      <c r="S54" s="26">
        <v>0</v>
      </c>
      <c r="T54" s="26">
        <v>0</v>
      </c>
      <c r="U54" s="26">
        <v>0</v>
      </c>
      <c r="V54" s="26">
        <v>0</v>
      </c>
      <c r="W54" s="12">
        <f t="shared" si="17"/>
        <v>450000</v>
      </c>
      <c r="X54" s="24">
        <v>0</v>
      </c>
      <c r="Y54" s="24">
        <v>0</v>
      </c>
      <c r="Z54" s="24">
        <v>0</v>
      </c>
      <c r="AA54" s="24">
        <v>0</v>
      </c>
      <c r="AB54" s="24">
        <v>0</v>
      </c>
      <c r="AC54" s="24">
        <v>0</v>
      </c>
      <c r="AD54" s="12">
        <f t="shared" si="18"/>
        <v>0</v>
      </c>
      <c r="AE54" s="24">
        <v>0</v>
      </c>
      <c r="AF54" s="24">
        <v>0</v>
      </c>
      <c r="AG54" s="24">
        <v>0</v>
      </c>
      <c r="AH54" s="24">
        <v>0</v>
      </c>
      <c r="AI54" s="24">
        <v>0</v>
      </c>
      <c r="AJ54" s="24">
        <v>0</v>
      </c>
      <c r="AK54" s="12">
        <f t="shared" si="26"/>
        <v>0</v>
      </c>
      <c r="AL54" s="12">
        <f t="shared" si="23"/>
        <v>0</v>
      </c>
      <c r="AM54" s="12">
        <f t="shared" si="23"/>
        <v>450000</v>
      </c>
      <c r="AN54" s="12">
        <f t="shared" si="23"/>
        <v>0</v>
      </c>
      <c r="AO54" s="12">
        <f t="shared" si="23"/>
        <v>0</v>
      </c>
      <c r="AP54" s="12">
        <f t="shared" si="23"/>
        <v>0</v>
      </c>
      <c r="AQ54" s="12">
        <f t="shared" si="23"/>
        <v>0</v>
      </c>
      <c r="AR54" s="12">
        <f t="shared" si="9"/>
        <v>450000</v>
      </c>
      <c r="AS54" s="12">
        <v>0</v>
      </c>
      <c r="AT54" s="12">
        <v>0</v>
      </c>
      <c r="AU54" s="12">
        <v>0</v>
      </c>
      <c r="AV54" s="12">
        <v>0</v>
      </c>
      <c r="AW54" s="12">
        <v>0</v>
      </c>
      <c r="AX54" s="12">
        <v>0</v>
      </c>
      <c r="AY54" s="12">
        <f t="shared" si="25"/>
        <v>0</v>
      </c>
      <c r="AZ54" s="12">
        <f t="shared" si="11"/>
        <v>0</v>
      </c>
      <c r="BA54" s="12">
        <f t="shared" si="12"/>
        <v>450000</v>
      </c>
      <c r="BB54" s="12">
        <f t="shared" si="13"/>
        <v>0</v>
      </c>
      <c r="BC54" s="12">
        <f t="shared" si="14"/>
        <v>0</v>
      </c>
      <c r="BD54" s="12">
        <f t="shared" si="15"/>
        <v>0</v>
      </c>
      <c r="BE54" s="12">
        <f t="shared" si="16"/>
        <v>0</v>
      </c>
      <c r="BF54" s="12">
        <f t="shared" si="3"/>
        <v>450000</v>
      </c>
      <c r="BH54" s="95"/>
    </row>
    <row r="55" spans="1:60">
      <c r="A55" s="21" t="s">
        <v>122</v>
      </c>
      <c r="B55" s="19" t="s">
        <v>116</v>
      </c>
      <c r="C55" s="20"/>
      <c r="D55" s="84" t="s">
        <v>1399</v>
      </c>
      <c r="E55" s="21" t="s">
        <v>58</v>
      </c>
      <c r="F55" s="20">
        <v>10</v>
      </c>
      <c r="G55" s="85" t="s">
        <v>77</v>
      </c>
      <c r="H55" s="20"/>
      <c r="I55" s="21"/>
      <c r="J55" s="26">
        <v>0</v>
      </c>
      <c r="K55" s="24">
        <v>0</v>
      </c>
      <c r="L55" s="26">
        <v>0</v>
      </c>
      <c r="M55" s="26">
        <v>0</v>
      </c>
      <c r="N55" s="26">
        <v>0</v>
      </c>
      <c r="O55" s="26">
        <v>0</v>
      </c>
      <c r="P55" s="12">
        <f t="shared" si="24"/>
        <v>0</v>
      </c>
      <c r="Q55" s="26">
        <v>0</v>
      </c>
      <c r="R55" s="12">
        <v>10000</v>
      </c>
      <c r="S55" s="26">
        <v>0</v>
      </c>
      <c r="T55" s="26">
        <v>0</v>
      </c>
      <c r="U55" s="26">
        <v>0</v>
      </c>
      <c r="V55" s="26">
        <v>0</v>
      </c>
      <c r="W55" s="12">
        <f t="shared" si="17"/>
        <v>10000</v>
      </c>
      <c r="X55" s="24">
        <v>0</v>
      </c>
      <c r="Y55" s="24">
        <v>0</v>
      </c>
      <c r="Z55" s="24">
        <v>0</v>
      </c>
      <c r="AA55" s="24">
        <v>0</v>
      </c>
      <c r="AB55" s="24">
        <v>0</v>
      </c>
      <c r="AC55" s="24">
        <v>0</v>
      </c>
      <c r="AD55" s="12">
        <f t="shared" si="18"/>
        <v>0</v>
      </c>
      <c r="AE55" s="24">
        <v>0</v>
      </c>
      <c r="AF55" s="24">
        <v>0</v>
      </c>
      <c r="AG55" s="24">
        <v>0</v>
      </c>
      <c r="AH55" s="24">
        <v>0</v>
      </c>
      <c r="AI55" s="24">
        <v>0</v>
      </c>
      <c r="AJ55" s="24">
        <v>0</v>
      </c>
      <c r="AK55" s="12">
        <f t="shared" si="26"/>
        <v>0</v>
      </c>
      <c r="AL55" s="12">
        <f t="shared" si="23"/>
        <v>0</v>
      </c>
      <c r="AM55" s="12">
        <f t="shared" si="23"/>
        <v>10000</v>
      </c>
      <c r="AN55" s="12">
        <f t="shared" si="23"/>
        <v>0</v>
      </c>
      <c r="AO55" s="12">
        <f t="shared" si="23"/>
        <v>0</v>
      </c>
      <c r="AP55" s="12">
        <f t="shared" si="23"/>
        <v>0</v>
      </c>
      <c r="AQ55" s="12">
        <f t="shared" si="23"/>
        <v>0</v>
      </c>
      <c r="AR55" s="12">
        <f t="shared" si="9"/>
        <v>10000</v>
      </c>
      <c r="AS55" s="12">
        <v>0</v>
      </c>
      <c r="AT55" s="12">
        <v>0</v>
      </c>
      <c r="AU55" s="12">
        <v>0</v>
      </c>
      <c r="AV55" s="12">
        <v>0</v>
      </c>
      <c r="AW55" s="12">
        <v>0</v>
      </c>
      <c r="AX55" s="12">
        <v>0</v>
      </c>
      <c r="AY55" s="12">
        <f t="shared" si="25"/>
        <v>0</v>
      </c>
      <c r="AZ55" s="12">
        <f t="shared" si="11"/>
        <v>0</v>
      </c>
      <c r="BA55" s="12">
        <f t="shared" si="12"/>
        <v>10000</v>
      </c>
      <c r="BB55" s="12">
        <f t="shared" si="13"/>
        <v>0</v>
      </c>
      <c r="BC55" s="12">
        <f t="shared" si="14"/>
        <v>0</v>
      </c>
      <c r="BD55" s="12">
        <f t="shared" si="15"/>
        <v>0</v>
      </c>
      <c r="BE55" s="12">
        <f t="shared" si="16"/>
        <v>0</v>
      </c>
      <c r="BF55" s="12">
        <f t="shared" si="3"/>
        <v>10000</v>
      </c>
      <c r="BH55" s="95"/>
    </row>
    <row r="56" spans="1:60" ht="38.25">
      <c r="A56" s="21" t="s">
        <v>123</v>
      </c>
      <c r="B56" s="19" t="s">
        <v>116</v>
      </c>
      <c r="C56" s="20"/>
      <c r="D56" s="84" t="s">
        <v>1399</v>
      </c>
      <c r="E56" s="21" t="s">
        <v>58</v>
      </c>
      <c r="F56" s="85">
        <v>10</v>
      </c>
      <c r="G56" s="85" t="s">
        <v>77</v>
      </c>
      <c r="H56" s="20"/>
      <c r="I56" s="21"/>
      <c r="J56" s="26">
        <v>0</v>
      </c>
      <c r="K56" s="12">
        <v>9800</v>
      </c>
      <c r="L56" s="26">
        <v>0</v>
      </c>
      <c r="M56" s="26">
        <v>0</v>
      </c>
      <c r="N56" s="26">
        <v>0</v>
      </c>
      <c r="O56" s="26">
        <v>0</v>
      </c>
      <c r="P56" s="12">
        <f t="shared" ref="P56:P73" si="27">SUM(J56:O56)</f>
        <v>9800</v>
      </c>
      <c r="Q56" s="24">
        <v>0</v>
      </c>
      <c r="R56" s="24">
        <v>0</v>
      </c>
      <c r="S56" s="24">
        <v>0</v>
      </c>
      <c r="T56" s="24">
        <v>0</v>
      </c>
      <c r="U56" s="24">
        <v>0</v>
      </c>
      <c r="V56" s="24">
        <v>0</v>
      </c>
      <c r="W56" s="12">
        <f t="shared" si="17"/>
        <v>0</v>
      </c>
      <c r="X56" s="24">
        <v>0</v>
      </c>
      <c r="Y56" s="24">
        <v>0</v>
      </c>
      <c r="Z56" s="24">
        <v>0</v>
      </c>
      <c r="AA56" s="24">
        <v>0</v>
      </c>
      <c r="AB56" s="24">
        <v>0</v>
      </c>
      <c r="AC56" s="24">
        <v>0</v>
      </c>
      <c r="AD56" s="12">
        <f t="shared" si="18"/>
        <v>0</v>
      </c>
      <c r="AE56" s="24">
        <v>0</v>
      </c>
      <c r="AF56" s="24">
        <v>0</v>
      </c>
      <c r="AG56" s="24">
        <v>0</v>
      </c>
      <c r="AH56" s="24">
        <v>0</v>
      </c>
      <c r="AI56" s="24">
        <v>0</v>
      </c>
      <c r="AJ56" s="24">
        <v>0</v>
      </c>
      <c r="AK56" s="12">
        <f t="shared" si="26"/>
        <v>0</v>
      </c>
      <c r="AL56" s="12">
        <f t="shared" si="23"/>
        <v>0</v>
      </c>
      <c r="AM56" s="12">
        <f t="shared" si="23"/>
        <v>9800</v>
      </c>
      <c r="AN56" s="12">
        <f t="shared" si="23"/>
        <v>0</v>
      </c>
      <c r="AO56" s="12">
        <f t="shared" si="23"/>
        <v>0</v>
      </c>
      <c r="AP56" s="12">
        <f t="shared" si="23"/>
        <v>0</v>
      </c>
      <c r="AQ56" s="12">
        <f t="shared" si="23"/>
        <v>0</v>
      </c>
      <c r="AR56" s="12">
        <f t="shared" si="9"/>
        <v>9800</v>
      </c>
      <c r="AS56" s="24">
        <v>0</v>
      </c>
      <c r="AT56" s="24">
        <v>0</v>
      </c>
      <c r="AU56" s="24">
        <v>0</v>
      </c>
      <c r="AV56" s="24">
        <v>0</v>
      </c>
      <c r="AW56" s="24">
        <v>0</v>
      </c>
      <c r="AX56" s="24">
        <v>0</v>
      </c>
      <c r="AY56" s="12">
        <f t="shared" si="25"/>
        <v>0</v>
      </c>
      <c r="AZ56" s="12">
        <f t="shared" si="11"/>
        <v>0</v>
      </c>
      <c r="BA56" s="12">
        <f t="shared" si="12"/>
        <v>9800</v>
      </c>
      <c r="BB56" s="12">
        <f t="shared" si="13"/>
        <v>0</v>
      </c>
      <c r="BC56" s="12">
        <f t="shared" si="14"/>
        <v>0</v>
      </c>
      <c r="BD56" s="12">
        <f t="shared" si="15"/>
        <v>0</v>
      </c>
      <c r="BE56" s="12">
        <f t="shared" si="16"/>
        <v>0</v>
      </c>
      <c r="BF56" s="12">
        <f t="shared" si="3"/>
        <v>9800</v>
      </c>
      <c r="BH56" s="95"/>
    </row>
    <row r="57" spans="1:60">
      <c r="A57" s="21" t="s">
        <v>124</v>
      </c>
      <c r="B57" s="19" t="s">
        <v>116</v>
      </c>
      <c r="C57" s="20"/>
      <c r="D57" s="84" t="s">
        <v>1399</v>
      </c>
      <c r="E57" s="21" t="s">
        <v>58</v>
      </c>
      <c r="F57" s="85">
        <v>10</v>
      </c>
      <c r="G57" s="85" t="s">
        <v>77</v>
      </c>
      <c r="H57" s="20"/>
      <c r="I57" s="21"/>
      <c r="J57" s="26">
        <v>0</v>
      </c>
      <c r="K57" s="12">
        <v>116000</v>
      </c>
      <c r="L57" s="26">
        <v>0</v>
      </c>
      <c r="M57" s="26">
        <v>0</v>
      </c>
      <c r="N57" s="26">
        <v>0</v>
      </c>
      <c r="O57" s="26">
        <v>0</v>
      </c>
      <c r="P57" s="12">
        <f t="shared" si="27"/>
        <v>116000</v>
      </c>
      <c r="Q57" s="24">
        <v>0</v>
      </c>
      <c r="R57" s="12">
        <v>116000</v>
      </c>
      <c r="S57" s="24">
        <v>0</v>
      </c>
      <c r="T57" s="24">
        <v>0</v>
      </c>
      <c r="U57" s="24">
        <v>0</v>
      </c>
      <c r="V57" s="24">
        <v>0</v>
      </c>
      <c r="W57" s="12">
        <f t="shared" si="17"/>
        <v>116000</v>
      </c>
      <c r="X57" s="24">
        <v>0</v>
      </c>
      <c r="Y57" s="24">
        <v>0</v>
      </c>
      <c r="Z57" s="24">
        <v>0</v>
      </c>
      <c r="AA57" s="24">
        <v>0</v>
      </c>
      <c r="AB57" s="24">
        <v>0</v>
      </c>
      <c r="AC57" s="24">
        <v>0</v>
      </c>
      <c r="AD57" s="12">
        <f t="shared" si="18"/>
        <v>0</v>
      </c>
      <c r="AE57" s="24">
        <v>0</v>
      </c>
      <c r="AF57" s="24">
        <v>0</v>
      </c>
      <c r="AG57" s="24">
        <v>0</v>
      </c>
      <c r="AH57" s="24">
        <v>0</v>
      </c>
      <c r="AI57" s="24">
        <v>0</v>
      </c>
      <c r="AJ57" s="24">
        <v>0</v>
      </c>
      <c r="AK57" s="12">
        <f t="shared" ref="AK57:AK66" si="28">SUM(AE57:AJ57)</f>
        <v>0</v>
      </c>
      <c r="AL57" s="12">
        <f t="shared" si="23"/>
        <v>0</v>
      </c>
      <c r="AM57" s="12">
        <f t="shared" si="23"/>
        <v>232000</v>
      </c>
      <c r="AN57" s="12">
        <f t="shared" si="23"/>
        <v>0</v>
      </c>
      <c r="AO57" s="12">
        <f t="shared" si="23"/>
        <v>0</v>
      </c>
      <c r="AP57" s="12">
        <f t="shared" si="23"/>
        <v>0</v>
      </c>
      <c r="AQ57" s="12">
        <f t="shared" si="23"/>
        <v>0</v>
      </c>
      <c r="AR57" s="12">
        <f t="shared" si="9"/>
        <v>232000</v>
      </c>
      <c r="AS57" s="24">
        <v>0</v>
      </c>
      <c r="AT57" s="24">
        <v>0</v>
      </c>
      <c r="AU57" s="24">
        <v>0</v>
      </c>
      <c r="AV57" s="24">
        <v>0</v>
      </c>
      <c r="AW57" s="24">
        <v>0</v>
      </c>
      <c r="AX57" s="24">
        <v>0</v>
      </c>
      <c r="AY57" s="12">
        <f t="shared" ref="AY57:AY73" si="29">SUM(AS57:AX57)</f>
        <v>0</v>
      </c>
      <c r="AZ57" s="12">
        <f t="shared" si="11"/>
        <v>0</v>
      </c>
      <c r="BA57" s="12">
        <f t="shared" si="12"/>
        <v>232000</v>
      </c>
      <c r="BB57" s="12">
        <f t="shared" si="13"/>
        <v>0</v>
      </c>
      <c r="BC57" s="12">
        <f t="shared" si="14"/>
        <v>0</v>
      </c>
      <c r="BD57" s="12">
        <f t="shared" si="15"/>
        <v>0</v>
      </c>
      <c r="BE57" s="12">
        <f t="shared" si="16"/>
        <v>0</v>
      </c>
      <c r="BF57" s="12">
        <f t="shared" si="3"/>
        <v>232000</v>
      </c>
      <c r="BH57" s="95"/>
    </row>
    <row r="58" spans="1:60">
      <c r="A58" s="21" t="s">
        <v>125</v>
      </c>
      <c r="B58" s="19" t="s">
        <v>116</v>
      </c>
      <c r="C58" s="20"/>
      <c r="D58" s="84" t="s">
        <v>1399</v>
      </c>
      <c r="E58" s="21" t="s">
        <v>58</v>
      </c>
      <c r="F58" s="85">
        <v>10</v>
      </c>
      <c r="G58" s="85" t="s">
        <v>77</v>
      </c>
      <c r="H58" s="20"/>
      <c r="I58" s="21"/>
      <c r="J58" s="26">
        <v>0</v>
      </c>
      <c r="K58" s="12">
        <v>36000</v>
      </c>
      <c r="L58" s="26">
        <v>0</v>
      </c>
      <c r="M58" s="26">
        <v>0</v>
      </c>
      <c r="N58" s="26">
        <v>0</v>
      </c>
      <c r="O58" s="26">
        <v>0</v>
      </c>
      <c r="P58" s="12">
        <f t="shared" si="27"/>
        <v>36000</v>
      </c>
      <c r="Q58" s="24">
        <v>0</v>
      </c>
      <c r="R58" s="12">
        <v>13170</v>
      </c>
      <c r="S58" s="24">
        <v>0</v>
      </c>
      <c r="T58" s="24">
        <v>0</v>
      </c>
      <c r="U58" s="24">
        <v>0</v>
      </c>
      <c r="V58" s="24">
        <v>0</v>
      </c>
      <c r="W58" s="12">
        <f t="shared" si="17"/>
        <v>13170</v>
      </c>
      <c r="X58" s="24">
        <v>0</v>
      </c>
      <c r="Y58" s="12">
        <v>5770</v>
      </c>
      <c r="Z58" s="24">
        <v>0</v>
      </c>
      <c r="AA58" s="24">
        <v>0</v>
      </c>
      <c r="AB58" s="24">
        <v>0</v>
      </c>
      <c r="AC58" s="24">
        <v>0</v>
      </c>
      <c r="AD58" s="12">
        <f t="shared" si="18"/>
        <v>5770</v>
      </c>
      <c r="AE58" s="24">
        <v>0</v>
      </c>
      <c r="AF58" s="12">
        <v>5770</v>
      </c>
      <c r="AG58" s="24">
        <v>0</v>
      </c>
      <c r="AH58" s="24">
        <v>0</v>
      </c>
      <c r="AI58" s="24">
        <v>0</v>
      </c>
      <c r="AJ58" s="24">
        <v>0</v>
      </c>
      <c r="AK58" s="12">
        <f t="shared" si="28"/>
        <v>5770</v>
      </c>
      <c r="AL58" s="12">
        <f t="shared" ref="AL58:AQ73" si="30">+J58+Q58+X58+AE58</f>
        <v>0</v>
      </c>
      <c r="AM58" s="12">
        <f t="shared" si="30"/>
        <v>60710</v>
      </c>
      <c r="AN58" s="12">
        <f t="shared" si="30"/>
        <v>0</v>
      </c>
      <c r="AO58" s="12">
        <f t="shared" si="30"/>
        <v>0</v>
      </c>
      <c r="AP58" s="12">
        <f t="shared" si="30"/>
        <v>0</v>
      </c>
      <c r="AQ58" s="12">
        <f t="shared" si="30"/>
        <v>0</v>
      </c>
      <c r="AR58" s="12">
        <f t="shared" si="9"/>
        <v>60710</v>
      </c>
      <c r="AS58" s="24">
        <v>0</v>
      </c>
      <c r="AT58" s="24">
        <v>0</v>
      </c>
      <c r="AU58" s="24">
        <v>0</v>
      </c>
      <c r="AV58" s="24">
        <v>0</v>
      </c>
      <c r="AW58" s="24">
        <v>0</v>
      </c>
      <c r="AX58" s="24">
        <v>0</v>
      </c>
      <c r="AY58" s="12">
        <f t="shared" si="29"/>
        <v>0</v>
      </c>
      <c r="AZ58" s="12">
        <f t="shared" si="11"/>
        <v>0</v>
      </c>
      <c r="BA58" s="12">
        <f t="shared" si="12"/>
        <v>60710</v>
      </c>
      <c r="BB58" s="12">
        <f t="shared" si="13"/>
        <v>0</v>
      </c>
      <c r="BC58" s="12">
        <f t="shared" si="14"/>
        <v>0</v>
      </c>
      <c r="BD58" s="12">
        <f t="shared" si="15"/>
        <v>0</v>
      </c>
      <c r="BE58" s="12">
        <f t="shared" si="16"/>
        <v>0</v>
      </c>
      <c r="BF58" s="12">
        <f t="shared" si="3"/>
        <v>60710</v>
      </c>
      <c r="BH58" s="95"/>
    </row>
    <row r="59" spans="1:60">
      <c r="A59" s="21" t="s">
        <v>126</v>
      </c>
      <c r="B59" s="19" t="s">
        <v>116</v>
      </c>
      <c r="C59" s="20"/>
      <c r="D59" s="84" t="s">
        <v>1399</v>
      </c>
      <c r="E59" s="21" t="s">
        <v>58</v>
      </c>
      <c r="F59" s="85">
        <v>10</v>
      </c>
      <c r="G59" s="85" t="s">
        <v>77</v>
      </c>
      <c r="H59" s="20"/>
      <c r="I59" s="21"/>
      <c r="J59" s="26">
        <v>0</v>
      </c>
      <c r="K59" s="26">
        <v>0</v>
      </c>
      <c r="L59" s="26">
        <v>0</v>
      </c>
      <c r="M59" s="26">
        <v>0</v>
      </c>
      <c r="N59" s="26">
        <v>0</v>
      </c>
      <c r="O59" s="26">
        <v>0</v>
      </c>
      <c r="P59" s="12">
        <f t="shared" si="27"/>
        <v>0</v>
      </c>
      <c r="Q59" s="24">
        <v>0</v>
      </c>
      <c r="R59" s="12">
        <v>30000</v>
      </c>
      <c r="S59" s="24">
        <v>0</v>
      </c>
      <c r="T59" s="24">
        <v>0</v>
      </c>
      <c r="U59" s="24">
        <v>0</v>
      </c>
      <c r="V59" s="24">
        <v>0</v>
      </c>
      <c r="W59" s="12">
        <f t="shared" si="17"/>
        <v>30000</v>
      </c>
      <c r="X59" s="24">
        <v>0</v>
      </c>
      <c r="Y59" s="24">
        <v>0</v>
      </c>
      <c r="Z59" s="24">
        <v>0</v>
      </c>
      <c r="AA59" s="24">
        <v>0</v>
      </c>
      <c r="AB59" s="24">
        <v>0</v>
      </c>
      <c r="AC59" s="24">
        <v>0</v>
      </c>
      <c r="AD59" s="12">
        <f t="shared" si="18"/>
        <v>0</v>
      </c>
      <c r="AE59" s="24">
        <v>0</v>
      </c>
      <c r="AF59" s="24">
        <v>0</v>
      </c>
      <c r="AG59" s="24">
        <v>0</v>
      </c>
      <c r="AH59" s="24">
        <v>0</v>
      </c>
      <c r="AI59" s="24">
        <v>0</v>
      </c>
      <c r="AJ59" s="24">
        <v>0</v>
      </c>
      <c r="AK59" s="12">
        <f t="shared" si="28"/>
        <v>0</v>
      </c>
      <c r="AL59" s="12">
        <f t="shared" si="30"/>
        <v>0</v>
      </c>
      <c r="AM59" s="12">
        <f t="shared" si="30"/>
        <v>30000</v>
      </c>
      <c r="AN59" s="12">
        <f t="shared" si="30"/>
        <v>0</v>
      </c>
      <c r="AO59" s="12">
        <f t="shared" si="30"/>
        <v>0</v>
      </c>
      <c r="AP59" s="12">
        <f t="shared" si="30"/>
        <v>0</v>
      </c>
      <c r="AQ59" s="12">
        <f t="shared" si="30"/>
        <v>0</v>
      </c>
      <c r="AR59" s="12">
        <f t="shared" si="9"/>
        <v>30000</v>
      </c>
      <c r="AS59" s="24">
        <v>0</v>
      </c>
      <c r="AT59" s="24">
        <v>0</v>
      </c>
      <c r="AU59" s="24">
        <v>0</v>
      </c>
      <c r="AV59" s="24">
        <v>0</v>
      </c>
      <c r="AW59" s="24">
        <v>0</v>
      </c>
      <c r="AX59" s="24">
        <v>0</v>
      </c>
      <c r="AY59" s="12">
        <f t="shared" si="29"/>
        <v>0</v>
      </c>
      <c r="AZ59" s="12">
        <f t="shared" si="11"/>
        <v>0</v>
      </c>
      <c r="BA59" s="12">
        <f t="shared" si="12"/>
        <v>30000</v>
      </c>
      <c r="BB59" s="12">
        <f t="shared" si="13"/>
        <v>0</v>
      </c>
      <c r="BC59" s="12">
        <f t="shared" si="14"/>
        <v>0</v>
      </c>
      <c r="BD59" s="12">
        <f t="shared" si="15"/>
        <v>0</v>
      </c>
      <c r="BE59" s="12">
        <f t="shared" si="16"/>
        <v>0</v>
      </c>
      <c r="BF59" s="12">
        <f t="shared" si="3"/>
        <v>30000</v>
      </c>
      <c r="BH59" s="95"/>
    </row>
    <row r="60" spans="1:60">
      <c r="A60" s="21" t="s">
        <v>127</v>
      </c>
      <c r="B60" s="19" t="s">
        <v>116</v>
      </c>
      <c r="C60" s="20"/>
      <c r="D60" s="84" t="s">
        <v>1399</v>
      </c>
      <c r="E60" s="21" t="s">
        <v>58</v>
      </c>
      <c r="F60" s="85">
        <v>10</v>
      </c>
      <c r="G60" s="85" t="s">
        <v>77</v>
      </c>
      <c r="H60" s="20"/>
      <c r="I60" s="21"/>
      <c r="J60" s="26">
        <v>0</v>
      </c>
      <c r="K60" s="26">
        <v>0</v>
      </c>
      <c r="L60" s="26">
        <v>0</v>
      </c>
      <c r="M60" s="26">
        <v>0</v>
      </c>
      <c r="N60" s="26">
        <v>0</v>
      </c>
      <c r="O60" s="26">
        <v>0</v>
      </c>
      <c r="P60" s="12">
        <f t="shared" si="27"/>
        <v>0</v>
      </c>
      <c r="Q60" s="24">
        <v>0</v>
      </c>
      <c r="R60" s="12">
        <v>20000</v>
      </c>
      <c r="S60" s="24">
        <v>0</v>
      </c>
      <c r="T60" s="24">
        <v>0</v>
      </c>
      <c r="U60" s="24">
        <v>0</v>
      </c>
      <c r="V60" s="24">
        <v>0</v>
      </c>
      <c r="W60" s="12">
        <f t="shared" si="17"/>
        <v>20000</v>
      </c>
      <c r="X60" s="24">
        <v>0</v>
      </c>
      <c r="Y60" s="24">
        <v>0</v>
      </c>
      <c r="Z60" s="24">
        <v>0</v>
      </c>
      <c r="AA60" s="24">
        <v>0</v>
      </c>
      <c r="AB60" s="24">
        <v>0</v>
      </c>
      <c r="AC60" s="24">
        <v>0</v>
      </c>
      <c r="AD60" s="12">
        <f t="shared" si="18"/>
        <v>0</v>
      </c>
      <c r="AE60" s="24">
        <v>0</v>
      </c>
      <c r="AF60" s="24">
        <v>0</v>
      </c>
      <c r="AG60" s="24">
        <v>0</v>
      </c>
      <c r="AH60" s="24">
        <v>0</v>
      </c>
      <c r="AI60" s="24">
        <v>0</v>
      </c>
      <c r="AJ60" s="24">
        <v>0</v>
      </c>
      <c r="AK60" s="12">
        <f t="shared" si="28"/>
        <v>0</v>
      </c>
      <c r="AL60" s="12">
        <f t="shared" si="30"/>
        <v>0</v>
      </c>
      <c r="AM60" s="12">
        <f t="shared" si="30"/>
        <v>20000</v>
      </c>
      <c r="AN60" s="12">
        <f t="shared" si="30"/>
        <v>0</v>
      </c>
      <c r="AO60" s="12">
        <f t="shared" si="30"/>
        <v>0</v>
      </c>
      <c r="AP60" s="12">
        <f t="shared" si="30"/>
        <v>0</v>
      </c>
      <c r="AQ60" s="12">
        <f t="shared" si="30"/>
        <v>0</v>
      </c>
      <c r="AR60" s="12">
        <f t="shared" si="9"/>
        <v>20000</v>
      </c>
      <c r="AS60" s="24">
        <v>0</v>
      </c>
      <c r="AT60" s="24">
        <v>0</v>
      </c>
      <c r="AU60" s="24">
        <v>0</v>
      </c>
      <c r="AV60" s="24">
        <v>0</v>
      </c>
      <c r="AW60" s="24">
        <v>0</v>
      </c>
      <c r="AX60" s="24">
        <v>0</v>
      </c>
      <c r="AY60" s="12">
        <f t="shared" si="29"/>
        <v>0</v>
      </c>
      <c r="AZ60" s="12">
        <f t="shared" si="11"/>
        <v>0</v>
      </c>
      <c r="BA60" s="12">
        <f t="shared" si="12"/>
        <v>20000</v>
      </c>
      <c r="BB60" s="12">
        <f t="shared" si="13"/>
        <v>0</v>
      </c>
      <c r="BC60" s="12">
        <f t="shared" si="14"/>
        <v>0</v>
      </c>
      <c r="BD60" s="12">
        <f t="shared" si="15"/>
        <v>0</v>
      </c>
      <c r="BE60" s="12">
        <f t="shared" si="16"/>
        <v>0</v>
      </c>
      <c r="BF60" s="12">
        <f t="shared" si="3"/>
        <v>20000</v>
      </c>
      <c r="BH60" s="95"/>
    </row>
    <row r="61" spans="1:60">
      <c r="A61" s="21" t="s">
        <v>128</v>
      </c>
      <c r="B61" s="19" t="s">
        <v>116</v>
      </c>
      <c r="C61" s="20"/>
      <c r="D61" s="84" t="s">
        <v>1399</v>
      </c>
      <c r="E61" s="21" t="s">
        <v>58</v>
      </c>
      <c r="F61" s="85">
        <v>10</v>
      </c>
      <c r="G61" s="85" t="s">
        <v>77</v>
      </c>
      <c r="H61" s="20"/>
      <c r="I61" s="21"/>
      <c r="J61" s="26">
        <v>0</v>
      </c>
      <c r="K61" s="26">
        <v>0</v>
      </c>
      <c r="L61" s="26">
        <v>0</v>
      </c>
      <c r="M61" s="26">
        <v>0</v>
      </c>
      <c r="N61" s="26">
        <v>0</v>
      </c>
      <c r="O61" s="26">
        <v>0</v>
      </c>
      <c r="P61" s="12">
        <f t="shared" si="27"/>
        <v>0</v>
      </c>
      <c r="Q61" s="24">
        <v>0</v>
      </c>
      <c r="R61" s="12">
        <v>50000</v>
      </c>
      <c r="S61" s="24">
        <v>0</v>
      </c>
      <c r="T61" s="24">
        <v>0</v>
      </c>
      <c r="U61" s="24">
        <v>0</v>
      </c>
      <c r="V61" s="24">
        <v>0</v>
      </c>
      <c r="W61" s="12">
        <f t="shared" si="17"/>
        <v>50000</v>
      </c>
      <c r="X61" s="24">
        <v>0</v>
      </c>
      <c r="Y61" s="24">
        <v>0</v>
      </c>
      <c r="Z61" s="24">
        <v>0</v>
      </c>
      <c r="AA61" s="24">
        <v>0</v>
      </c>
      <c r="AB61" s="24">
        <v>0</v>
      </c>
      <c r="AC61" s="24">
        <v>0</v>
      </c>
      <c r="AD61" s="12">
        <f t="shared" si="18"/>
        <v>0</v>
      </c>
      <c r="AE61" s="24">
        <v>0</v>
      </c>
      <c r="AF61" s="24">
        <v>0</v>
      </c>
      <c r="AG61" s="24">
        <v>0</v>
      </c>
      <c r="AH61" s="24">
        <v>0</v>
      </c>
      <c r="AI61" s="24">
        <v>0</v>
      </c>
      <c r="AJ61" s="24">
        <v>0</v>
      </c>
      <c r="AK61" s="12">
        <f t="shared" si="28"/>
        <v>0</v>
      </c>
      <c r="AL61" s="12">
        <f t="shared" si="30"/>
        <v>0</v>
      </c>
      <c r="AM61" s="12">
        <f t="shared" si="30"/>
        <v>50000</v>
      </c>
      <c r="AN61" s="12">
        <f t="shared" si="30"/>
        <v>0</v>
      </c>
      <c r="AO61" s="12">
        <f t="shared" si="30"/>
        <v>0</v>
      </c>
      <c r="AP61" s="12">
        <f t="shared" si="30"/>
        <v>0</v>
      </c>
      <c r="AQ61" s="12">
        <f t="shared" si="30"/>
        <v>0</v>
      </c>
      <c r="AR61" s="12">
        <f t="shared" si="9"/>
        <v>50000</v>
      </c>
      <c r="AS61" s="24">
        <v>0</v>
      </c>
      <c r="AT61" s="24">
        <v>0</v>
      </c>
      <c r="AU61" s="24">
        <v>0</v>
      </c>
      <c r="AV61" s="24">
        <v>0</v>
      </c>
      <c r="AW61" s="24">
        <v>0</v>
      </c>
      <c r="AX61" s="24">
        <v>0</v>
      </c>
      <c r="AY61" s="12">
        <f t="shared" si="29"/>
        <v>0</v>
      </c>
      <c r="AZ61" s="12">
        <f t="shared" si="11"/>
        <v>0</v>
      </c>
      <c r="BA61" s="12">
        <f t="shared" si="12"/>
        <v>50000</v>
      </c>
      <c r="BB61" s="12">
        <f t="shared" si="13"/>
        <v>0</v>
      </c>
      <c r="BC61" s="12">
        <f t="shared" si="14"/>
        <v>0</v>
      </c>
      <c r="BD61" s="12">
        <f t="shared" si="15"/>
        <v>0</v>
      </c>
      <c r="BE61" s="12">
        <f t="shared" si="16"/>
        <v>0</v>
      </c>
      <c r="BF61" s="12">
        <f t="shared" si="3"/>
        <v>50000</v>
      </c>
      <c r="BH61" s="95"/>
    </row>
    <row r="62" spans="1:60">
      <c r="A62" s="21" t="s">
        <v>129</v>
      </c>
      <c r="B62" s="19" t="s">
        <v>116</v>
      </c>
      <c r="C62" s="20"/>
      <c r="D62" s="84" t="s">
        <v>1399</v>
      </c>
      <c r="E62" s="21" t="s">
        <v>58</v>
      </c>
      <c r="F62" s="85">
        <v>10</v>
      </c>
      <c r="G62" s="85" t="s">
        <v>77</v>
      </c>
      <c r="H62" s="20"/>
      <c r="I62" s="21"/>
      <c r="J62" s="26">
        <v>0</v>
      </c>
      <c r="K62" s="26">
        <v>0</v>
      </c>
      <c r="L62" s="26">
        <v>0</v>
      </c>
      <c r="M62" s="26">
        <v>0</v>
      </c>
      <c r="N62" s="26">
        <v>0</v>
      </c>
      <c r="O62" s="26">
        <v>0</v>
      </c>
      <c r="P62" s="12">
        <f t="shared" si="27"/>
        <v>0</v>
      </c>
      <c r="Q62" s="24">
        <v>0</v>
      </c>
      <c r="R62" s="12">
        <v>15000</v>
      </c>
      <c r="S62" s="24">
        <v>0</v>
      </c>
      <c r="T62" s="24">
        <v>0</v>
      </c>
      <c r="U62" s="24">
        <v>0</v>
      </c>
      <c r="V62" s="24">
        <v>0</v>
      </c>
      <c r="W62" s="12">
        <f t="shared" si="17"/>
        <v>15000</v>
      </c>
      <c r="X62" s="24">
        <v>0</v>
      </c>
      <c r="Y62" s="24">
        <v>0</v>
      </c>
      <c r="Z62" s="24">
        <v>0</v>
      </c>
      <c r="AA62" s="24">
        <v>0</v>
      </c>
      <c r="AB62" s="24">
        <v>0</v>
      </c>
      <c r="AC62" s="24">
        <v>0</v>
      </c>
      <c r="AD62" s="12">
        <f t="shared" si="18"/>
        <v>0</v>
      </c>
      <c r="AE62" s="24">
        <v>0</v>
      </c>
      <c r="AF62" s="24">
        <v>0</v>
      </c>
      <c r="AG62" s="24">
        <v>0</v>
      </c>
      <c r="AH62" s="24">
        <v>0</v>
      </c>
      <c r="AI62" s="24">
        <v>0</v>
      </c>
      <c r="AJ62" s="24">
        <v>0</v>
      </c>
      <c r="AK62" s="12">
        <f t="shared" si="28"/>
        <v>0</v>
      </c>
      <c r="AL62" s="12">
        <f t="shared" si="30"/>
        <v>0</v>
      </c>
      <c r="AM62" s="12">
        <f t="shared" si="30"/>
        <v>15000</v>
      </c>
      <c r="AN62" s="12">
        <f t="shared" si="30"/>
        <v>0</v>
      </c>
      <c r="AO62" s="12">
        <f t="shared" si="30"/>
        <v>0</v>
      </c>
      <c r="AP62" s="12">
        <f t="shared" si="30"/>
        <v>0</v>
      </c>
      <c r="AQ62" s="12">
        <f t="shared" si="30"/>
        <v>0</v>
      </c>
      <c r="AR62" s="12">
        <f t="shared" si="9"/>
        <v>15000</v>
      </c>
      <c r="AS62" s="24">
        <v>0</v>
      </c>
      <c r="AT62" s="24">
        <v>0</v>
      </c>
      <c r="AU62" s="24">
        <v>0</v>
      </c>
      <c r="AV62" s="24">
        <v>0</v>
      </c>
      <c r="AW62" s="24">
        <v>0</v>
      </c>
      <c r="AX62" s="24">
        <v>0</v>
      </c>
      <c r="AY62" s="12">
        <f t="shared" si="29"/>
        <v>0</v>
      </c>
      <c r="AZ62" s="12">
        <f t="shared" si="11"/>
        <v>0</v>
      </c>
      <c r="BA62" s="12">
        <f t="shared" si="12"/>
        <v>15000</v>
      </c>
      <c r="BB62" s="12">
        <f t="shared" si="13"/>
        <v>0</v>
      </c>
      <c r="BC62" s="12">
        <f t="shared" si="14"/>
        <v>0</v>
      </c>
      <c r="BD62" s="12">
        <f t="shared" si="15"/>
        <v>0</v>
      </c>
      <c r="BE62" s="12">
        <f t="shared" si="16"/>
        <v>0</v>
      </c>
      <c r="BF62" s="12">
        <f t="shared" si="3"/>
        <v>15000</v>
      </c>
      <c r="BH62" s="95"/>
    </row>
    <row r="63" spans="1:60">
      <c r="A63" s="21" t="s">
        <v>130</v>
      </c>
      <c r="B63" s="19" t="s">
        <v>116</v>
      </c>
      <c r="C63" s="20"/>
      <c r="D63" s="84" t="s">
        <v>1399</v>
      </c>
      <c r="E63" s="21" t="s">
        <v>58</v>
      </c>
      <c r="F63" s="85">
        <v>10</v>
      </c>
      <c r="G63" s="85" t="s">
        <v>77</v>
      </c>
      <c r="H63" s="20"/>
      <c r="I63" s="21"/>
      <c r="J63" s="26">
        <v>0</v>
      </c>
      <c r="K63" s="26">
        <v>0</v>
      </c>
      <c r="L63" s="26">
        <v>0</v>
      </c>
      <c r="M63" s="26">
        <v>0</v>
      </c>
      <c r="N63" s="26">
        <v>0</v>
      </c>
      <c r="O63" s="26">
        <v>0</v>
      </c>
      <c r="P63" s="12">
        <f t="shared" si="27"/>
        <v>0</v>
      </c>
      <c r="Q63" s="24">
        <v>0</v>
      </c>
      <c r="R63" s="12">
        <v>22000</v>
      </c>
      <c r="S63" s="24">
        <v>0</v>
      </c>
      <c r="T63" s="24">
        <v>0</v>
      </c>
      <c r="U63" s="24">
        <v>0</v>
      </c>
      <c r="V63" s="24">
        <v>0</v>
      </c>
      <c r="W63" s="12">
        <f t="shared" si="17"/>
        <v>22000</v>
      </c>
      <c r="X63" s="24">
        <v>0</v>
      </c>
      <c r="Y63" s="24">
        <v>0</v>
      </c>
      <c r="Z63" s="24">
        <v>0</v>
      </c>
      <c r="AA63" s="24">
        <v>0</v>
      </c>
      <c r="AB63" s="24">
        <v>0</v>
      </c>
      <c r="AC63" s="24">
        <v>0</v>
      </c>
      <c r="AD63" s="12">
        <f t="shared" si="18"/>
        <v>0</v>
      </c>
      <c r="AE63" s="24">
        <v>0</v>
      </c>
      <c r="AF63" s="24">
        <v>0</v>
      </c>
      <c r="AG63" s="24">
        <v>0</v>
      </c>
      <c r="AH63" s="24">
        <v>0</v>
      </c>
      <c r="AI63" s="24">
        <v>0</v>
      </c>
      <c r="AJ63" s="24">
        <v>0</v>
      </c>
      <c r="AK63" s="12">
        <f t="shared" si="28"/>
        <v>0</v>
      </c>
      <c r="AL63" s="12">
        <f t="shared" si="30"/>
        <v>0</v>
      </c>
      <c r="AM63" s="12">
        <f t="shared" si="30"/>
        <v>22000</v>
      </c>
      <c r="AN63" s="12">
        <f t="shared" si="30"/>
        <v>0</v>
      </c>
      <c r="AO63" s="12">
        <f t="shared" si="30"/>
        <v>0</v>
      </c>
      <c r="AP63" s="12">
        <f t="shared" si="30"/>
        <v>0</v>
      </c>
      <c r="AQ63" s="12">
        <f t="shared" si="30"/>
        <v>0</v>
      </c>
      <c r="AR63" s="12">
        <f t="shared" si="9"/>
        <v>22000</v>
      </c>
      <c r="AS63" s="24">
        <v>0</v>
      </c>
      <c r="AT63" s="24">
        <v>0</v>
      </c>
      <c r="AU63" s="24">
        <v>0</v>
      </c>
      <c r="AV63" s="24">
        <v>0</v>
      </c>
      <c r="AW63" s="24">
        <v>0</v>
      </c>
      <c r="AX63" s="24">
        <v>0</v>
      </c>
      <c r="AY63" s="12">
        <f t="shared" si="29"/>
        <v>0</v>
      </c>
      <c r="AZ63" s="12">
        <f t="shared" si="11"/>
        <v>0</v>
      </c>
      <c r="BA63" s="12">
        <f t="shared" si="12"/>
        <v>22000</v>
      </c>
      <c r="BB63" s="12">
        <f t="shared" si="13"/>
        <v>0</v>
      </c>
      <c r="BC63" s="12">
        <f t="shared" si="14"/>
        <v>0</v>
      </c>
      <c r="BD63" s="12">
        <f t="shared" si="15"/>
        <v>0</v>
      </c>
      <c r="BE63" s="12">
        <f t="shared" si="16"/>
        <v>0</v>
      </c>
      <c r="BF63" s="12">
        <f t="shared" si="3"/>
        <v>22000</v>
      </c>
      <c r="BH63" s="95"/>
    </row>
    <row r="64" spans="1:60">
      <c r="A64" s="21" t="s">
        <v>131</v>
      </c>
      <c r="B64" s="19" t="s">
        <v>116</v>
      </c>
      <c r="C64" s="20"/>
      <c r="D64" s="84" t="s">
        <v>1399</v>
      </c>
      <c r="E64" s="21" t="s">
        <v>58</v>
      </c>
      <c r="F64" s="85">
        <v>10</v>
      </c>
      <c r="G64" s="85" t="s">
        <v>77</v>
      </c>
      <c r="H64" s="20"/>
      <c r="I64" s="21"/>
      <c r="J64" s="26">
        <v>0</v>
      </c>
      <c r="K64" s="26">
        <v>0</v>
      </c>
      <c r="L64" s="26">
        <v>0</v>
      </c>
      <c r="M64" s="26">
        <v>0</v>
      </c>
      <c r="N64" s="26">
        <v>0</v>
      </c>
      <c r="O64" s="26">
        <v>0</v>
      </c>
      <c r="P64" s="12">
        <f t="shared" si="27"/>
        <v>0</v>
      </c>
      <c r="Q64" s="24">
        <v>0</v>
      </c>
      <c r="R64" s="12">
        <v>40000</v>
      </c>
      <c r="S64" s="24">
        <v>0</v>
      </c>
      <c r="T64" s="24">
        <v>0</v>
      </c>
      <c r="U64" s="24">
        <v>0</v>
      </c>
      <c r="V64" s="24">
        <v>0</v>
      </c>
      <c r="W64" s="12">
        <f t="shared" si="17"/>
        <v>40000</v>
      </c>
      <c r="X64" s="24">
        <v>0</v>
      </c>
      <c r="Y64" s="24">
        <v>0</v>
      </c>
      <c r="Z64" s="24">
        <v>0</v>
      </c>
      <c r="AA64" s="24">
        <v>0</v>
      </c>
      <c r="AB64" s="24">
        <v>0</v>
      </c>
      <c r="AC64" s="24">
        <v>0</v>
      </c>
      <c r="AD64" s="12">
        <f t="shared" si="18"/>
        <v>0</v>
      </c>
      <c r="AE64" s="24">
        <v>0</v>
      </c>
      <c r="AF64" s="24">
        <v>0</v>
      </c>
      <c r="AG64" s="24">
        <v>0</v>
      </c>
      <c r="AH64" s="24">
        <v>0</v>
      </c>
      <c r="AI64" s="24">
        <v>0</v>
      </c>
      <c r="AJ64" s="24">
        <v>0</v>
      </c>
      <c r="AK64" s="12">
        <f t="shared" si="28"/>
        <v>0</v>
      </c>
      <c r="AL64" s="12">
        <f t="shared" si="30"/>
        <v>0</v>
      </c>
      <c r="AM64" s="12">
        <f t="shared" si="30"/>
        <v>40000</v>
      </c>
      <c r="AN64" s="12">
        <f t="shared" si="30"/>
        <v>0</v>
      </c>
      <c r="AO64" s="12">
        <f t="shared" si="30"/>
        <v>0</v>
      </c>
      <c r="AP64" s="12">
        <f t="shared" si="30"/>
        <v>0</v>
      </c>
      <c r="AQ64" s="12">
        <f t="shared" si="30"/>
        <v>0</v>
      </c>
      <c r="AR64" s="12">
        <f t="shared" si="9"/>
        <v>40000</v>
      </c>
      <c r="AS64" s="24">
        <v>0</v>
      </c>
      <c r="AT64" s="24">
        <v>0</v>
      </c>
      <c r="AU64" s="24">
        <v>0</v>
      </c>
      <c r="AV64" s="24">
        <v>0</v>
      </c>
      <c r="AW64" s="24">
        <v>0</v>
      </c>
      <c r="AX64" s="24">
        <v>0</v>
      </c>
      <c r="AY64" s="12">
        <f t="shared" si="29"/>
        <v>0</v>
      </c>
      <c r="AZ64" s="12">
        <f t="shared" si="11"/>
        <v>0</v>
      </c>
      <c r="BA64" s="12">
        <f t="shared" si="12"/>
        <v>40000</v>
      </c>
      <c r="BB64" s="12">
        <f t="shared" si="13"/>
        <v>0</v>
      </c>
      <c r="BC64" s="12">
        <f t="shared" si="14"/>
        <v>0</v>
      </c>
      <c r="BD64" s="12">
        <f t="shared" si="15"/>
        <v>0</v>
      </c>
      <c r="BE64" s="12">
        <f t="shared" si="16"/>
        <v>0</v>
      </c>
      <c r="BF64" s="12">
        <f t="shared" si="3"/>
        <v>40000</v>
      </c>
      <c r="BH64" s="95"/>
    </row>
    <row r="65" spans="1:60">
      <c r="A65" s="21" t="s">
        <v>132</v>
      </c>
      <c r="B65" s="19" t="s">
        <v>116</v>
      </c>
      <c r="C65" s="20"/>
      <c r="D65" s="84" t="s">
        <v>1399</v>
      </c>
      <c r="E65" s="21" t="s">
        <v>58</v>
      </c>
      <c r="F65" s="85">
        <v>10</v>
      </c>
      <c r="G65" s="85" t="s">
        <v>77</v>
      </c>
      <c r="H65" s="20"/>
      <c r="I65" s="21"/>
      <c r="J65" s="26">
        <v>0</v>
      </c>
      <c r="K65" s="26">
        <v>0</v>
      </c>
      <c r="L65" s="26">
        <v>0</v>
      </c>
      <c r="M65" s="26">
        <v>0</v>
      </c>
      <c r="N65" s="26">
        <v>0</v>
      </c>
      <c r="O65" s="26">
        <v>0</v>
      </c>
      <c r="P65" s="12">
        <f t="shared" si="27"/>
        <v>0</v>
      </c>
      <c r="Q65" s="24">
        <v>0</v>
      </c>
      <c r="R65" s="12">
        <v>200000</v>
      </c>
      <c r="S65" s="24">
        <v>0</v>
      </c>
      <c r="T65" s="24">
        <v>0</v>
      </c>
      <c r="U65" s="24">
        <v>0</v>
      </c>
      <c r="V65" s="24">
        <v>0</v>
      </c>
      <c r="W65" s="12">
        <f t="shared" si="17"/>
        <v>200000</v>
      </c>
      <c r="X65" s="24">
        <v>0</v>
      </c>
      <c r="Y65" s="24">
        <v>0</v>
      </c>
      <c r="Z65" s="24">
        <v>0</v>
      </c>
      <c r="AA65" s="24">
        <v>0</v>
      </c>
      <c r="AB65" s="24">
        <v>0</v>
      </c>
      <c r="AC65" s="24">
        <v>0</v>
      </c>
      <c r="AD65" s="12">
        <f t="shared" si="18"/>
        <v>0</v>
      </c>
      <c r="AE65" s="24">
        <v>0</v>
      </c>
      <c r="AF65" s="24">
        <v>0</v>
      </c>
      <c r="AG65" s="24">
        <v>0</v>
      </c>
      <c r="AH65" s="24">
        <v>0</v>
      </c>
      <c r="AI65" s="24">
        <v>0</v>
      </c>
      <c r="AJ65" s="24">
        <v>0</v>
      </c>
      <c r="AK65" s="12">
        <f t="shared" si="28"/>
        <v>0</v>
      </c>
      <c r="AL65" s="12">
        <f t="shared" si="30"/>
        <v>0</v>
      </c>
      <c r="AM65" s="12">
        <f t="shared" si="30"/>
        <v>200000</v>
      </c>
      <c r="AN65" s="12">
        <f t="shared" si="30"/>
        <v>0</v>
      </c>
      <c r="AO65" s="12">
        <f t="shared" si="30"/>
        <v>0</v>
      </c>
      <c r="AP65" s="12">
        <f t="shared" si="30"/>
        <v>0</v>
      </c>
      <c r="AQ65" s="12">
        <f t="shared" si="30"/>
        <v>0</v>
      </c>
      <c r="AR65" s="12">
        <f t="shared" si="9"/>
        <v>200000</v>
      </c>
      <c r="AS65" s="24">
        <v>0</v>
      </c>
      <c r="AT65" s="24">
        <v>0</v>
      </c>
      <c r="AU65" s="24">
        <v>0</v>
      </c>
      <c r="AV65" s="24">
        <v>0</v>
      </c>
      <c r="AW65" s="24">
        <v>0</v>
      </c>
      <c r="AX65" s="24">
        <v>0</v>
      </c>
      <c r="AY65" s="12">
        <f t="shared" si="29"/>
        <v>0</v>
      </c>
      <c r="AZ65" s="12">
        <f t="shared" si="11"/>
        <v>0</v>
      </c>
      <c r="BA65" s="12">
        <f t="shared" si="12"/>
        <v>200000</v>
      </c>
      <c r="BB65" s="12">
        <f t="shared" si="13"/>
        <v>0</v>
      </c>
      <c r="BC65" s="12">
        <f t="shared" si="14"/>
        <v>0</v>
      </c>
      <c r="BD65" s="12">
        <f t="shared" si="15"/>
        <v>0</v>
      </c>
      <c r="BE65" s="12">
        <f t="shared" si="16"/>
        <v>0</v>
      </c>
      <c r="BF65" s="12">
        <f t="shared" si="3"/>
        <v>200000</v>
      </c>
      <c r="BH65" s="95"/>
    </row>
    <row r="66" spans="1:60">
      <c r="A66" s="21" t="s">
        <v>133</v>
      </c>
      <c r="B66" s="19" t="s">
        <v>116</v>
      </c>
      <c r="C66" s="20"/>
      <c r="D66" s="84" t="s">
        <v>1399</v>
      </c>
      <c r="E66" s="21" t="s">
        <v>58</v>
      </c>
      <c r="F66" s="85">
        <v>10</v>
      </c>
      <c r="G66" s="85" t="s">
        <v>77</v>
      </c>
      <c r="H66" s="20"/>
      <c r="I66" s="21"/>
      <c r="J66" s="26">
        <v>0</v>
      </c>
      <c r="K66" s="26">
        <v>0</v>
      </c>
      <c r="L66" s="26">
        <v>0</v>
      </c>
      <c r="M66" s="26">
        <v>0</v>
      </c>
      <c r="N66" s="26">
        <v>0</v>
      </c>
      <c r="O66" s="26">
        <v>0</v>
      </c>
      <c r="P66" s="12">
        <f t="shared" si="27"/>
        <v>0</v>
      </c>
      <c r="Q66" s="24">
        <v>0</v>
      </c>
      <c r="R66" s="12">
        <v>15000</v>
      </c>
      <c r="S66" s="24">
        <v>0</v>
      </c>
      <c r="T66" s="24">
        <v>0</v>
      </c>
      <c r="U66" s="24">
        <v>0</v>
      </c>
      <c r="V66" s="24">
        <v>0</v>
      </c>
      <c r="W66" s="12">
        <f t="shared" si="17"/>
        <v>15000</v>
      </c>
      <c r="X66" s="24">
        <v>0</v>
      </c>
      <c r="Y66" s="24">
        <v>0</v>
      </c>
      <c r="Z66" s="24">
        <v>0</v>
      </c>
      <c r="AA66" s="24">
        <v>0</v>
      </c>
      <c r="AB66" s="24">
        <v>0</v>
      </c>
      <c r="AC66" s="24">
        <v>0</v>
      </c>
      <c r="AD66" s="12">
        <f t="shared" si="18"/>
        <v>0</v>
      </c>
      <c r="AE66" s="24">
        <v>0</v>
      </c>
      <c r="AF66" s="24">
        <v>0</v>
      </c>
      <c r="AG66" s="24">
        <v>0</v>
      </c>
      <c r="AH66" s="24">
        <v>0</v>
      </c>
      <c r="AI66" s="24">
        <v>0</v>
      </c>
      <c r="AJ66" s="24">
        <v>0</v>
      </c>
      <c r="AK66" s="12">
        <f t="shared" si="28"/>
        <v>0</v>
      </c>
      <c r="AL66" s="12">
        <f t="shared" si="30"/>
        <v>0</v>
      </c>
      <c r="AM66" s="12">
        <f t="shared" si="30"/>
        <v>15000</v>
      </c>
      <c r="AN66" s="12">
        <f t="shared" si="30"/>
        <v>0</v>
      </c>
      <c r="AO66" s="12">
        <f t="shared" si="30"/>
        <v>0</v>
      </c>
      <c r="AP66" s="12">
        <f t="shared" si="30"/>
        <v>0</v>
      </c>
      <c r="AQ66" s="12">
        <f t="shared" si="30"/>
        <v>0</v>
      </c>
      <c r="AR66" s="12">
        <f t="shared" si="9"/>
        <v>15000</v>
      </c>
      <c r="AS66" s="24">
        <v>0</v>
      </c>
      <c r="AT66" s="24">
        <v>0</v>
      </c>
      <c r="AU66" s="24">
        <v>0</v>
      </c>
      <c r="AV66" s="24">
        <v>0</v>
      </c>
      <c r="AW66" s="24">
        <v>0</v>
      </c>
      <c r="AX66" s="24">
        <v>0</v>
      </c>
      <c r="AY66" s="12">
        <f t="shared" si="29"/>
        <v>0</v>
      </c>
      <c r="AZ66" s="12">
        <f t="shared" si="11"/>
        <v>0</v>
      </c>
      <c r="BA66" s="12">
        <f t="shared" si="12"/>
        <v>15000</v>
      </c>
      <c r="BB66" s="12">
        <f t="shared" si="13"/>
        <v>0</v>
      </c>
      <c r="BC66" s="12">
        <f t="shared" si="14"/>
        <v>0</v>
      </c>
      <c r="BD66" s="12">
        <f t="shared" si="15"/>
        <v>0</v>
      </c>
      <c r="BE66" s="12">
        <f t="shared" si="16"/>
        <v>0</v>
      </c>
      <c r="BF66" s="12">
        <f t="shared" si="3"/>
        <v>15000</v>
      </c>
      <c r="BH66" s="95"/>
    </row>
    <row r="67" spans="1:60">
      <c r="A67" s="21" t="s">
        <v>134</v>
      </c>
      <c r="B67" s="19" t="s">
        <v>116</v>
      </c>
      <c r="C67" s="20"/>
      <c r="D67" s="84" t="s">
        <v>1399</v>
      </c>
      <c r="E67" s="21" t="s">
        <v>58</v>
      </c>
      <c r="F67" s="85">
        <v>10</v>
      </c>
      <c r="G67" s="85" t="s">
        <v>77</v>
      </c>
      <c r="H67" s="20"/>
      <c r="I67" s="21"/>
      <c r="J67" s="26">
        <v>0</v>
      </c>
      <c r="K67" s="26">
        <v>0</v>
      </c>
      <c r="L67" s="26">
        <v>0</v>
      </c>
      <c r="M67" s="26">
        <v>0</v>
      </c>
      <c r="N67" s="26">
        <v>0</v>
      </c>
      <c r="O67" s="26">
        <v>0</v>
      </c>
      <c r="P67" s="12">
        <f t="shared" si="27"/>
        <v>0</v>
      </c>
      <c r="Q67" s="24">
        <v>0</v>
      </c>
      <c r="R67" s="12">
        <v>5750</v>
      </c>
      <c r="S67" s="24">
        <v>0</v>
      </c>
      <c r="T67" s="24">
        <v>0</v>
      </c>
      <c r="U67" s="24">
        <v>0</v>
      </c>
      <c r="V67" s="24">
        <v>0</v>
      </c>
      <c r="W67" s="12">
        <f t="shared" si="17"/>
        <v>5750</v>
      </c>
      <c r="X67" s="24">
        <v>0</v>
      </c>
      <c r="Y67" s="12">
        <v>5600</v>
      </c>
      <c r="Z67" s="24">
        <v>0</v>
      </c>
      <c r="AA67" s="24">
        <v>0</v>
      </c>
      <c r="AB67" s="24">
        <v>0</v>
      </c>
      <c r="AC67" s="24">
        <v>0</v>
      </c>
      <c r="AD67" s="12">
        <f t="shared" si="18"/>
        <v>5600</v>
      </c>
      <c r="AE67" s="24">
        <v>0</v>
      </c>
      <c r="AF67" s="24">
        <v>0</v>
      </c>
      <c r="AG67" s="24">
        <v>0</v>
      </c>
      <c r="AH67" s="24">
        <v>0</v>
      </c>
      <c r="AI67" s="24">
        <v>0</v>
      </c>
      <c r="AJ67" s="24">
        <v>0</v>
      </c>
      <c r="AK67" s="12">
        <f t="shared" ref="AK67:AK73" si="31">SUM(AE67:AJ67)</f>
        <v>0</v>
      </c>
      <c r="AL67" s="12">
        <f t="shared" si="30"/>
        <v>0</v>
      </c>
      <c r="AM67" s="12">
        <f t="shared" si="30"/>
        <v>11350</v>
      </c>
      <c r="AN67" s="12">
        <f t="shared" si="30"/>
        <v>0</v>
      </c>
      <c r="AO67" s="12">
        <f t="shared" si="30"/>
        <v>0</v>
      </c>
      <c r="AP67" s="12">
        <f t="shared" si="30"/>
        <v>0</v>
      </c>
      <c r="AQ67" s="12">
        <f t="shared" si="30"/>
        <v>0</v>
      </c>
      <c r="AR67" s="12">
        <f t="shared" ref="AR67:AR78" si="32">SUM(AL67:AQ67)</f>
        <v>11350</v>
      </c>
      <c r="AS67" s="24">
        <v>0</v>
      </c>
      <c r="AT67" s="24">
        <v>0</v>
      </c>
      <c r="AU67" s="24">
        <v>0</v>
      </c>
      <c r="AV67" s="24">
        <v>0</v>
      </c>
      <c r="AW67" s="24">
        <v>0</v>
      </c>
      <c r="AX67" s="24">
        <v>0</v>
      </c>
      <c r="AY67" s="12">
        <f t="shared" si="29"/>
        <v>0</v>
      </c>
      <c r="AZ67" s="12">
        <f t="shared" si="11"/>
        <v>0</v>
      </c>
      <c r="BA67" s="12">
        <f t="shared" si="12"/>
        <v>11350</v>
      </c>
      <c r="BB67" s="12">
        <f t="shared" si="13"/>
        <v>0</v>
      </c>
      <c r="BC67" s="12">
        <f t="shared" si="14"/>
        <v>0</v>
      </c>
      <c r="BD67" s="12">
        <f t="shared" si="15"/>
        <v>0</v>
      </c>
      <c r="BE67" s="12">
        <f t="shared" si="16"/>
        <v>0</v>
      </c>
      <c r="BF67" s="12">
        <f t="shared" si="3"/>
        <v>11350</v>
      </c>
      <c r="BH67" s="95"/>
    </row>
    <row r="68" spans="1:60">
      <c r="A68" s="21" t="s">
        <v>135</v>
      </c>
      <c r="B68" s="19" t="s">
        <v>116</v>
      </c>
      <c r="C68" s="20"/>
      <c r="D68" s="84" t="s">
        <v>1399</v>
      </c>
      <c r="E68" s="21" t="s">
        <v>58</v>
      </c>
      <c r="F68" s="85">
        <v>10</v>
      </c>
      <c r="G68" s="85" t="s">
        <v>77</v>
      </c>
      <c r="H68" s="20"/>
      <c r="I68" s="21"/>
      <c r="J68" s="26">
        <v>0</v>
      </c>
      <c r="K68" s="26">
        <v>0</v>
      </c>
      <c r="L68" s="26">
        <v>0</v>
      </c>
      <c r="M68" s="26">
        <v>0</v>
      </c>
      <c r="N68" s="26">
        <v>0</v>
      </c>
      <c r="O68" s="26">
        <v>0</v>
      </c>
      <c r="P68" s="12">
        <f t="shared" si="27"/>
        <v>0</v>
      </c>
      <c r="Q68" s="24">
        <v>0</v>
      </c>
      <c r="R68" s="12">
        <v>5400</v>
      </c>
      <c r="S68" s="24">
        <v>0</v>
      </c>
      <c r="T68" s="24">
        <v>0</v>
      </c>
      <c r="U68" s="24">
        <v>0</v>
      </c>
      <c r="V68" s="24">
        <v>0</v>
      </c>
      <c r="W68" s="12">
        <f t="shared" si="17"/>
        <v>5400</v>
      </c>
      <c r="X68" s="24">
        <v>0</v>
      </c>
      <c r="Y68" s="12">
        <v>500</v>
      </c>
      <c r="Z68" s="24">
        <v>0</v>
      </c>
      <c r="AA68" s="24">
        <v>0</v>
      </c>
      <c r="AB68" s="24">
        <v>0</v>
      </c>
      <c r="AC68" s="24">
        <v>0</v>
      </c>
      <c r="AD68" s="12">
        <f t="shared" si="18"/>
        <v>500</v>
      </c>
      <c r="AE68" s="24">
        <v>0</v>
      </c>
      <c r="AF68" s="24">
        <v>0</v>
      </c>
      <c r="AG68" s="24">
        <v>0</v>
      </c>
      <c r="AH68" s="24">
        <v>0</v>
      </c>
      <c r="AI68" s="24">
        <v>0</v>
      </c>
      <c r="AJ68" s="24">
        <v>0</v>
      </c>
      <c r="AK68" s="12">
        <f t="shared" si="31"/>
        <v>0</v>
      </c>
      <c r="AL68" s="12">
        <f t="shared" si="30"/>
        <v>0</v>
      </c>
      <c r="AM68" s="12">
        <f t="shared" si="30"/>
        <v>5900</v>
      </c>
      <c r="AN68" s="12">
        <f t="shared" si="30"/>
        <v>0</v>
      </c>
      <c r="AO68" s="12">
        <f t="shared" si="30"/>
        <v>0</v>
      </c>
      <c r="AP68" s="12">
        <f t="shared" si="30"/>
        <v>0</v>
      </c>
      <c r="AQ68" s="12">
        <f t="shared" si="30"/>
        <v>0</v>
      </c>
      <c r="AR68" s="12">
        <f t="shared" si="32"/>
        <v>5900</v>
      </c>
      <c r="AS68" s="24">
        <v>0</v>
      </c>
      <c r="AT68" s="24">
        <v>0</v>
      </c>
      <c r="AU68" s="24">
        <v>0</v>
      </c>
      <c r="AV68" s="24">
        <v>0</v>
      </c>
      <c r="AW68" s="24">
        <v>0</v>
      </c>
      <c r="AX68" s="24">
        <v>0</v>
      </c>
      <c r="AY68" s="12">
        <f t="shared" si="29"/>
        <v>0</v>
      </c>
      <c r="AZ68" s="12">
        <f t="shared" si="11"/>
        <v>0</v>
      </c>
      <c r="BA68" s="12">
        <f t="shared" si="12"/>
        <v>5900</v>
      </c>
      <c r="BB68" s="12">
        <f t="shared" si="13"/>
        <v>0</v>
      </c>
      <c r="BC68" s="12">
        <f t="shared" si="14"/>
        <v>0</v>
      </c>
      <c r="BD68" s="12">
        <f t="shared" si="15"/>
        <v>0</v>
      </c>
      <c r="BE68" s="12">
        <f t="shared" si="16"/>
        <v>0</v>
      </c>
      <c r="BF68" s="12">
        <f t="shared" si="3"/>
        <v>5900</v>
      </c>
      <c r="BH68" s="95"/>
    </row>
    <row r="69" spans="1:60">
      <c r="A69" s="21" t="s">
        <v>136</v>
      </c>
      <c r="B69" s="19" t="s">
        <v>116</v>
      </c>
      <c r="C69" s="20"/>
      <c r="D69" s="84" t="s">
        <v>1399</v>
      </c>
      <c r="E69" s="21" t="s">
        <v>58</v>
      </c>
      <c r="F69" s="85">
        <v>10</v>
      </c>
      <c r="G69" s="85" t="s">
        <v>77</v>
      </c>
      <c r="H69" s="20"/>
      <c r="I69" s="21"/>
      <c r="J69" s="26">
        <v>0</v>
      </c>
      <c r="K69" s="26">
        <v>0</v>
      </c>
      <c r="L69" s="26">
        <v>0</v>
      </c>
      <c r="M69" s="26">
        <v>0</v>
      </c>
      <c r="N69" s="26">
        <v>0</v>
      </c>
      <c r="O69" s="26">
        <v>0</v>
      </c>
      <c r="P69" s="12">
        <f t="shared" si="27"/>
        <v>0</v>
      </c>
      <c r="Q69" s="24">
        <v>0</v>
      </c>
      <c r="R69" s="12">
        <v>186000</v>
      </c>
      <c r="S69" s="24">
        <v>0</v>
      </c>
      <c r="T69" s="24">
        <v>0</v>
      </c>
      <c r="U69" s="24">
        <v>0</v>
      </c>
      <c r="V69" s="24">
        <v>0</v>
      </c>
      <c r="W69" s="12">
        <f t="shared" si="17"/>
        <v>186000</v>
      </c>
      <c r="X69" s="12">
        <v>0</v>
      </c>
      <c r="Y69" s="12">
        <v>80000</v>
      </c>
      <c r="Z69" s="12">
        <v>0</v>
      </c>
      <c r="AA69" s="12">
        <v>0</v>
      </c>
      <c r="AB69" s="12">
        <v>0</v>
      </c>
      <c r="AC69" s="12">
        <v>0</v>
      </c>
      <c r="AD69" s="12">
        <f t="shared" si="18"/>
        <v>80000</v>
      </c>
      <c r="AE69" s="12">
        <v>0</v>
      </c>
      <c r="AF69" s="12">
        <v>82000</v>
      </c>
      <c r="AG69" s="12">
        <v>0</v>
      </c>
      <c r="AH69" s="12">
        <v>0</v>
      </c>
      <c r="AI69" s="12">
        <v>0</v>
      </c>
      <c r="AJ69" s="12">
        <v>0</v>
      </c>
      <c r="AK69" s="12">
        <f t="shared" si="31"/>
        <v>82000</v>
      </c>
      <c r="AL69" s="12">
        <f t="shared" si="30"/>
        <v>0</v>
      </c>
      <c r="AM69" s="12">
        <f t="shared" si="30"/>
        <v>348000</v>
      </c>
      <c r="AN69" s="12">
        <f t="shared" si="30"/>
        <v>0</v>
      </c>
      <c r="AO69" s="12">
        <f t="shared" si="30"/>
        <v>0</v>
      </c>
      <c r="AP69" s="12">
        <f t="shared" si="30"/>
        <v>0</v>
      </c>
      <c r="AQ69" s="12">
        <f t="shared" si="30"/>
        <v>0</v>
      </c>
      <c r="AR69" s="12">
        <f t="shared" si="32"/>
        <v>348000</v>
      </c>
      <c r="AS69" s="24">
        <v>0</v>
      </c>
      <c r="AT69" s="24">
        <v>0</v>
      </c>
      <c r="AU69" s="24">
        <v>0</v>
      </c>
      <c r="AV69" s="24">
        <v>0</v>
      </c>
      <c r="AW69" s="24">
        <v>0</v>
      </c>
      <c r="AX69" s="24">
        <v>0</v>
      </c>
      <c r="AY69" s="12">
        <f t="shared" si="29"/>
        <v>0</v>
      </c>
      <c r="AZ69" s="12">
        <f t="shared" si="11"/>
        <v>0</v>
      </c>
      <c r="BA69" s="12">
        <f t="shared" si="12"/>
        <v>348000</v>
      </c>
      <c r="BB69" s="12">
        <f t="shared" si="13"/>
        <v>0</v>
      </c>
      <c r="BC69" s="12">
        <f t="shared" si="14"/>
        <v>0</v>
      </c>
      <c r="BD69" s="12">
        <f t="shared" si="15"/>
        <v>0</v>
      </c>
      <c r="BE69" s="12">
        <f t="shared" si="16"/>
        <v>0</v>
      </c>
      <c r="BF69" s="12">
        <f t="shared" si="3"/>
        <v>348000</v>
      </c>
      <c r="BH69" s="95"/>
    </row>
    <row r="70" spans="1:60">
      <c r="A70" s="21" t="s">
        <v>137</v>
      </c>
      <c r="B70" s="19" t="s">
        <v>116</v>
      </c>
      <c r="C70" s="20"/>
      <c r="D70" s="84" t="s">
        <v>1399</v>
      </c>
      <c r="E70" s="21" t="s">
        <v>58</v>
      </c>
      <c r="F70" s="85">
        <v>10</v>
      </c>
      <c r="G70" s="85" t="s">
        <v>77</v>
      </c>
      <c r="H70" s="20"/>
      <c r="I70" s="21"/>
      <c r="J70" s="26">
        <v>0</v>
      </c>
      <c r="K70" s="26">
        <v>0</v>
      </c>
      <c r="L70" s="26">
        <v>0</v>
      </c>
      <c r="M70" s="26">
        <v>0</v>
      </c>
      <c r="N70" s="26">
        <v>0</v>
      </c>
      <c r="O70" s="26">
        <v>0</v>
      </c>
      <c r="P70" s="12">
        <f t="shared" si="27"/>
        <v>0</v>
      </c>
      <c r="Q70" s="24">
        <v>0</v>
      </c>
      <c r="R70" s="12">
        <v>3380</v>
      </c>
      <c r="S70" s="24">
        <v>0</v>
      </c>
      <c r="T70" s="24">
        <v>0</v>
      </c>
      <c r="U70" s="24">
        <v>0</v>
      </c>
      <c r="V70" s="24">
        <v>0</v>
      </c>
      <c r="W70" s="12">
        <f t="shared" si="17"/>
        <v>3380</v>
      </c>
      <c r="X70" s="12">
        <v>0</v>
      </c>
      <c r="Y70" s="12">
        <v>1250</v>
      </c>
      <c r="Z70" s="12">
        <v>0</v>
      </c>
      <c r="AA70" s="12">
        <v>0</v>
      </c>
      <c r="AB70" s="12">
        <v>0</v>
      </c>
      <c r="AC70" s="12">
        <v>0</v>
      </c>
      <c r="AD70" s="12">
        <f t="shared" si="18"/>
        <v>1250</v>
      </c>
      <c r="AE70" s="12">
        <v>0</v>
      </c>
      <c r="AF70" s="12">
        <v>380</v>
      </c>
      <c r="AG70" s="12">
        <v>0</v>
      </c>
      <c r="AH70" s="12">
        <v>0</v>
      </c>
      <c r="AI70" s="12">
        <v>0</v>
      </c>
      <c r="AJ70" s="12">
        <v>0</v>
      </c>
      <c r="AK70" s="12">
        <f t="shared" si="31"/>
        <v>380</v>
      </c>
      <c r="AL70" s="12">
        <f t="shared" si="30"/>
        <v>0</v>
      </c>
      <c r="AM70" s="12">
        <f t="shared" si="30"/>
        <v>5010</v>
      </c>
      <c r="AN70" s="12">
        <f t="shared" si="30"/>
        <v>0</v>
      </c>
      <c r="AO70" s="12">
        <f t="shared" si="30"/>
        <v>0</v>
      </c>
      <c r="AP70" s="12">
        <f t="shared" si="30"/>
        <v>0</v>
      </c>
      <c r="AQ70" s="12">
        <f t="shared" si="30"/>
        <v>0</v>
      </c>
      <c r="AR70" s="12">
        <f t="shared" si="32"/>
        <v>5010</v>
      </c>
      <c r="AS70" s="24">
        <v>0</v>
      </c>
      <c r="AT70" s="24">
        <v>0</v>
      </c>
      <c r="AU70" s="24">
        <v>0</v>
      </c>
      <c r="AV70" s="24">
        <v>0</v>
      </c>
      <c r="AW70" s="24">
        <v>0</v>
      </c>
      <c r="AX70" s="24">
        <v>0</v>
      </c>
      <c r="AY70" s="12">
        <f t="shared" si="29"/>
        <v>0</v>
      </c>
      <c r="AZ70" s="12">
        <f t="shared" si="11"/>
        <v>0</v>
      </c>
      <c r="BA70" s="12">
        <f t="shared" si="12"/>
        <v>5010</v>
      </c>
      <c r="BB70" s="12">
        <f t="shared" si="13"/>
        <v>0</v>
      </c>
      <c r="BC70" s="12">
        <f t="shared" si="14"/>
        <v>0</v>
      </c>
      <c r="BD70" s="12">
        <f t="shared" si="15"/>
        <v>0</v>
      </c>
      <c r="BE70" s="12">
        <f t="shared" si="16"/>
        <v>0</v>
      </c>
      <c r="BF70" s="12">
        <f t="shared" si="3"/>
        <v>5010</v>
      </c>
      <c r="BH70" s="95"/>
    </row>
    <row r="71" spans="1:60">
      <c r="A71" s="21" t="s">
        <v>138</v>
      </c>
      <c r="B71" s="19" t="s">
        <v>116</v>
      </c>
      <c r="C71" s="20"/>
      <c r="D71" s="84" t="s">
        <v>1399</v>
      </c>
      <c r="E71" s="21" t="s">
        <v>58</v>
      </c>
      <c r="F71" s="85">
        <v>10</v>
      </c>
      <c r="G71" s="85" t="s">
        <v>77</v>
      </c>
      <c r="H71" s="20"/>
      <c r="I71" s="21"/>
      <c r="J71" s="26">
        <v>0</v>
      </c>
      <c r="K71" s="26">
        <v>0</v>
      </c>
      <c r="L71" s="26">
        <v>0</v>
      </c>
      <c r="M71" s="26">
        <v>0</v>
      </c>
      <c r="N71" s="26">
        <v>0</v>
      </c>
      <c r="O71" s="26">
        <v>0</v>
      </c>
      <c r="P71" s="12">
        <f t="shared" si="27"/>
        <v>0</v>
      </c>
      <c r="Q71" s="24">
        <v>0</v>
      </c>
      <c r="R71" s="12">
        <v>255000</v>
      </c>
      <c r="S71" s="24">
        <v>0</v>
      </c>
      <c r="T71" s="24">
        <v>0</v>
      </c>
      <c r="U71" s="24">
        <v>0</v>
      </c>
      <c r="V71" s="24">
        <v>0</v>
      </c>
      <c r="W71" s="12">
        <f t="shared" si="17"/>
        <v>255000</v>
      </c>
      <c r="X71" s="12">
        <v>0</v>
      </c>
      <c r="Y71" s="12">
        <v>0</v>
      </c>
      <c r="Z71" s="12">
        <v>0</v>
      </c>
      <c r="AA71" s="12">
        <v>0</v>
      </c>
      <c r="AB71" s="12">
        <v>0</v>
      </c>
      <c r="AC71" s="12">
        <v>0</v>
      </c>
      <c r="AD71" s="12">
        <f t="shared" si="18"/>
        <v>0</v>
      </c>
      <c r="AE71" s="12">
        <v>0</v>
      </c>
      <c r="AF71" s="12">
        <v>0</v>
      </c>
      <c r="AG71" s="12">
        <v>0</v>
      </c>
      <c r="AH71" s="12">
        <v>0</v>
      </c>
      <c r="AI71" s="12">
        <v>0</v>
      </c>
      <c r="AJ71" s="12">
        <v>0</v>
      </c>
      <c r="AK71" s="12">
        <f t="shared" si="31"/>
        <v>0</v>
      </c>
      <c r="AL71" s="12">
        <f t="shared" si="30"/>
        <v>0</v>
      </c>
      <c r="AM71" s="12">
        <f t="shared" si="30"/>
        <v>255000</v>
      </c>
      <c r="AN71" s="12">
        <f t="shared" si="30"/>
        <v>0</v>
      </c>
      <c r="AO71" s="12">
        <f t="shared" si="30"/>
        <v>0</v>
      </c>
      <c r="AP71" s="12">
        <f t="shared" si="30"/>
        <v>0</v>
      </c>
      <c r="AQ71" s="12">
        <f t="shared" si="30"/>
        <v>0</v>
      </c>
      <c r="AR71" s="12">
        <f t="shared" si="32"/>
        <v>255000</v>
      </c>
      <c r="AS71" s="24">
        <v>0</v>
      </c>
      <c r="AT71" s="24">
        <v>0</v>
      </c>
      <c r="AU71" s="24">
        <v>0</v>
      </c>
      <c r="AV71" s="24">
        <v>0</v>
      </c>
      <c r="AW71" s="24">
        <v>0</v>
      </c>
      <c r="AX71" s="24">
        <v>0</v>
      </c>
      <c r="AY71" s="12">
        <f t="shared" si="29"/>
        <v>0</v>
      </c>
      <c r="AZ71" s="12">
        <f t="shared" si="11"/>
        <v>0</v>
      </c>
      <c r="BA71" s="12">
        <f t="shared" si="12"/>
        <v>255000</v>
      </c>
      <c r="BB71" s="12">
        <f t="shared" si="13"/>
        <v>0</v>
      </c>
      <c r="BC71" s="12">
        <f t="shared" si="14"/>
        <v>0</v>
      </c>
      <c r="BD71" s="12">
        <f t="shared" si="15"/>
        <v>0</v>
      </c>
      <c r="BE71" s="12">
        <f t="shared" si="16"/>
        <v>0</v>
      </c>
      <c r="BF71" s="12">
        <f t="shared" si="3"/>
        <v>255000</v>
      </c>
      <c r="BH71" s="95"/>
    </row>
    <row r="72" spans="1:60">
      <c r="A72" s="21" t="s">
        <v>139</v>
      </c>
      <c r="B72" s="19" t="s">
        <v>116</v>
      </c>
      <c r="C72" s="20"/>
      <c r="D72" s="84" t="s">
        <v>1399</v>
      </c>
      <c r="E72" s="21" t="s">
        <v>58</v>
      </c>
      <c r="F72" s="85">
        <v>10</v>
      </c>
      <c r="G72" s="85" t="s">
        <v>77</v>
      </c>
      <c r="H72" s="20"/>
      <c r="I72" s="21"/>
      <c r="J72" s="26">
        <v>0</v>
      </c>
      <c r="K72" s="26">
        <v>0</v>
      </c>
      <c r="L72" s="26">
        <v>0</v>
      </c>
      <c r="M72" s="26">
        <v>0</v>
      </c>
      <c r="N72" s="26">
        <v>0</v>
      </c>
      <c r="O72" s="26">
        <v>0</v>
      </c>
      <c r="P72" s="12">
        <f t="shared" si="27"/>
        <v>0</v>
      </c>
      <c r="Q72" s="24">
        <v>0</v>
      </c>
      <c r="R72" s="24">
        <v>0</v>
      </c>
      <c r="S72" s="24">
        <v>0</v>
      </c>
      <c r="T72" s="24">
        <v>0</v>
      </c>
      <c r="U72" s="24">
        <v>0</v>
      </c>
      <c r="V72" s="24">
        <v>0</v>
      </c>
      <c r="W72" s="12">
        <f t="shared" si="17"/>
        <v>0</v>
      </c>
      <c r="X72" s="12">
        <v>0</v>
      </c>
      <c r="Y72" s="12">
        <v>70000</v>
      </c>
      <c r="Z72" s="12">
        <v>0</v>
      </c>
      <c r="AA72" s="12">
        <v>0</v>
      </c>
      <c r="AB72" s="12">
        <v>0</v>
      </c>
      <c r="AC72" s="12">
        <v>0</v>
      </c>
      <c r="AD72" s="12">
        <f t="shared" si="18"/>
        <v>70000</v>
      </c>
      <c r="AE72" s="12">
        <v>0</v>
      </c>
      <c r="AF72" s="12">
        <v>0</v>
      </c>
      <c r="AG72" s="12">
        <v>0</v>
      </c>
      <c r="AH72" s="12">
        <v>0</v>
      </c>
      <c r="AI72" s="12">
        <v>0</v>
      </c>
      <c r="AJ72" s="12">
        <v>0</v>
      </c>
      <c r="AK72" s="12">
        <f t="shared" si="31"/>
        <v>0</v>
      </c>
      <c r="AL72" s="12">
        <f t="shared" si="30"/>
        <v>0</v>
      </c>
      <c r="AM72" s="12">
        <f t="shared" si="30"/>
        <v>70000</v>
      </c>
      <c r="AN72" s="12">
        <f t="shared" si="30"/>
        <v>0</v>
      </c>
      <c r="AO72" s="12">
        <f t="shared" si="30"/>
        <v>0</v>
      </c>
      <c r="AP72" s="12">
        <f t="shared" si="30"/>
        <v>0</v>
      </c>
      <c r="AQ72" s="12">
        <f t="shared" si="30"/>
        <v>0</v>
      </c>
      <c r="AR72" s="12">
        <f t="shared" si="32"/>
        <v>70000</v>
      </c>
      <c r="AS72" s="24">
        <v>0</v>
      </c>
      <c r="AT72" s="24">
        <v>0</v>
      </c>
      <c r="AU72" s="24">
        <v>0</v>
      </c>
      <c r="AV72" s="24">
        <v>0</v>
      </c>
      <c r="AW72" s="24">
        <v>0</v>
      </c>
      <c r="AX72" s="24">
        <v>0</v>
      </c>
      <c r="AY72" s="12">
        <f t="shared" si="29"/>
        <v>0</v>
      </c>
      <c r="AZ72" s="12">
        <f t="shared" si="11"/>
        <v>0</v>
      </c>
      <c r="BA72" s="12">
        <f t="shared" si="12"/>
        <v>70000</v>
      </c>
      <c r="BB72" s="12">
        <f t="shared" si="13"/>
        <v>0</v>
      </c>
      <c r="BC72" s="12">
        <f t="shared" si="14"/>
        <v>0</v>
      </c>
      <c r="BD72" s="12">
        <f t="shared" si="15"/>
        <v>0</v>
      </c>
      <c r="BE72" s="12">
        <f t="shared" si="16"/>
        <v>0</v>
      </c>
      <c r="BF72" s="12">
        <f t="shared" si="3"/>
        <v>70000</v>
      </c>
      <c r="BH72" s="95"/>
    </row>
    <row r="73" spans="1:60">
      <c r="A73" s="21" t="s">
        <v>140</v>
      </c>
      <c r="B73" s="27" t="s">
        <v>116</v>
      </c>
      <c r="C73" s="20"/>
      <c r="D73" s="84" t="s">
        <v>1399</v>
      </c>
      <c r="E73" s="21" t="s">
        <v>58</v>
      </c>
      <c r="F73" s="85">
        <v>10</v>
      </c>
      <c r="G73" s="85" t="s">
        <v>77</v>
      </c>
      <c r="H73" s="20"/>
      <c r="I73" s="21"/>
      <c r="J73" s="26">
        <v>0</v>
      </c>
      <c r="K73" s="26">
        <v>0</v>
      </c>
      <c r="L73" s="26">
        <v>0</v>
      </c>
      <c r="M73" s="26">
        <v>0</v>
      </c>
      <c r="N73" s="26">
        <v>0</v>
      </c>
      <c r="O73" s="26">
        <v>0</v>
      </c>
      <c r="P73" s="12">
        <f t="shared" si="27"/>
        <v>0</v>
      </c>
      <c r="Q73" s="24">
        <v>0</v>
      </c>
      <c r="R73" s="24">
        <v>0</v>
      </c>
      <c r="S73" s="24">
        <v>0</v>
      </c>
      <c r="T73" s="24">
        <v>0</v>
      </c>
      <c r="U73" s="24">
        <v>0</v>
      </c>
      <c r="V73" s="24">
        <v>0</v>
      </c>
      <c r="W73" s="12">
        <f t="shared" si="17"/>
        <v>0</v>
      </c>
      <c r="X73" s="12">
        <v>0</v>
      </c>
      <c r="Y73" s="12">
        <v>27500</v>
      </c>
      <c r="Z73" s="12">
        <v>0</v>
      </c>
      <c r="AA73" s="12">
        <v>0</v>
      </c>
      <c r="AB73" s="12">
        <v>0</v>
      </c>
      <c r="AC73" s="12">
        <v>0</v>
      </c>
      <c r="AD73" s="12">
        <f t="shared" si="18"/>
        <v>27500</v>
      </c>
      <c r="AE73" s="12">
        <v>0</v>
      </c>
      <c r="AF73" s="12">
        <v>0</v>
      </c>
      <c r="AG73" s="12">
        <v>0</v>
      </c>
      <c r="AH73" s="12">
        <v>0</v>
      </c>
      <c r="AI73" s="12">
        <v>0</v>
      </c>
      <c r="AJ73" s="12">
        <v>0</v>
      </c>
      <c r="AK73" s="12">
        <f t="shared" si="31"/>
        <v>0</v>
      </c>
      <c r="AL73" s="12">
        <f t="shared" si="30"/>
        <v>0</v>
      </c>
      <c r="AM73" s="12">
        <f t="shared" si="30"/>
        <v>27500</v>
      </c>
      <c r="AN73" s="12">
        <f t="shared" si="30"/>
        <v>0</v>
      </c>
      <c r="AO73" s="12">
        <f t="shared" si="30"/>
        <v>0</v>
      </c>
      <c r="AP73" s="12">
        <f t="shared" si="30"/>
        <v>0</v>
      </c>
      <c r="AQ73" s="12">
        <f t="shared" si="30"/>
        <v>0</v>
      </c>
      <c r="AR73" s="12">
        <f t="shared" si="32"/>
        <v>27500</v>
      </c>
      <c r="AS73" s="24">
        <v>0</v>
      </c>
      <c r="AT73" s="24">
        <v>0</v>
      </c>
      <c r="AU73" s="24">
        <v>0</v>
      </c>
      <c r="AV73" s="24">
        <v>0</v>
      </c>
      <c r="AW73" s="24">
        <v>0</v>
      </c>
      <c r="AX73" s="24">
        <v>0</v>
      </c>
      <c r="AY73" s="12">
        <f t="shared" si="29"/>
        <v>0</v>
      </c>
      <c r="AZ73" s="12">
        <f t="shared" si="11"/>
        <v>0</v>
      </c>
      <c r="BA73" s="12">
        <f t="shared" si="12"/>
        <v>27500</v>
      </c>
      <c r="BB73" s="12">
        <f t="shared" si="13"/>
        <v>0</v>
      </c>
      <c r="BC73" s="12">
        <f t="shared" si="14"/>
        <v>0</v>
      </c>
      <c r="BD73" s="12">
        <f t="shared" si="15"/>
        <v>0</v>
      </c>
      <c r="BE73" s="12">
        <f t="shared" si="16"/>
        <v>0</v>
      </c>
      <c r="BF73" s="12">
        <f t="shared" ref="BF73:BF136" si="33">SUM(AZ73:BE73)</f>
        <v>27500</v>
      </c>
      <c r="BH73" s="95"/>
    </row>
    <row r="74" spans="1:60">
      <c r="A74" s="21" t="s">
        <v>141</v>
      </c>
      <c r="B74" s="27" t="s">
        <v>3</v>
      </c>
      <c r="C74" s="22"/>
      <c r="D74" s="84" t="s">
        <v>1399</v>
      </c>
      <c r="E74" s="21" t="s">
        <v>57</v>
      </c>
      <c r="F74" s="20">
        <v>10</v>
      </c>
      <c r="G74" s="20" t="s">
        <v>77</v>
      </c>
      <c r="H74" s="20"/>
      <c r="I74" s="27"/>
      <c r="J74" s="43">
        <v>0</v>
      </c>
      <c r="K74" s="43">
        <v>0</v>
      </c>
      <c r="L74" s="43">
        <v>0</v>
      </c>
      <c r="M74" s="43">
        <v>0</v>
      </c>
      <c r="N74" s="43">
        <v>0</v>
      </c>
      <c r="O74" s="43">
        <v>0</v>
      </c>
      <c r="P74" s="12">
        <f>SUM(J74:O74)</f>
        <v>0</v>
      </c>
      <c r="Q74" s="12">
        <v>90000</v>
      </c>
      <c r="R74" s="43">
        <v>0</v>
      </c>
      <c r="S74" s="43">
        <v>0</v>
      </c>
      <c r="T74" s="43">
        <v>0</v>
      </c>
      <c r="U74" s="43">
        <v>0</v>
      </c>
      <c r="V74" s="43">
        <v>0</v>
      </c>
      <c r="W74" s="12">
        <f t="shared" si="17"/>
        <v>90000</v>
      </c>
      <c r="X74" s="43">
        <v>0</v>
      </c>
      <c r="Y74" s="43">
        <v>0</v>
      </c>
      <c r="Z74" s="43">
        <v>0</v>
      </c>
      <c r="AA74" s="43">
        <v>0</v>
      </c>
      <c r="AB74" s="43">
        <v>0</v>
      </c>
      <c r="AC74" s="43">
        <v>0</v>
      </c>
      <c r="AD74" s="12">
        <f>SUM(X74:AC74)</f>
        <v>0</v>
      </c>
      <c r="AE74" s="43">
        <v>0</v>
      </c>
      <c r="AF74" s="43">
        <v>0</v>
      </c>
      <c r="AG74" s="43">
        <v>0</v>
      </c>
      <c r="AH74" s="43">
        <v>0</v>
      </c>
      <c r="AI74" s="43">
        <v>0</v>
      </c>
      <c r="AJ74" s="43">
        <v>0</v>
      </c>
      <c r="AK74" s="12">
        <f>SUM(AE74:AJ74)</f>
        <v>0</v>
      </c>
      <c r="AL74" s="12">
        <f t="shared" ref="AL74:AQ90" si="34">+J74+Q74+X74+AE74</f>
        <v>90000</v>
      </c>
      <c r="AM74" s="12">
        <f t="shared" si="34"/>
        <v>0</v>
      </c>
      <c r="AN74" s="12">
        <f t="shared" si="34"/>
        <v>0</v>
      </c>
      <c r="AO74" s="12">
        <f t="shared" si="34"/>
        <v>0</v>
      </c>
      <c r="AP74" s="12">
        <f t="shared" si="34"/>
        <v>0</v>
      </c>
      <c r="AQ74" s="12">
        <f t="shared" si="34"/>
        <v>0</v>
      </c>
      <c r="AR74" s="12">
        <f t="shared" si="32"/>
        <v>90000</v>
      </c>
      <c r="AS74" s="12">
        <v>0</v>
      </c>
      <c r="AT74" s="12">
        <v>0</v>
      </c>
      <c r="AU74" s="12">
        <v>0</v>
      </c>
      <c r="AV74" s="12">
        <v>0</v>
      </c>
      <c r="AW74" s="12">
        <v>0</v>
      </c>
      <c r="AX74" s="12">
        <v>0</v>
      </c>
      <c r="AY74" s="12">
        <f>SUM(AS74:AX74)</f>
        <v>0</v>
      </c>
      <c r="AZ74" s="12">
        <f t="shared" ref="AZ74:AZ137" si="35">AL74+AS74</f>
        <v>90000</v>
      </c>
      <c r="BA74" s="12">
        <f t="shared" ref="BA74:BA137" si="36">AM74+AT74</f>
        <v>0</v>
      </c>
      <c r="BB74" s="12">
        <f t="shared" ref="BB74:BB137" si="37">AN74+AU74</f>
        <v>0</v>
      </c>
      <c r="BC74" s="12">
        <f t="shared" ref="BC74:BC137" si="38">AO74+AV74</f>
        <v>0</v>
      </c>
      <c r="BD74" s="12">
        <f t="shared" ref="BD74:BD137" si="39">AP74+AW74</f>
        <v>0</v>
      </c>
      <c r="BE74" s="12">
        <f t="shared" ref="BE74:BE137" si="40">AQ74+AX74</f>
        <v>0</v>
      </c>
      <c r="BF74" s="12">
        <f t="shared" si="33"/>
        <v>90000</v>
      </c>
      <c r="BH74" s="95"/>
    </row>
    <row r="75" spans="1:60">
      <c r="A75" s="21" t="s">
        <v>142</v>
      </c>
      <c r="B75" s="27" t="s">
        <v>3</v>
      </c>
      <c r="C75" s="22"/>
      <c r="D75" s="84" t="s">
        <v>1399</v>
      </c>
      <c r="E75" s="21" t="s">
        <v>1378</v>
      </c>
      <c r="F75" s="20">
        <v>10</v>
      </c>
      <c r="G75" s="20" t="s">
        <v>77</v>
      </c>
      <c r="H75" s="20"/>
      <c r="I75" s="27"/>
      <c r="J75" s="43">
        <v>0</v>
      </c>
      <c r="K75" s="43">
        <v>0</v>
      </c>
      <c r="L75" s="43">
        <v>0</v>
      </c>
      <c r="M75" s="43">
        <v>0</v>
      </c>
      <c r="N75" s="43">
        <v>0</v>
      </c>
      <c r="O75" s="43">
        <v>0</v>
      </c>
      <c r="P75" s="12">
        <f>SUM(J75:O75)</f>
        <v>0</v>
      </c>
      <c r="Q75" s="43">
        <v>17500</v>
      </c>
      <c r="R75" s="43">
        <v>0</v>
      </c>
      <c r="S75" s="43">
        <v>0</v>
      </c>
      <c r="T75" s="43">
        <v>0</v>
      </c>
      <c r="U75" s="43">
        <v>0</v>
      </c>
      <c r="V75" s="43">
        <v>0</v>
      </c>
      <c r="W75" s="12">
        <f t="shared" si="17"/>
        <v>17500</v>
      </c>
      <c r="X75" s="43">
        <v>0</v>
      </c>
      <c r="Y75" s="43">
        <v>0</v>
      </c>
      <c r="Z75" s="43">
        <v>0</v>
      </c>
      <c r="AA75" s="43">
        <v>0</v>
      </c>
      <c r="AB75" s="43">
        <v>0</v>
      </c>
      <c r="AC75" s="43">
        <v>0</v>
      </c>
      <c r="AD75" s="12">
        <f>SUM(X75:AC75)</f>
        <v>0</v>
      </c>
      <c r="AE75" s="43">
        <v>0</v>
      </c>
      <c r="AF75" s="43">
        <v>0</v>
      </c>
      <c r="AG75" s="43">
        <v>0</v>
      </c>
      <c r="AH75" s="43">
        <v>0</v>
      </c>
      <c r="AI75" s="43">
        <v>0</v>
      </c>
      <c r="AJ75" s="43">
        <v>0</v>
      </c>
      <c r="AK75" s="12">
        <f>SUM(AE75:AJ75)</f>
        <v>0</v>
      </c>
      <c r="AL75" s="12">
        <f t="shared" si="34"/>
        <v>17500</v>
      </c>
      <c r="AM75" s="12">
        <f t="shared" si="34"/>
        <v>0</v>
      </c>
      <c r="AN75" s="12">
        <f t="shared" si="34"/>
        <v>0</v>
      </c>
      <c r="AO75" s="12">
        <f t="shared" si="34"/>
        <v>0</v>
      </c>
      <c r="AP75" s="12">
        <f t="shared" si="34"/>
        <v>0</v>
      </c>
      <c r="AQ75" s="12">
        <f t="shared" si="34"/>
        <v>0</v>
      </c>
      <c r="AR75" s="12">
        <f t="shared" si="32"/>
        <v>17500</v>
      </c>
      <c r="AS75" s="12">
        <v>0</v>
      </c>
      <c r="AT75" s="12">
        <v>0</v>
      </c>
      <c r="AU75" s="12">
        <v>0</v>
      </c>
      <c r="AV75" s="12">
        <v>0</v>
      </c>
      <c r="AW75" s="12">
        <v>0</v>
      </c>
      <c r="AX75" s="12">
        <v>0</v>
      </c>
      <c r="AY75" s="12">
        <f>SUM(AS75:AX75)</f>
        <v>0</v>
      </c>
      <c r="AZ75" s="12">
        <f t="shared" si="35"/>
        <v>17500</v>
      </c>
      <c r="BA75" s="12">
        <f t="shared" si="36"/>
        <v>0</v>
      </c>
      <c r="BB75" s="12">
        <f t="shared" si="37"/>
        <v>0</v>
      </c>
      <c r="BC75" s="12">
        <f t="shared" si="38"/>
        <v>0</v>
      </c>
      <c r="BD75" s="12">
        <f t="shared" si="39"/>
        <v>0</v>
      </c>
      <c r="BE75" s="12">
        <f t="shared" si="40"/>
        <v>0</v>
      </c>
      <c r="BF75" s="12">
        <f t="shared" si="33"/>
        <v>17500</v>
      </c>
      <c r="BH75" s="95"/>
    </row>
    <row r="76" spans="1:60">
      <c r="A76" s="21" t="s">
        <v>143</v>
      </c>
      <c r="B76" s="27" t="s">
        <v>3</v>
      </c>
      <c r="C76" s="22"/>
      <c r="D76" s="84" t="s">
        <v>1399</v>
      </c>
      <c r="E76" s="21" t="s">
        <v>1378</v>
      </c>
      <c r="F76" s="20">
        <v>10</v>
      </c>
      <c r="G76" s="20" t="s">
        <v>77</v>
      </c>
      <c r="H76" s="20"/>
      <c r="I76" s="27"/>
      <c r="J76" s="43">
        <v>0</v>
      </c>
      <c r="K76" s="43">
        <v>0</v>
      </c>
      <c r="L76" s="43">
        <v>0</v>
      </c>
      <c r="M76" s="43">
        <v>0</v>
      </c>
      <c r="N76" s="43">
        <v>0</v>
      </c>
      <c r="O76" s="43">
        <v>0</v>
      </c>
      <c r="P76" s="12">
        <f>SUM(J76:O76)</f>
        <v>0</v>
      </c>
      <c r="Q76" s="43">
        <v>15000</v>
      </c>
      <c r="R76" s="43">
        <v>0</v>
      </c>
      <c r="S76" s="43">
        <v>0</v>
      </c>
      <c r="T76" s="43">
        <v>0</v>
      </c>
      <c r="U76" s="43">
        <v>0</v>
      </c>
      <c r="V76" s="43">
        <v>0</v>
      </c>
      <c r="W76" s="12">
        <f t="shared" si="17"/>
        <v>15000</v>
      </c>
      <c r="X76" s="43">
        <v>8310</v>
      </c>
      <c r="Y76" s="43">
        <v>0</v>
      </c>
      <c r="Z76" s="43">
        <v>0</v>
      </c>
      <c r="AA76" s="43">
        <v>0</v>
      </c>
      <c r="AB76" s="43">
        <v>0</v>
      </c>
      <c r="AC76" s="43">
        <v>0</v>
      </c>
      <c r="AD76" s="12">
        <f>SUM(X76:AC76)</f>
        <v>8310</v>
      </c>
      <c r="AE76" s="43">
        <v>6760</v>
      </c>
      <c r="AF76" s="43">
        <v>0</v>
      </c>
      <c r="AG76" s="43">
        <v>0</v>
      </c>
      <c r="AH76" s="43">
        <v>0</v>
      </c>
      <c r="AI76" s="43">
        <v>0</v>
      </c>
      <c r="AJ76" s="43">
        <v>0</v>
      </c>
      <c r="AK76" s="12">
        <f>SUM(AE76:AJ76)</f>
        <v>6760</v>
      </c>
      <c r="AL76" s="12">
        <f t="shared" si="34"/>
        <v>30070</v>
      </c>
      <c r="AM76" s="12">
        <f t="shared" si="34"/>
        <v>0</v>
      </c>
      <c r="AN76" s="12">
        <f t="shared" si="34"/>
        <v>0</v>
      </c>
      <c r="AO76" s="12">
        <f t="shared" si="34"/>
        <v>0</v>
      </c>
      <c r="AP76" s="12">
        <f t="shared" si="34"/>
        <v>0</v>
      </c>
      <c r="AQ76" s="12">
        <f t="shared" si="34"/>
        <v>0</v>
      </c>
      <c r="AR76" s="12">
        <f t="shared" si="32"/>
        <v>30070</v>
      </c>
      <c r="AS76" s="12">
        <v>0</v>
      </c>
      <c r="AT76" s="12">
        <v>0</v>
      </c>
      <c r="AU76" s="12">
        <v>0</v>
      </c>
      <c r="AV76" s="12">
        <v>0</v>
      </c>
      <c r="AW76" s="12">
        <v>0</v>
      </c>
      <c r="AX76" s="12">
        <v>0</v>
      </c>
      <c r="AY76" s="12">
        <f>SUM(AS76:AX76)</f>
        <v>0</v>
      </c>
      <c r="AZ76" s="12">
        <f t="shared" si="35"/>
        <v>30070</v>
      </c>
      <c r="BA76" s="12">
        <f t="shared" si="36"/>
        <v>0</v>
      </c>
      <c r="BB76" s="12">
        <f t="shared" si="37"/>
        <v>0</v>
      </c>
      <c r="BC76" s="12">
        <f t="shared" si="38"/>
        <v>0</v>
      </c>
      <c r="BD76" s="12">
        <f t="shared" si="39"/>
        <v>0</v>
      </c>
      <c r="BE76" s="12">
        <f t="shared" si="40"/>
        <v>0</v>
      </c>
      <c r="BF76" s="12">
        <f t="shared" si="33"/>
        <v>30070</v>
      </c>
      <c r="BH76" s="95"/>
    </row>
    <row r="77" spans="1:60">
      <c r="A77" s="21" t="s">
        <v>144</v>
      </c>
      <c r="B77" s="27" t="s">
        <v>3</v>
      </c>
      <c r="C77" s="22"/>
      <c r="D77" s="84" t="s">
        <v>1399</v>
      </c>
      <c r="E77" s="21" t="s">
        <v>1378</v>
      </c>
      <c r="F77" s="20">
        <v>10</v>
      </c>
      <c r="G77" s="20" t="s">
        <v>77</v>
      </c>
      <c r="H77" s="20"/>
      <c r="I77" s="27"/>
      <c r="J77" s="43">
        <v>30000</v>
      </c>
      <c r="K77" s="43">
        <v>0</v>
      </c>
      <c r="L77" s="43">
        <v>0</v>
      </c>
      <c r="M77" s="43">
        <v>0</v>
      </c>
      <c r="N77" s="43">
        <v>0</v>
      </c>
      <c r="O77" s="43">
        <v>0</v>
      </c>
      <c r="P77" s="12">
        <f>SUM(J77:O77)</f>
        <v>30000</v>
      </c>
      <c r="Q77" s="43">
        <v>30000</v>
      </c>
      <c r="R77" s="43">
        <v>0</v>
      </c>
      <c r="S77" s="43">
        <v>0</v>
      </c>
      <c r="T77" s="43">
        <v>0</v>
      </c>
      <c r="U77" s="43">
        <v>0</v>
      </c>
      <c r="V77" s="43">
        <v>0</v>
      </c>
      <c r="W77" s="12">
        <f t="shared" si="17"/>
        <v>30000</v>
      </c>
      <c r="X77" s="43">
        <v>18080</v>
      </c>
      <c r="Y77" s="43">
        <v>0</v>
      </c>
      <c r="Z77" s="43">
        <v>0</v>
      </c>
      <c r="AA77" s="43">
        <v>0</v>
      </c>
      <c r="AB77" s="43">
        <v>0</v>
      </c>
      <c r="AC77" s="43">
        <v>0</v>
      </c>
      <c r="AD77" s="12">
        <f>SUM(X77:AC77)</f>
        <v>18080</v>
      </c>
      <c r="AE77" s="43">
        <v>24680</v>
      </c>
      <c r="AF77" s="43">
        <v>0</v>
      </c>
      <c r="AG77" s="43">
        <v>0</v>
      </c>
      <c r="AH77" s="43">
        <v>0</v>
      </c>
      <c r="AI77" s="43">
        <v>0</v>
      </c>
      <c r="AJ77" s="43">
        <v>0</v>
      </c>
      <c r="AK77" s="12">
        <f>SUM(AE77:AJ77)</f>
        <v>24680</v>
      </c>
      <c r="AL77" s="12">
        <f t="shared" si="34"/>
        <v>102760</v>
      </c>
      <c r="AM77" s="12">
        <f t="shared" si="34"/>
        <v>0</v>
      </c>
      <c r="AN77" s="12">
        <f t="shared" si="34"/>
        <v>0</v>
      </c>
      <c r="AO77" s="12">
        <f t="shared" si="34"/>
        <v>0</v>
      </c>
      <c r="AP77" s="12">
        <f t="shared" si="34"/>
        <v>0</v>
      </c>
      <c r="AQ77" s="12">
        <f t="shared" si="34"/>
        <v>0</v>
      </c>
      <c r="AR77" s="12">
        <f t="shared" si="32"/>
        <v>102760</v>
      </c>
      <c r="AS77" s="12">
        <v>0</v>
      </c>
      <c r="AT77" s="12">
        <v>0</v>
      </c>
      <c r="AU77" s="12">
        <v>0</v>
      </c>
      <c r="AV77" s="12">
        <v>0</v>
      </c>
      <c r="AW77" s="12">
        <v>0</v>
      </c>
      <c r="AX77" s="12">
        <v>0</v>
      </c>
      <c r="AY77" s="12">
        <f>SUM(AS77:AX77)</f>
        <v>0</v>
      </c>
      <c r="AZ77" s="12">
        <f t="shared" si="35"/>
        <v>102760</v>
      </c>
      <c r="BA77" s="12">
        <f t="shared" si="36"/>
        <v>0</v>
      </c>
      <c r="BB77" s="12">
        <f t="shared" si="37"/>
        <v>0</v>
      </c>
      <c r="BC77" s="12">
        <f t="shared" si="38"/>
        <v>0</v>
      </c>
      <c r="BD77" s="12">
        <f t="shared" si="39"/>
        <v>0</v>
      </c>
      <c r="BE77" s="12">
        <f t="shared" si="40"/>
        <v>0</v>
      </c>
      <c r="BF77" s="12">
        <f t="shared" si="33"/>
        <v>102760</v>
      </c>
      <c r="BH77" s="95"/>
    </row>
    <row r="78" spans="1:60">
      <c r="A78" s="21" t="s">
        <v>145</v>
      </c>
      <c r="B78" s="27" t="s">
        <v>3</v>
      </c>
      <c r="C78" s="22"/>
      <c r="D78" s="84" t="s">
        <v>1399</v>
      </c>
      <c r="E78" s="21" t="s">
        <v>1378</v>
      </c>
      <c r="F78" s="20">
        <v>10</v>
      </c>
      <c r="G78" s="20" t="s">
        <v>146</v>
      </c>
      <c r="H78" s="20"/>
      <c r="I78" s="27"/>
      <c r="J78" s="43">
        <v>96520</v>
      </c>
      <c r="K78" s="43">
        <v>0</v>
      </c>
      <c r="L78" s="43">
        <v>0</v>
      </c>
      <c r="M78" s="43">
        <v>0</v>
      </c>
      <c r="N78" s="43">
        <v>0</v>
      </c>
      <c r="O78" s="43">
        <v>0</v>
      </c>
      <c r="P78" s="12">
        <f>SUM(J78:O78)</f>
        <v>96520</v>
      </c>
      <c r="Q78" s="43">
        <v>0</v>
      </c>
      <c r="R78" s="43">
        <v>0</v>
      </c>
      <c r="S78" s="43">
        <v>0</v>
      </c>
      <c r="T78" s="43">
        <v>0</v>
      </c>
      <c r="U78" s="43">
        <v>0</v>
      </c>
      <c r="V78" s="43">
        <v>0</v>
      </c>
      <c r="W78" s="12">
        <f t="shared" si="17"/>
        <v>0</v>
      </c>
      <c r="X78" s="43">
        <v>71480</v>
      </c>
      <c r="Y78" s="43">
        <v>0</v>
      </c>
      <c r="Z78" s="43">
        <v>0</v>
      </c>
      <c r="AA78" s="43">
        <v>0</v>
      </c>
      <c r="AB78" s="43">
        <v>0</v>
      </c>
      <c r="AC78" s="43">
        <v>0</v>
      </c>
      <c r="AD78" s="12">
        <f>SUM(X78:AC78)</f>
        <v>71480</v>
      </c>
      <c r="AE78" s="43">
        <v>68850</v>
      </c>
      <c r="AF78" s="43">
        <v>0</v>
      </c>
      <c r="AG78" s="43">
        <v>0</v>
      </c>
      <c r="AH78" s="43">
        <v>0</v>
      </c>
      <c r="AI78" s="43">
        <v>0</v>
      </c>
      <c r="AJ78" s="43">
        <v>0</v>
      </c>
      <c r="AK78" s="12">
        <f>SUM(AE78:AJ78)</f>
        <v>68850</v>
      </c>
      <c r="AL78" s="12">
        <f t="shared" si="34"/>
        <v>236850</v>
      </c>
      <c r="AM78" s="12">
        <f t="shared" si="34"/>
        <v>0</v>
      </c>
      <c r="AN78" s="12">
        <f t="shared" si="34"/>
        <v>0</v>
      </c>
      <c r="AO78" s="12">
        <f t="shared" si="34"/>
        <v>0</v>
      </c>
      <c r="AP78" s="12">
        <f t="shared" si="34"/>
        <v>0</v>
      </c>
      <c r="AQ78" s="12">
        <f t="shared" si="34"/>
        <v>0</v>
      </c>
      <c r="AR78" s="12">
        <f t="shared" si="32"/>
        <v>236850</v>
      </c>
      <c r="AS78" s="12">
        <v>0</v>
      </c>
      <c r="AT78" s="12">
        <v>0</v>
      </c>
      <c r="AU78" s="12">
        <v>0</v>
      </c>
      <c r="AV78" s="12">
        <v>0</v>
      </c>
      <c r="AW78" s="12">
        <v>0</v>
      </c>
      <c r="AX78" s="12">
        <v>0</v>
      </c>
      <c r="AY78" s="12">
        <f>SUM(AS78:AX78)</f>
        <v>0</v>
      </c>
      <c r="AZ78" s="12">
        <f t="shared" si="35"/>
        <v>236850</v>
      </c>
      <c r="BA78" s="12">
        <f t="shared" si="36"/>
        <v>0</v>
      </c>
      <c r="BB78" s="12">
        <f t="shared" si="37"/>
        <v>0</v>
      </c>
      <c r="BC78" s="12">
        <f t="shared" si="38"/>
        <v>0</v>
      </c>
      <c r="BD78" s="12">
        <f t="shared" si="39"/>
        <v>0</v>
      </c>
      <c r="BE78" s="12">
        <f t="shared" si="40"/>
        <v>0</v>
      </c>
      <c r="BF78" s="12">
        <f t="shared" si="33"/>
        <v>236850</v>
      </c>
      <c r="BH78" s="95"/>
    </row>
    <row r="79" spans="1:60">
      <c r="A79" s="21" t="s">
        <v>147</v>
      </c>
      <c r="B79" s="27" t="s">
        <v>3</v>
      </c>
      <c r="C79" s="22"/>
      <c r="D79" s="84" t="s">
        <v>1399</v>
      </c>
      <c r="E79" s="21" t="s">
        <v>59</v>
      </c>
      <c r="F79" s="20">
        <v>10</v>
      </c>
      <c r="G79" s="20" t="s">
        <v>77</v>
      </c>
      <c r="H79" s="20"/>
      <c r="I79" s="27"/>
      <c r="J79" s="43">
        <v>0</v>
      </c>
      <c r="K79" s="43">
        <v>0</v>
      </c>
      <c r="L79" s="43">
        <v>0</v>
      </c>
      <c r="M79" s="43">
        <v>0</v>
      </c>
      <c r="N79" s="43">
        <v>0</v>
      </c>
      <c r="O79" s="43">
        <v>0</v>
      </c>
      <c r="P79" s="12">
        <f t="shared" ref="P79:P142" si="41">SUM(J79:O79)</f>
        <v>0</v>
      </c>
      <c r="Q79" s="43">
        <v>46000</v>
      </c>
      <c r="R79" s="43">
        <v>0</v>
      </c>
      <c r="S79" s="43">
        <v>0</v>
      </c>
      <c r="T79" s="43">
        <v>0</v>
      </c>
      <c r="U79" s="43">
        <v>0</v>
      </c>
      <c r="V79" s="43">
        <v>0</v>
      </c>
      <c r="W79" s="12">
        <f t="shared" si="17"/>
        <v>46000</v>
      </c>
      <c r="X79" s="43">
        <v>0</v>
      </c>
      <c r="Y79" s="43">
        <v>0</v>
      </c>
      <c r="Z79" s="43">
        <v>0</v>
      </c>
      <c r="AA79" s="43">
        <v>0</v>
      </c>
      <c r="AB79" s="43">
        <v>0</v>
      </c>
      <c r="AC79" s="43">
        <v>0</v>
      </c>
      <c r="AD79" s="12">
        <f t="shared" ref="AD79:AD142" si="42">SUM(X79:AC79)</f>
        <v>0</v>
      </c>
      <c r="AE79" s="43">
        <v>0</v>
      </c>
      <c r="AF79" s="43">
        <v>0</v>
      </c>
      <c r="AG79" s="43">
        <v>0</v>
      </c>
      <c r="AH79" s="43">
        <v>0</v>
      </c>
      <c r="AI79" s="43">
        <v>0</v>
      </c>
      <c r="AJ79" s="43">
        <v>0</v>
      </c>
      <c r="AK79" s="12">
        <f t="shared" ref="AK79:AK142" si="43">SUM(AE79:AJ79)</f>
        <v>0</v>
      </c>
      <c r="AL79" s="12">
        <f t="shared" si="34"/>
        <v>46000</v>
      </c>
      <c r="AM79" s="12">
        <f t="shared" si="34"/>
        <v>0</v>
      </c>
      <c r="AN79" s="12">
        <f t="shared" si="34"/>
        <v>0</v>
      </c>
      <c r="AO79" s="12">
        <f t="shared" si="34"/>
        <v>0</v>
      </c>
      <c r="AP79" s="12">
        <f t="shared" si="34"/>
        <v>0</v>
      </c>
      <c r="AQ79" s="12">
        <f t="shared" si="34"/>
        <v>0</v>
      </c>
      <c r="AR79" s="12">
        <f t="shared" ref="AR79:AR140" si="44">SUM(AL79:AQ79)</f>
        <v>46000</v>
      </c>
      <c r="AS79" s="12">
        <v>0</v>
      </c>
      <c r="AT79" s="12">
        <v>0</v>
      </c>
      <c r="AU79" s="12">
        <v>0</v>
      </c>
      <c r="AV79" s="12">
        <v>0</v>
      </c>
      <c r="AW79" s="12">
        <v>0</v>
      </c>
      <c r="AX79" s="12">
        <v>0</v>
      </c>
      <c r="AY79" s="12">
        <f t="shared" ref="AY79:AY140" si="45">SUM(AS79:AX79)</f>
        <v>0</v>
      </c>
      <c r="AZ79" s="12">
        <f t="shared" si="35"/>
        <v>46000</v>
      </c>
      <c r="BA79" s="12">
        <f t="shared" si="36"/>
        <v>0</v>
      </c>
      <c r="BB79" s="12">
        <f t="shared" si="37"/>
        <v>0</v>
      </c>
      <c r="BC79" s="12">
        <f t="shared" si="38"/>
        <v>0</v>
      </c>
      <c r="BD79" s="12">
        <f t="shared" si="39"/>
        <v>0</v>
      </c>
      <c r="BE79" s="12">
        <f t="shared" si="40"/>
        <v>0</v>
      </c>
      <c r="BF79" s="12">
        <f t="shared" si="33"/>
        <v>46000</v>
      </c>
      <c r="BH79" s="95"/>
    </row>
    <row r="80" spans="1:60">
      <c r="A80" s="21" t="s">
        <v>148</v>
      </c>
      <c r="B80" s="27" t="s">
        <v>3</v>
      </c>
      <c r="C80" s="22"/>
      <c r="D80" s="84" t="s">
        <v>1399</v>
      </c>
      <c r="E80" s="21" t="s">
        <v>59</v>
      </c>
      <c r="F80" s="20">
        <v>10</v>
      </c>
      <c r="G80" s="20" t="s">
        <v>77</v>
      </c>
      <c r="H80" s="20"/>
      <c r="I80" s="27"/>
      <c r="J80" s="43">
        <v>6700</v>
      </c>
      <c r="K80" s="43">
        <v>0</v>
      </c>
      <c r="L80" s="43">
        <v>0</v>
      </c>
      <c r="M80" s="43">
        <v>0</v>
      </c>
      <c r="N80" s="43">
        <v>0</v>
      </c>
      <c r="O80" s="43">
        <v>0</v>
      </c>
      <c r="P80" s="12">
        <f t="shared" si="41"/>
        <v>6700</v>
      </c>
      <c r="Q80" s="43">
        <v>5000</v>
      </c>
      <c r="R80" s="43">
        <v>0</v>
      </c>
      <c r="S80" s="43">
        <v>0</v>
      </c>
      <c r="T80" s="43">
        <v>0</v>
      </c>
      <c r="U80" s="43">
        <v>0</v>
      </c>
      <c r="V80" s="43">
        <v>0</v>
      </c>
      <c r="W80" s="12">
        <f t="shared" si="17"/>
        <v>5000</v>
      </c>
      <c r="X80" s="43">
        <v>0</v>
      </c>
      <c r="Y80" s="43">
        <v>0</v>
      </c>
      <c r="Z80" s="43">
        <v>0</v>
      </c>
      <c r="AA80" s="43">
        <v>0</v>
      </c>
      <c r="AB80" s="43">
        <v>0</v>
      </c>
      <c r="AC80" s="43">
        <v>0</v>
      </c>
      <c r="AD80" s="12">
        <f t="shared" si="42"/>
        <v>0</v>
      </c>
      <c r="AE80" s="43">
        <v>0</v>
      </c>
      <c r="AF80" s="43">
        <v>0</v>
      </c>
      <c r="AG80" s="43">
        <v>0</v>
      </c>
      <c r="AH80" s="43">
        <v>0</v>
      </c>
      <c r="AI80" s="43">
        <v>0</v>
      </c>
      <c r="AJ80" s="43">
        <v>0</v>
      </c>
      <c r="AK80" s="12">
        <f t="shared" si="43"/>
        <v>0</v>
      </c>
      <c r="AL80" s="12">
        <f t="shared" si="34"/>
        <v>11700</v>
      </c>
      <c r="AM80" s="12">
        <f t="shared" si="34"/>
        <v>0</v>
      </c>
      <c r="AN80" s="12">
        <f t="shared" si="34"/>
        <v>0</v>
      </c>
      <c r="AO80" s="12">
        <f t="shared" si="34"/>
        <v>0</v>
      </c>
      <c r="AP80" s="12">
        <f t="shared" si="34"/>
        <v>0</v>
      </c>
      <c r="AQ80" s="12">
        <f t="shared" si="34"/>
        <v>0</v>
      </c>
      <c r="AR80" s="12">
        <f t="shared" si="44"/>
        <v>11700</v>
      </c>
      <c r="AS80" s="12">
        <v>0</v>
      </c>
      <c r="AT80" s="12">
        <v>0</v>
      </c>
      <c r="AU80" s="12">
        <v>0</v>
      </c>
      <c r="AV80" s="12">
        <v>0</v>
      </c>
      <c r="AW80" s="12">
        <v>0</v>
      </c>
      <c r="AX80" s="12">
        <v>0</v>
      </c>
      <c r="AY80" s="12">
        <f t="shared" si="45"/>
        <v>0</v>
      </c>
      <c r="AZ80" s="12">
        <f t="shared" si="35"/>
        <v>11700</v>
      </c>
      <c r="BA80" s="12">
        <f t="shared" si="36"/>
        <v>0</v>
      </c>
      <c r="BB80" s="12">
        <f t="shared" si="37"/>
        <v>0</v>
      </c>
      <c r="BC80" s="12">
        <f t="shared" si="38"/>
        <v>0</v>
      </c>
      <c r="BD80" s="12">
        <f t="shared" si="39"/>
        <v>0</v>
      </c>
      <c r="BE80" s="12">
        <f t="shared" si="40"/>
        <v>0</v>
      </c>
      <c r="BF80" s="12">
        <f t="shared" si="33"/>
        <v>11700</v>
      </c>
      <c r="BH80" s="95"/>
    </row>
    <row r="81" spans="1:60">
      <c r="A81" s="21" t="s">
        <v>149</v>
      </c>
      <c r="B81" s="27" t="s">
        <v>3</v>
      </c>
      <c r="C81" s="22"/>
      <c r="D81" s="84" t="s">
        <v>1399</v>
      </c>
      <c r="E81" s="21" t="s">
        <v>60</v>
      </c>
      <c r="F81" s="20">
        <v>10</v>
      </c>
      <c r="G81" s="20" t="s">
        <v>77</v>
      </c>
      <c r="H81" s="20"/>
      <c r="I81" s="27"/>
      <c r="J81" s="43">
        <v>122500</v>
      </c>
      <c r="K81" s="43">
        <v>0</v>
      </c>
      <c r="L81" s="43">
        <v>0</v>
      </c>
      <c r="M81" s="43">
        <v>0</v>
      </c>
      <c r="N81" s="43">
        <v>0</v>
      </c>
      <c r="O81" s="43">
        <v>0</v>
      </c>
      <c r="P81" s="12">
        <f t="shared" si="41"/>
        <v>122500</v>
      </c>
      <c r="Q81" s="43">
        <v>237550</v>
      </c>
      <c r="R81" s="43">
        <v>0</v>
      </c>
      <c r="S81" s="43">
        <v>0</v>
      </c>
      <c r="T81" s="43">
        <v>0</v>
      </c>
      <c r="U81" s="43">
        <v>0</v>
      </c>
      <c r="V81" s="43">
        <v>0</v>
      </c>
      <c r="W81" s="12">
        <f t="shared" si="17"/>
        <v>237550</v>
      </c>
      <c r="X81" s="43">
        <v>415000</v>
      </c>
      <c r="Y81" s="43">
        <v>0</v>
      </c>
      <c r="Z81" s="43">
        <v>0</v>
      </c>
      <c r="AA81" s="43">
        <v>0</v>
      </c>
      <c r="AB81" s="43">
        <v>0</v>
      </c>
      <c r="AC81" s="43">
        <v>0</v>
      </c>
      <c r="AD81" s="12">
        <f t="shared" si="42"/>
        <v>415000</v>
      </c>
      <c r="AE81" s="43">
        <v>292150</v>
      </c>
      <c r="AF81" s="43">
        <v>0</v>
      </c>
      <c r="AG81" s="43">
        <v>0</v>
      </c>
      <c r="AH81" s="43">
        <v>0</v>
      </c>
      <c r="AI81" s="43">
        <v>0</v>
      </c>
      <c r="AJ81" s="43">
        <v>0</v>
      </c>
      <c r="AK81" s="12">
        <f t="shared" si="43"/>
        <v>292150</v>
      </c>
      <c r="AL81" s="12">
        <f t="shared" si="34"/>
        <v>1067200</v>
      </c>
      <c r="AM81" s="12">
        <f t="shared" si="34"/>
        <v>0</v>
      </c>
      <c r="AN81" s="12">
        <f t="shared" si="34"/>
        <v>0</v>
      </c>
      <c r="AO81" s="12">
        <f t="shared" si="34"/>
        <v>0</v>
      </c>
      <c r="AP81" s="12">
        <f t="shared" si="34"/>
        <v>0</v>
      </c>
      <c r="AQ81" s="12">
        <f t="shared" si="34"/>
        <v>0</v>
      </c>
      <c r="AR81" s="12">
        <f t="shared" si="44"/>
        <v>1067200</v>
      </c>
      <c r="AS81" s="12">
        <v>0</v>
      </c>
      <c r="AT81" s="12">
        <v>0</v>
      </c>
      <c r="AU81" s="12">
        <v>0</v>
      </c>
      <c r="AV81" s="12">
        <v>0</v>
      </c>
      <c r="AW81" s="12">
        <v>0</v>
      </c>
      <c r="AX81" s="12">
        <v>0</v>
      </c>
      <c r="AY81" s="12">
        <f t="shared" si="45"/>
        <v>0</v>
      </c>
      <c r="AZ81" s="12">
        <f t="shared" si="35"/>
        <v>1067200</v>
      </c>
      <c r="BA81" s="12">
        <f t="shared" si="36"/>
        <v>0</v>
      </c>
      <c r="BB81" s="12">
        <f t="shared" si="37"/>
        <v>0</v>
      </c>
      <c r="BC81" s="12">
        <f t="shared" si="38"/>
        <v>0</v>
      </c>
      <c r="BD81" s="12">
        <f t="shared" si="39"/>
        <v>0</v>
      </c>
      <c r="BE81" s="12">
        <f t="shared" si="40"/>
        <v>0</v>
      </c>
      <c r="BF81" s="12">
        <f t="shared" si="33"/>
        <v>1067200</v>
      </c>
      <c r="BH81" s="95"/>
    </row>
    <row r="82" spans="1:60">
      <c r="A82" s="21" t="s">
        <v>150</v>
      </c>
      <c r="B82" s="27" t="s">
        <v>3</v>
      </c>
      <c r="C82" s="22"/>
      <c r="D82" s="84" t="s">
        <v>1399</v>
      </c>
      <c r="E82" s="21" t="s">
        <v>60</v>
      </c>
      <c r="F82" s="20">
        <v>10</v>
      </c>
      <c r="G82" s="20" t="s">
        <v>77</v>
      </c>
      <c r="H82" s="20"/>
      <c r="I82" s="27"/>
      <c r="J82" s="43">
        <v>0</v>
      </c>
      <c r="K82" s="43">
        <v>0</v>
      </c>
      <c r="L82" s="43">
        <v>0</v>
      </c>
      <c r="M82" s="43">
        <v>0</v>
      </c>
      <c r="N82" s="43">
        <v>0</v>
      </c>
      <c r="O82" s="43">
        <v>0</v>
      </c>
      <c r="P82" s="12">
        <f t="shared" si="41"/>
        <v>0</v>
      </c>
      <c r="Q82" s="43">
        <v>125000</v>
      </c>
      <c r="R82" s="43">
        <v>0</v>
      </c>
      <c r="S82" s="43">
        <v>0</v>
      </c>
      <c r="T82" s="43">
        <v>0</v>
      </c>
      <c r="U82" s="43">
        <v>0</v>
      </c>
      <c r="V82" s="43">
        <v>0</v>
      </c>
      <c r="W82" s="12">
        <f t="shared" si="17"/>
        <v>125000</v>
      </c>
      <c r="X82" s="43">
        <v>9780</v>
      </c>
      <c r="Y82" s="43">
        <v>0</v>
      </c>
      <c r="Z82" s="43">
        <v>0</v>
      </c>
      <c r="AA82" s="43">
        <v>0</v>
      </c>
      <c r="AB82" s="43">
        <v>0</v>
      </c>
      <c r="AC82" s="43">
        <v>0</v>
      </c>
      <c r="AD82" s="12">
        <f t="shared" si="42"/>
        <v>9780</v>
      </c>
      <c r="AE82" s="43">
        <v>54240</v>
      </c>
      <c r="AF82" s="43">
        <v>0</v>
      </c>
      <c r="AG82" s="43">
        <v>0</v>
      </c>
      <c r="AH82" s="43">
        <v>0</v>
      </c>
      <c r="AI82" s="43">
        <v>0</v>
      </c>
      <c r="AJ82" s="43">
        <v>0</v>
      </c>
      <c r="AK82" s="12">
        <f t="shared" si="43"/>
        <v>54240</v>
      </c>
      <c r="AL82" s="12">
        <f t="shared" si="34"/>
        <v>189020</v>
      </c>
      <c r="AM82" s="12">
        <f t="shared" si="34"/>
        <v>0</v>
      </c>
      <c r="AN82" s="12">
        <f t="shared" si="34"/>
        <v>0</v>
      </c>
      <c r="AO82" s="12">
        <f t="shared" si="34"/>
        <v>0</v>
      </c>
      <c r="AP82" s="12">
        <f t="shared" si="34"/>
        <v>0</v>
      </c>
      <c r="AQ82" s="12">
        <f t="shared" si="34"/>
        <v>0</v>
      </c>
      <c r="AR82" s="12">
        <f t="shared" si="44"/>
        <v>189020</v>
      </c>
      <c r="AS82" s="12">
        <v>0</v>
      </c>
      <c r="AT82" s="12">
        <v>0</v>
      </c>
      <c r="AU82" s="12">
        <v>0</v>
      </c>
      <c r="AV82" s="12">
        <v>0</v>
      </c>
      <c r="AW82" s="12">
        <v>0</v>
      </c>
      <c r="AX82" s="12">
        <v>0</v>
      </c>
      <c r="AY82" s="12">
        <f t="shared" si="45"/>
        <v>0</v>
      </c>
      <c r="AZ82" s="12">
        <f t="shared" si="35"/>
        <v>189020</v>
      </c>
      <c r="BA82" s="12">
        <f t="shared" si="36"/>
        <v>0</v>
      </c>
      <c r="BB82" s="12">
        <f t="shared" si="37"/>
        <v>0</v>
      </c>
      <c r="BC82" s="12">
        <f t="shared" si="38"/>
        <v>0</v>
      </c>
      <c r="BD82" s="12">
        <f t="shared" si="39"/>
        <v>0</v>
      </c>
      <c r="BE82" s="12">
        <f t="shared" si="40"/>
        <v>0</v>
      </c>
      <c r="BF82" s="12">
        <f t="shared" si="33"/>
        <v>189020</v>
      </c>
      <c r="BH82" s="95"/>
    </row>
    <row r="83" spans="1:60">
      <c r="A83" s="21" t="s">
        <v>151</v>
      </c>
      <c r="B83" s="27" t="s">
        <v>3</v>
      </c>
      <c r="C83" s="22"/>
      <c r="D83" s="84" t="s">
        <v>1399</v>
      </c>
      <c r="E83" s="21" t="s">
        <v>62</v>
      </c>
      <c r="F83" s="20">
        <v>10</v>
      </c>
      <c r="G83" s="20" t="s">
        <v>146</v>
      </c>
      <c r="H83" s="20"/>
      <c r="I83" s="27"/>
      <c r="J83" s="43">
        <v>7800</v>
      </c>
      <c r="K83" s="43">
        <v>0</v>
      </c>
      <c r="L83" s="43">
        <v>0</v>
      </c>
      <c r="M83" s="43">
        <v>0</v>
      </c>
      <c r="N83" s="43">
        <v>0</v>
      </c>
      <c r="O83" s="43">
        <v>0</v>
      </c>
      <c r="P83" s="12">
        <f t="shared" si="41"/>
        <v>7800</v>
      </c>
      <c r="Q83" s="43">
        <v>5000</v>
      </c>
      <c r="R83" s="43">
        <v>0</v>
      </c>
      <c r="S83" s="43">
        <v>0</v>
      </c>
      <c r="T83" s="43">
        <v>0</v>
      </c>
      <c r="U83" s="43">
        <v>0</v>
      </c>
      <c r="V83" s="43">
        <v>0</v>
      </c>
      <c r="W83" s="12">
        <f t="shared" si="17"/>
        <v>5000</v>
      </c>
      <c r="X83" s="43">
        <v>15380</v>
      </c>
      <c r="Y83" s="43">
        <v>0</v>
      </c>
      <c r="Z83" s="43">
        <v>0</v>
      </c>
      <c r="AA83" s="43">
        <v>0</v>
      </c>
      <c r="AB83" s="43">
        <v>0</v>
      </c>
      <c r="AC83" s="43">
        <v>0</v>
      </c>
      <c r="AD83" s="12">
        <f t="shared" si="42"/>
        <v>15380</v>
      </c>
      <c r="AE83" s="43">
        <v>0</v>
      </c>
      <c r="AF83" s="43">
        <v>0</v>
      </c>
      <c r="AG83" s="43">
        <v>0</v>
      </c>
      <c r="AH83" s="43">
        <v>0</v>
      </c>
      <c r="AI83" s="43">
        <v>0</v>
      </c>
      <c r="AJ83" s="43">
        <v>0</v>
      </c>
      <c r="AK83" s="12">
        <f t="shared" si="43"/>
        <v>0</v>
      </c>
      <c r="AL83" s="12">
        <f t="shared" si="34"/>
        <v>28180</v>
      </c>
      <c r="AM83" s="12">
        <f t="shared" si="34"/>
        <v>0</v>
      </c>
      <c r="AN83" s="12">
        <f t="shared" si="34"/>
        <v>0</v>
      </c>
      <c r="AO83" s="12">
        <f t="shared" si="34"/>
        <v>0</v>
      </c>
      <c r="AP83" s="12">
        <f t="shared" si="34"/>
        <v>0</v>
      </c>
      <c r="AQ83" s="12">
        <f t="shared" si="34"/>
        <v>0</v>
      </c>
      <c r="AR83" s="12">
        <f t="shared" si="44"/>
        <v>28180</v>
      </c>
      <c r="AS83" s="12">
        <v>0</v>
      </c>
      <c r="AT83" s="12">
        <v>0</v>
      </c>
      <c r="AU83" s="12">
        <v>0</v>
      </c>
      <c r="AV83" s="12">
        <v>0</v>
      </c>
      <c r="AW83" s="12">
        <v>0</v>
      </c>
      <c r="AX83" s="12">
        <v>0</v>
      </c>
      <c r="AY83" s="12">
        <f t="shared" si="45"/>
        <v>0</v>
      </c>
      <c r="AZ83" s="12">
        <f t="shared" si="35"/>
        <v>28180</v>
      </c>
      <c r="BA83" s="12">
        <f t="shared" si="36"/>
        <v>0</v>
      </c>
      <c r="BB83" s="12">
        <f t="shared" si="37"/>
        <v>0</v>
      </c>
      <c r="BC83" s="12">
        <f t="shared" si="38"/>
        <v>0</v>
      </c>
      <c r="BD83" s="12">
        <f t="shared" si="39"/>
        <v>0</v>
      </c>
      <c r="BE83" s="12">
        <f t="shared" si="40"/>
        <v>0</v>
      </c>
      <c r="BF83" s="12">
        <f t="shared" si="33"/>
        <v>28180</v>
      </c>
      <c r="BH83" s="95"/>
    </row>
    <row r="84" spans="1:60">
      <c r="A84" s="21" t="s">
        <v>152</v>
      </c>
      <c r="B84" s="27" t="s">
        <v>3</v>
      </c>
      <c r="C84" s="22"/>
      <c r="D84" s="84" t="s">
        <v>1399</v>
      </c>
      <c r="E84" s="21" t="s">
        <v>62</v>
      </c>
      <c r="F84" s="20">
        <v>10</v>
      </c>
      <c r="G84" s="20" t="s">
        <v>77</v>
      </c>
      <c r="H84" s="20"/>
      <c r="I84" s="27"/>
      <c r="J84" s="43">
        <v>100000</v>
      </c>
      <c r="K84" s="43">
        <v>0</v>
      </c>
      <c r="L84" s="43">
        <v>0</v>
      </c>
      <c r="M84" s="43">
        <v>0</v>
      </c>
      <c r="N84" s="43">
        <v>0</v>
      </c>
      <c r="O84" s="43">
        <v>0</v>
      </c>
      <c r="P84" s="12">
        <f t="shared" si="41"/>
        <v>100000</v>
      </c>
      <c r="Q84" s="43">
        <v>0</v>
      </c>
      <c r="R84" s="43">
        <v>0</v>
      </c>
      <c r="S84" s="43">
        <v>0</v>
      </c>
      <c r="T84" s="43">
        <v>0</v>
      </c>
      <c r="U84" s="43">
        <v>0</v>
      </c>
      <c r="V84" s="43">
        <v>0</v>
      </c>
      <c r="W84" s="12">
        <f t="shared" si="17"/>
        <v>0</v>
      </c>
      <c r="X84" s="43">
        <v>15160</v>
      </c>
      <c r="Y84" s="43">
        <v>0</v>
      </c>
      <c r="Z84" s="43">
        <v>0</v>
      </c>
      <c r="AA84" s="43">
        <v>0</v>
      </c>
      <c r="AB84" s="43">
        <v>0</v>
      </c>
      <c r="AC84" s="43">
        <v>0</v>
      </c>
      <c r="AD84" s="12">
        <f t="shared" si="42"/>
        <v>15160</v>
      </c>
      <c r="AE84" s="43">
        <v>0</v>
      </c>
      <c r="AF84" s="43">
        <v>0</v>
      </c>
      <c r="AG84" s="43">
        <v>0</v>
      </c>
      <c r="AH84" s="43">
        <v>0</v>
      </c>
      <c r="AI84" s="43">
        <v>0</v>
      </c>
      <c r="AJ84" s="43">
        <v>0</v>
      </c>
      <c r="AK84" s="12">
        <f t="shared" si="43"/>
        <v>0</v>
      </c>
      <c r="AL84" s="12">
        <f t="shared" si="34"/>
        <v>115160</v>
      </c>
      <c r="AM84" s="12">
        <f t="shared" si="34"/>
        <v>0</v>
      </c>
      <c r="AN84" s="12">
        <f t="shared" si="34"/>
        <v>0</v>
      </c>
      <c r="AO84" s="12">
        <f t="shared" si="34"/>
        <v>0</v>
      </c>
      <c r="AP84" s="12">
        <f t="shared" si="34"/>
        <v>0</v>
      </c>
      <c r="AQ84" s="12">
        <f t="shared" si="34"/>
        <v>0</v>
      </c>
      <c r="AR84" s="12">
        <f t="shared" si="44"/>
        <v>115160</v>
      </c>
      <c r="AS84" s="12">
        <v>0</v>
      </c>
      <c r="AT84" s="12">
        <v>0</v>
      </c>
      <c r="AU84" s="12">
        <v>0</v>
      </c>
      <c r="AV84" s="12">
        <v>0</v>
      </c>
      <c r="AW84" s="12">
        <v>0</v>
      </c>
      <c r="AX84" s="12">
        <v>0</v>
      </c>
      <c r="AY84" s="12">
        <f t="shared" si="45"/>
        <v>0</v>
      </c>
      <c r="AZ84" s="12">
        <f t="shared" si="35"/>
        <v>115160</v>
      </c>
      <c r="BA84" s="12">
        <f t="shared" si="36"/>
        <v>0</v>
      </c>
      <c r="BB84" s="12">
        <f t="shared" si="37"/>
        <v>0</v>
      </c>
      <c r="BC84" s="12">
        <f t="shared" si="38"/>
        <v>0</v>
      </c>
      <c r="BD84" s="12">
        <f t="shared" si="39"/>
        <v>0</v>
      </c>
      <c r="BE84" s="12">
        <f t="shared" si="40"/>
        <v>0</v>
      </c>
      <c r="BF84" s="12">
        <f t="shared" si="33"/>
        <v>115160</v>
      </c>
      <c r="BH84" s="95"/>
    </row>
    <row r="85" spans="1:60">
      <c r="A85" s="21" t="s">
        <v>153</v>
      </c>
      <c r="B85" s="27" t="s">
        <v>3</v>
      </c>
      <c r="C85" s="22"/>
      <c r="D85" s="84" t="s">
        <v>1399</v>
      </c>
      <c r="E85" s="21" t="s">
        <v>63</v>
      </c>
      <c r="F85" s="20">
        <v>10</v>
      </c>
      <c r="G85" s="20" t="s">
        <v>77</v>
      </c>
      <c r="H85" s="20"/>
      <c r="I85" s="27"/>
      <c r="J85" s="43">
        <v>37000</v>
      </c>
      <c r="K85" s="43">
        <v>0</v>
      </c>
      <c r="L85" s="43">
        <v>0</v>
      </c>
      <c r="M85" s="43">
        <v>0</v>
      </c>
      <c r="N85" s="43">
        <v>0</v>
      </c>
      <c r="O85" s="43">
        <v>0</v>
      </c>
      <c r="P85" s="12">
        <f t="shared" si="41"/>
        <v>37000</v>
      </c>
      <c r="Q85" s="43">
        <v>40000</v>
      </c>
      <c r="R85" s="43">
        <v>0</v>
      </c>
      <c r="S85" s="43">
        <v>0</v>
      </c>
      <c r="T85" s="43">
        <v>0</v>
      </c>
      <c r="U85" s="43">
        <v>0</v>
      </c>
      <c r="V85" s="43">
        <v>0</v>
      </c>
      <c r="W85" s="12">
        <f t="shared" si="17"/>
        <v>40000</v>
      </c>
      <c r="X85" s="43">
        <v>30400</v>
      </c>
      <c r="Y85" s="43">
        <v>0</v>
      </c>
      <c r="Z85" s="43">
        <v>0</v>
      </c>
      <c r="AA85" s="43">
        <v>0</v>
      </c>
      <c r="AB85" s="43">
        <v>0</v>
      </c>
      <c r="AC85" s="43">
        <v>0</v>
      </c>
      <c r="AD85" s="12">
        <f t="shared" si="42"/>
        <v>30400</v>
      </c>
      <c r="AE85" s="43">
        <v>24500</v>
      </c>
      <c r="AF85" s="43">
        <v>0</v>
      </c>
      <c r="AG85" s="43">
        <v>0</v>
      </c>
      <c r="AH85" s="43">
        <v>0</v>
      </c>
      <c r="AI85" s="43">
        <v>0</v>
      </c>
      <c r="AJ85" s="43">
        <v>0</v>
      </c>
      <c r="AK85" s="12">
        <f t="shared" si="43"/>
        <v>24500</v>
      </c>
      <c r="AL85" s="12">
        <f t="shared" si="34"/>
        <v>131900</v>
      </c>
      <c r="AM85" s="12">
        <f t="shared" si="34"/>
        <v>0</v>
      </c>
      <c r="AN85" s="12">
        <f t="shared" si="34"/>
        <v>0</v>
      </c>
      <c r="AO85" s="12">
        <f t="shared" si="34"/>
        <v>0</v>
      </c>
      <c r="AP85" s="12">
        <f t="shared" si="34"/>
        <v>0</v>
      </c>
      <c r="AQ85" s="12">
        <f t="shared" si="34"/>
        <v>0</v>
      </c>
      <c r="AR85" s="12">
        <f t="shared" si="44"/>
        <v>131900</v>
      </c>
      <c r="AS85" s="12">
        <v>0</v>
      </c>
      <c r="AT85" s="12">
        <v>0</v>
      </c>
      <c r="AU85" s="12">
        <v>0</v>
      </c>
      <c r="AV85" s="12">
        <v>0</v>
      </c>
      <c r="AW85" s="12">
        <v>0</v>
      </c>
      <c r="AX85" s="12">
        <v>0</v>
      </c>
      <c r="AY85" s="12">
        <f t="shared" si="45"/>
        <v>0</v>
      </c>
      <c r="AZ85" s="12">
        <f t="shared" si="35"/>
        <v>131900</v>
      </c>
      <c r="BA85" s="12">
        <f t="shared" si="36"/>
        <v>0</v>
      </c>
      <c r="BB85" s="12">
        <f t="shared" si="37"/>
        <v>0</v>
      </c>
      <c r="BC85" s="12">
        <f t="shared" si="38"/>
        <v>0</v>
      </c>
      <c r="BD85" s="12">
        <f t="shared" si="39"/>
        <v>0</v>
      </c>
      <c r="BE85" s="12">
        <f t="shared" si="40"/>
        <v>0</v>
      </c>
      <c r="BF85" s="12">
        <f t="shared" si="33"/>
        <v>131900</v>
      </c>
      <c r="BH85" s="95"/>
    </row>
    <row r="86" spans="1:60">
      <c r="A86" s="21" t="s">
        <v>154</v>
      </c>
      <c r="B86" s="27" t="s">
        <v>3</v>
      </c>
      <c r="C86" s="22"/>
      <c r="D86" s="84" t="s">
        <v>1399</v>
      </c>
      <c r="E86" s="21" t="s">
        <v>63</v>
      </c>
      <c r="F86" s="20">
        <v>10</v>
      </c>
      <c r="G86" s="20" t="s">
        <v>77</v>
      </c>
      <c r="H86" s="20"/>
      <c r="I86" s="27"/>
      <c r="J86" s="43">
        <v>12000</v>
      </c>
      <c r="K86" s="43">
        <v>0</v>
      </c>
      <c r="L86" s="43">
        <v>0</v>
      </c>
      <c r="M86" s="43">
        <v>0</v>
      </c>
      <c r="N86" s="43">
        <v>0</v>
      </c>
      <c r="O86" s="43">
        <v>0</v>
      </c>
      <c r="P86" s="12">
        <f t="shared" si="41"/>
        <v>12000</v>
      </c>
      <c r="Q86" s="43">
        <v>0</v>
      </c>
      <c r="R86" s="43">
        <v>0</v>
      </c>
      <c r="S86" s="43">
        <v>0</v>
      </c>
      <c r="T86" s="43">
        <v>0</v>
      </c>
      <c r="U86" s="43">
        <v>0</v>
      </c>
      <c r="V86" s="43">
        <v>0</v>
      </c>
      <c r="W86" s="12">
        <f t="shared" ref="W86:W140" si="46">SUM(Q86:V86)</f>
        <v>0</v>
      </c>
      <c r="X86" s="43">
        <v>0</v>
      </c>
      <c r="Y86" s="43">
        <v>0</v>
      </c>
      <c r="Z86" s="43">
        <v>0</v>
      </c>
      <c r="AA86" s="43">
        <v>0</v>
      </c>
      <c r="AB86" s="43">
        <v>0</v>
      </c>
      <c r="AC86" s="43">
        <v>0</v>
      </c>
      <c r="AD86" s="12">
        <f t="shared" si="42"/>
        <v>0</v>
      </c>
      <c r="AE86" s="43">
        <v>0</v>
      </c>
      <c r="AF86" s="43">
        <v>0</v>
      </c>
      <c r="AG86" s="43">
        <v>0</v>
      </c>
      <c r="AH86" s="43">
        <v>0</v>
      </c>
      <c r="AI86" s="43">
        <v>0</v>
      </c>
      <c r="AJ86" s="43">
        <v>0</v>
      </c>
      <c r="AK86" s="12">
        <f t="shared" si="43"/>
        <v>0</v>
      </c>
      <c r="AL86" s="12">
        <f t="shared" si="34"/>
        <v>12000</v>
      </c>
      <c r="AM86" s="12">
        <f t="shared" si="34"/>
        <v>0</v>
      </c>
      <c r="AN86" s="12">
        <f t="shared" si="34"/>
        <v>0</v>
      </c>
      <c r="AO86" s="12">
        <f t="shared" si="34"/>
        <v>0</v>
      </c>
      <c r="AP86" s="12">
        <f t="shared" si="34"/>
        <v>0</v>
      </c>
      <c r="AQ86" s="12">
        <f t="shared" si="34"/>
        <v>0</v>
      </c>
      <c r="AR86" s="12">
        <f t="shared" si="44"/>
        <v>12000</v>
      </c>
      <c r="AS86" s="12">
        <v>0</v>
      </c>
      <c r="AT86" s="12">
        <v>0</v>
      </c>
      <c r="AU86" s="12">
        <v>0</v>
      </c>
      <c r="AV86" s="12">
        <v>0</v>
      </c>
      <c r="AW86" s="12">
        <v>0</v>
      </c>
      <c r="AX86" s="12">
        <v>0</v>
      </c>
      <c r="AY86" s="12">
        <f t="shared" si="45"/>
        <v>0</v>
      </c>
      <c r="AZ86" s="12">
        <f t="shared" si="35"/>
        <v>12000</v>
      </c>
      <c r="BA86" s="12">
        <f t="shared" si="36"/>
        <v>0</v>
      </c>
      <c r="BB86" s="12">
        <f t="shared" si="37"/>
        <v>0</v>
      </c>
      <c r="BC86" s="12">
        <f t="shared" si="38"/>
        <v>0</v>
      </c>
      <c r="BD86" s="12">
        <f t="shared" si="39"/>
        <v>0</v>
      </c>
      <c r="BE86" s="12">
        <f t="shared" si="40"/>
        <v>0</v>
      </c>
      <c r="BF86" s="12">
        <f t="shared" si="33"/>
        <v>12000</v>
      </c>
      <c r="BH86" s="95"/>
    </row>
    <row r="87" spans="1:60">
      <c r="A87" s="21" t="s">
        <v>155</v>
      </c>
      <c r="B87" s="27" t="s">
        <v>3</v>
      </c>
      <c r="C87" s="22"/>
      <c r="D87" s="84" t="s">
        <v>1399</v>
      </c>
      <c r="E87" s="21" t="s">
        <v>64</v>
      </c>
      <c r="F87" s="20">
        <v>10</v>
      </c>
      <c r="G87" s="20" t="s">
        <v>77</v>
      </c>
      <c r="H87" s="20"/>
      <c r="I87" s="27"/>
      <c r="J87" s="43">
        <v>0</v>
      </c>
      <c r="K87" s="43">
        <v>0</v>
      </c>
      <c r="L87" s="43">
        <v>0</v>
      </c>
      <c r="M87" s="43">
        <v>0</v>
      </c>
      <c r="N87" s="43">
        <v>0</v>
      </c>
      <c r="O87" s="43">
        <v>0</v>
      </c>
      <c r="P87" s="12">
        <f t="shared" si="41"/>
        <v>0</v>
      </c>
      <c r="Q87" s="43">
        <v>5000</v>
      </c>
      <c r="R87" s="43">
        <v>0</v>
      </c>
      <c r="S87" s="43">
        <v>0</v>
      </c>
      <c r="T87" s="43">
        <v>0</v>
      </c>
      <c r="U87" s="43">
        <v>0</v>
      </c>
      <c r="V87" s="43">
        <v>0</v>
      </c>
      <c r="W87" s="12">
        <f t="shared" si="46"/>
        <v>5000</v>
      </c>
      <c r="X87" s="43">
        <v>0</v>
      </c>
      <c r="Y87" s="43">
        <v>0</v>
      </c>
      <c r="Z87" s="43">
        <v>0</v>
      </c>
      <c r="AA87" s="43">
        <v>0</v>
      </c>
      <c r="AB87" s="43">
        <v>0</v>
      </c>
      <c r="AC87" s="43">
        <v>0</v>
      </c>
      <c r="AD87" s="12">
        <f t="shared" si="42"/>
        <v>0</v>
      </c>
      <c r="AE87" s="43">
        <v>0</v>
      </c>
      <c r="AF87" s="43">
        <v>0</v>
      </c>
      <c r="AG87" s="43">
        <v>0</v>
      </c>
      <c r="AH87" s="43">
        <v>0</v>
      </c>
      <c r="AI87" s="43">
        <v>0</v>
      </c>
      <c r="AJ87" s="43">
        <v>0</v>
      </c>
      <c r="AK87" s="12">
        <f t="shared" si="43"/>
        <v>0</v>
      </c>
      <c r="AL87" s="12">
        <f t="shared" si="34"/>
        <v>5000</v>
      </c>
      <c r="AM87" s="12">
        <f t="shared" si="34"/>
        <v>0</v>
      </c>
      <c r="AN87" s="12">
        <f t="shared" si="34"/>
        <v>0</v>
      </c>
      <c r="AO87" s="12">
        <f t="shared" si="34"/>
        <v>0</v>
      </c>
      <c r="AP87" s="12">
        <f t="shared" si="34"/>
        <v>0</v>
      </c>
      <c r="AQ87" s="12">
        <f t="shared" si="34"/>
        <v>0</v>
      </c>
      <c r="AR87" s="12">
        <f t="shared" si="44"/>
        <v>5000</v>
      </c>
      <c r="AS87" s="12">
        <v>0</v>
      </c>
      <c r="AT87" s="12">
        <v>0</v>
      </c>
      <c r="AU87" s="12">
        <v>0</v>
      </c>
      <c r="AV87" s="12">
        <v>0</v>
      </c>
      <c r="AW87" s="12">
        <v>0</v>
      </c>
      <c r="AX87" s="12">
        <v>0</v>
      </c>
      <c r="AY87" s="12">
        <f t="shared" si="45"/>
        <v>0</v>
      </c>
      <c r="AZ87" s="12">
        <f t="shared" si="35"/>
        <v>5000</v>
      </c>
      <c r="BA87" s="12">
        <f t="shared" si="36"/>
        <v>0</v>
      </c>
      <c r="BB87" s="12">
        <f t="shared" si="37"/>
        <v>0</v>
      </c>
      <c r="BC87" s="12">
        <f t="shared" si="38"/>
        <v>0</v>
      </c>
      <c r="BD87" s="12">
        <f t="shared" si="39"/>
        <v>0</v>
      </c>
      <c r="BE87" s="12">
        <f t="shared" si="40"/>
        <v>0</v>
      </c>
      <c r="BF87" s="12">
        <f t="shared" si="33"/>
        <v>5000</v>
      </c>
      <c r="BH87" s="95"/>
    </row>
    <row r="88" spans="1:60">
      <c r="A88" s="21" t="s">
        <v>156</v>
      </c>
      <c r="B88" s="27" t="s">
        <v>3</v>
      </c>
      <c r="C88" s="22"/>
      <c r="D88" s="84" t="s">
        <v>1399</v>
      </c>
      <c r="E88" s="21" t="s">
        <v>67</v>
      </c>
      <c r="F88" s="20">
        <v>10</v>
      </c>
      <c r="G88" s="20" t="s">
        <v>77</v>
      </c>
      <c r="H88" s="20"/>
      <c r="I88" s="27"/>
      <c r="J88" s="43">
        <v>32200.000000000004</v>
      </c>
      <c r="K88" s="43">
        <v>0</v>
      </c>
      <c r="L88" s="43">
        <v>0</v>
      </c>
      <c r="M88" s="43">
        <v>0</v>
      </c>
      <c r="N88" s="43">
        <v>0</v>
      </c>
      <c r="O88" s="43">
        <v>0</v>
      </c>
      <c r="P88" s="12">
        <f t="shared" si="41"/>
        <v>32200.000000000004</v>
      </c>
      <c r="Q88" s="43">
        <v>0</v>
      </c>
      <c r="R88" s="43">
        <v>0</v>
      </c>
      <c r="S88" s="43">
        <v>0</v>
      </c>
      <c r="T88" s="43">
        <v>0</v>
      </c>
      <c r="U88" s="43">
        <v>0</v>
      </c>
      <c r="V88" s="43">
        <v>0</v>
      </c>
      <c r="W88" s="12">
        <f t="shared" si="46"/>
        <v>0</v>
      </c>
      <c r="X88" s="43">
        <v>0</v>
      </c>
      <c r="Y88" s="43">
        <v>0</v>
      </c>
      <c r="Z88" s="43">
        <v>0</v>
      </c>
      <c r="AA88" s="43">
        <v>0</v>
      </c>
      <c r="AB88" s="43">
        <v>0</v>
      </c>
      <c r="AC88" s="43">
        <v>0</v>
      </c>
      <c r="AD88" s="12">
        <f t="shared" si="42"/>
        <v>0</v>
      </c>
      <c r="AE88" s="43">
        <v>0</v>
      </c>
      <c r="AF88" s="43">
        <v>0</v>
      </c>
      <c r="AG88" s="43">
        <v>0</v>
      </c>
      <c r="AH88" s="43">
        <v>0</v>
      </c>
      <c r="AI88" s="43">
        <v>0</v>
      </c>
      <c r="AJ88" s="43">
        <v>0</v>
      </c>
      <c r="AK88" s="12">
        <f t="shared" si="43"/>
        <v>0</v>
      </c>
      <c r="AL88" s="12">
        <f t="shared" si="34"/>
        <v>32200.000000000004</v>
      </c>
      <c r="AM88" s="12">
        <f t="shared" si="34"/>
        <v>0</v>
      </c>
      <c r="AN88" s="12">
        <f t="shared" si="34"/>
        <v>0</v>
      </c>
      <c r="AO88" s="12">
        <f t="shared" si="34"/>
        <v>0</v>
      </c>
      <c r="AP88" s="12">
        <f t="shared" si="34"/>
        <v>0</v>
      </c>
      <c r="AQ88" s="12">
        <f t="shared" si="34"/>
        <v>0</v>
      </c>
      <c r="AR88" s="12">
        <f t="shared" si="44"/>
        <v>32200.000000000004</v>
      </c>
      <c r="AS88" s="12">
        <v>0</v>
      </c>
      <c r="AT88" s="12">
        <v>0</v>
      </c>
      <c r="AU88" s="12">
        <v>0</v>
      </c>
      <c r="AV88" s="12">
        <v>0</v>
      </c>
      <c r="AW88" s="12">
        <v>0</v>
      </c>
      <c r="AX88" s="12">
        <v>0</v>
      </c>
      <c r="AY88" s="12">
        <f t="shared" si="45"/>
        <v>0</v>
      </c>
      <c r="AZ88" s="12">
        <f t="shared" si="35"/>
        <v>32200.000000000004</v>
      </c>
      <c r="BA88" s="12">
        <f t="shared" si="36"/>
        <v>0</v>
      </c>
      <c r="BB88" s="12">
        <f t="shared" si="37"/>
        <v>0</v>
      </c>
      <c r="BC88" s="12">
        <f t="shared" si="38"/>
        <v>0</v>
      </c>
      <c r="BD88" s="12">
        <f t="shared" si="39"/>
        <v>0</v>
      </c>
      <c r="BE88" s="12">
        <f t="shared" si="40"/>
        <v>0</v>
      </c>
      <c r="BF88" s="12">
        <f t="shared" si="33"/>
        <v>32200.000000000004</v>
      </c>
      <c r="BH88" s="95"/>
    </row>
    <row r="89" spans="1:60">
      <c r="A89" s="21" t="s">
        <v>157</v>
      </c>
      <c r="B89" s="27" t="s">
        <v>3</v>
      </c>
      <c r="C89" s="22"/>
      <c r="D89" s="84" t="s">
        <v>1399</v>
      </c>
      <c r="E89" s="21" t="s">
        <v>37</v>
      </c>
      <c r="F89" s="20">
        <v>10</v>
      </c>
      <c r="G89" s="20" t="s">
        <v>77</v>
      </c>
      <c r="H89" s="20"/>
      <c r="I89" s="27"/>
      <c r="J89" s="43">
        <v>0</v>
      </c>
      <c r="K89" s="43">
        <v>0</v>
      </c>
      <c r="L89" s="43">
        <v>0</v>
      </c>
      <c r="M89" s="43">
        <v>0</v>
      </c>
      <c r="N89" s="43">
        <v>0</v>
      </c>
      <c r="O89" s="43">
        <v>0</v>
      </c>
      <c r="P89" s="12">
        <f t="shared" si="41"/>
        <v>0</v>
      </c>
      <c r="Q89" s="43">
        <v>0</v>
      </c>
      <c r="R89" s="43">
        <v>0</v>
      </c>
      <c r="S89" s="43">
        <v>0</v>
      </c>
      <c r="T89" s="43">
        <v>0</v>
      </c>
      <c r="U89" s="43">
        <v>0</v>
      </c>
      <c r="V89" s="43">
        <v>0</v>
      </c>
      <c r="W89" s="12">
        <f t="shared" si="46"/>
        <v>0</v>
      </c>
      <c r="X89" s="12">
        <v>43660</v>
      </c>
      <c r="Y89" s="43">
        <v>0</v>
      </c>
      <c r="Z89" s="43">
        <v>0</v>
      </c>
      <c r="AA89" s="43">
        <v>0</v>
      </c>
      <c r="AB89" s="43">
        <v>0</v>
      </c>
      <c r="AC89" s="43">
        <v>0</v>
      </c>
      <c r="AD89" s="12">
        <f t="shared" si="42"/>
        <v>43660</v>
      </c>
      <c r="AE89" s="12">
        <v>100800</v>
      </c>
      <c r="AF89" s="43">
        <v>0</v>
      </c>
      <c r="AG89" s="43">
        <v>0</v>
      </c>
      <c r="AH89" s="43">
        <v>0</v>
      </c>
      <c r="AI89" s="43">
        <v>0</v>
      </c>
      <c r="AJ89" s="43">
        <v>0</v>
      </c>
      <c r="AK89" s="12">
        <f t="shared" si="43"/>
        <v>100800</v>
      </c>
      <c r="AL89" s="12">
        <f t="shared" si="34"/>
        <v>144460</v>
      </c>
      <c r="AM89" s="12">
        <f t="shared" si="34"/>
        <v>0</v>
      </c>
      <c r="AN89" s="12">
        <f t="shared" si="34"/>
        <v>0</v>
      </c>
      <c r="AO89" s="12">
        <f t="shared" si="34"/>
        <v>0</v>
      </c>
      <c r="AP89" s="12">
        <f t="shared" si="34"/>
        <v>0</v>
      </c>
      <c r="AQ89" s="12">
        <f t="shared" si="34"/>
        <v>0</v>
      </c>
      <c r="AR89" s="12">
        <f t="shared" si="44"/>
        <v>144460</v>
      </c>
      <c r="AS89" s="12">
        <v>0</v>
      </c>
      <c r="AT89" s="12">
        <v>0</v>
      </c>
      <c r="AU89" s="12">
        <v>0</v>
      </c>
      <c r="AV89" s="12">
        <v>0</v>
      </c>
      <c r="AW89" s="12">
        <v>0</v>
      </c>
      <c r="AX89" s="12">
        <v>0</v>
      </c>
      <c r="AY89" s="12">
        <f t="shared" si="45"/>
        <v>0</v>
      </c>
      <c r="AZ89" s="12">
        <f t="shared" si="35"/>
        <v>144460</v>
      </c>
      <c r="BA89" s="12">
        <f t="shared" si="36"/>
        <v>0</v>
      </c>
      <c r="BB89" s="12">
        <f t="shared" si="37"/>
        <v>0</v>
      </c>
      <c r="BC89" s="12">
        <f t="shared" si="38"/>
        <v>0</v>
      </c>
      <c r="BD89" s="12">
        <f t="shared" si="39"/>
        <v>0</v>
      </c>
      <c r="BE89" s="12">
        <f t="shared" si="40"/>
        <v>0</v>
      </c>
      <c r="BF89" s="12">
        <f t="shared" si="33"/>
        <v>144460</v>
      </c>
      <c r="BH89" s="95"/>
    </row>
    <row r="90" spans="1:60">
      <c r="A90" s="21" t="s">
        <v>158</v>
      </c>
      <c r="B90" s="27" t="s">
        <v>3</v>
      </c>
      <c r="C90" s="22"/>
      <c r="D90" s="84" t="s">
        <v>1399</v>
      </c>
      <c r="E90" s="21" t="s">
        <v>56</v>
      </c>
      <c r="F90" s="20">
        <v>10</v>
      </c>
      <c r="G90" s="20" t="s">
        <v>77</v>
      </c>
      <c r="H90" s="20"/>
      <c r="I90" s="27"/>
      <c r="J90" s="24">
        <v>0</v>
      </c>
      <c r="K90" s="24">
        <v>0</v>
      </c>
      <c r="L90" s="24">
        <v>0</v>
      </c>
      <c r="M90" s="24">
        <v>0</v>
      </c>
      <c r="N90" s="24">
        <v>0</v>
      </c>
      <c r="O90" s="24">
        <v>0</v>
      </c>
      <c r="P90" s="12">
        <f t="shared" si="41"/>
        <v>0</v>
      </c>
      <c r="Q90" s="12">
        <v>16500</v>
      </c>
      <c r="R90" s="24">
        <v>0</v>
      </c>
      <c r="S90" s="24">
        <v>0</v>
      </c>
      <c r="T90" s="24">
        <v>0</v>
      </c>
      <c r="U90" s="24">
        <v>0</v>
      </c>
      <c r="V90" s="24">
        <v>0</v>
      </c>
      <c r="W90" s="12">
        <f t="shared" si="46"/>
        <v>16500</v>
      </c>
      <c r="X90" s="24">
        <v>0</v>
      </c>
      <c r="Y90" s="24">
        <v>0</v>
      </c>
      <c r="Z90" s="24">
        <v>0</v>
      </c>
      <c r="AA90" s="24">
        <v>0</v>
      </c>
      <c r="AB90" s="24">
        <v>0</v>
      </c>
      <c r="AC90" s="24">
        <v>0</v>
      </c>
      <c r="AD90" s="12">
        <f t="shared" si="42"/>
        <v>0</v>
      </c>
      <c r="AE90" s="24">
        <v>0</v>
      </c>
      <c r="AF90" s="24">
        <v>0</v>
      </c>
      <c r="AG90" s="24">
        <v>0</v>
      </c>
      <c r="AH90" s="24">
        <v>0</v>
      </c>
      <c r="AI90" s="24">
        <v>0</v>
      </c>
      <c r="AJ90" s="24">
        <v>0</v>
      </c>
      <c r="AK90" s="12">
        <f t="shared" si="43"/>
        <v>0</v>
      </c>
      <c r="AL90" s="12">
        <f t="shared" si="34"/>
        <v>16500</v>
      </c>
      <c r="AM90" s="12">
        <f t="shared" si="34"/>
        <v>0</v>
      </c>
      <c r="AN90" s="12">
        <f t="shared" si="34"/>
        <v>0</v>
      </c>
      <c r="AO90" s="12">
        <f t="shared" si="34"/>
        <v>0</v>
      </c>
      <c r="AP90" s="12">
        <f t="shared" si="34"/>
        <v>0</v>
      </c>
      <c r="AQ90" s="12">
        <f t="shared" si="34"/>
        <v>0</v>
      </c>
      <c r="AR90" s="12">
        <f t="shared" si="44"/>
        <v>16500</v>
      </c>
      <c r="AS90" s="12">
        <v>0</v>
      </c>
      <c r="AT90" s="12">
        <v>0</v>
      </c>
      <c r="AU90" s="12">
        <v>0</v>
      </c>
      <c r="AV90" s="12">
        <v>0</v>
      </c>
      <c r="AW90" s="12">
        <v>0</v>
      </c>
      <c r="AX90" s="12">
        <v>0</v>
      </c>
      <c r="AY90" s="12">
        <f t="shared" si="45"/>
        <v>0</v>
      </c>
      <c r="AZ90" s="12">
        <f t="shared" si="35"/>
        <v>16500</v>
      </c>
      <c r="BA90" s="12">
        <f t="shared" si="36"/>
        <v>0</v>
      </c>
      <c r="BB90" s="12">
        <f t="shared" si="37"/>
        <v>0</v>
      </c>
      <c r="BC90" s="12">
        <f t="shared" si="38"/>
        <v>0</v>
      </c>
      <c r="BD90" s="12">
        <f t="shared" si="39"/>
        <v>0</v>
      </c>
      <c r="BE90" s="12">
        <f t="shared" si="40"/>
        <v>0</v>
      </c>
      <c r="BF90" s="12">
        <f t="shared" si="33"/>
        <v>16500</v>
      </c>
      <c r="BH90" s="95"/>
    </row>
    <row r="91" spans="1:60">
      <c r="A91" s="21" t="s">
        <v>159</v>
      </c>
      <c r="B91" s="27" t="s">
        <v>160</v>
      </c>
      <c r="C91" s="22"/>
      <c r="D91" s="84" t="s">
        <v>1399</v>
      </c>
      <c r="E91" s="21" t="s">
        <v>56</v>
      </c>
      <c r="F91" s="20">
        <v>10</v>
      </c>
      <c r="G91" s="20" t="s">
        <v>77</v>
      </c>
      <c r="H91" s="20"/>
      <c r="I91" s="27"/>
      <c r="J91" s="24">
        <v>0</v>
      </c>
      <c r="K91" s="24">
        <v>0</v>
      </c>
      <c r="L91" s="24">
        <v>0</v>
      </c>
      <c r="M91" s="24">
        <v>0</v>
      </c>
      <c r="N91" s="24">
        <v>0</v>
      </c>
      <c r="O91" s="24">
        <v>0</v>
      </c>
      <c r="P91" s="12">
        <f t="shared" si="41"/>
        <v>0</v>
      </c>
      <c r="Q91" s="12">
        <v>14750</v>
      </c>
      <c r="R91" s="24">
        <v>0</v>
      </c>
      <c r="S91" s="24">
        <v>0</v>
      </c>
      <c r="T91" s="24">
        <v>0</v>
      </c>
      <c r="U91" s="24">
        <v>0</v>
      </c>
      <c r="V91" s="24">
        <v>0</v>
      </c>
      <c r="W91" s="12">
        <f t="shared" si="46"/>
        <v>14750</v>
      </c>
      <c r="X91" s="24">
        <v>0</v>
      </c>
      <c r="Y91" s="24">
        <v>0</v>
      </c>
      <c r="Z91" s="24">
        <v>0</v>
      </c>
      <c r="AA91" s="24">
        <v>0</v>
      </c>
      <c r="AB91" s="24">
        <v>0</v>
      </c>
      <c r="AC91" s="24">
        <v>0</v>
      </c>
      <c r="AD91" s="12">
        <f t="shared" si="42"/>
        <v>0</v>
      </c>
      <c r="AE91" s="24">
        <v>0</v>
      </c>
      <c r="AF91" s="24">
        <v>0</v>
      </c>
      <c r="AG91" s="24">
        <v>0</v>
      </c>
      <c r="AH91" s="24">
        <v>0</v>
      </c>
      <c r="AI91" s="24">
        <v>0</v>
      </c>
      <c r="AJ91" s="24">
        <v>0</v>
      </c>
      <c r="AK91" s="12">
        <f t="shared" si="43"/>
        <v>0</v>
      </c>
      <c r="AL91" s="12">
        <f t="shared" ref="AL91:AQ116" si="47">+J91+Q91+X91+AE91</f>
        <v>14750</v>
      </c>
      <c r="AM91" s="12">
        <f t="shared" si="47"/>
        <v>0</v>
      </c>
      <c r="AN91" s="12">
        <f t="shared" si="47"/>
        <v>0</v>
      </c>
      <c r="AO91" s="12">
        <f t="shared" si="47"/>
        <v>0</v>
      </c>
      <c r="AP91" s="12">
        <f t="shared" si="47"/>
        <v>0</v>
      </c>
      <c r="AQ91" s="12">
        <f t="shared" si="47"/>
        <v>0</v>
      </c>
      <c r="AR91" s="12">
        <f t="shared" si="44"/>
        <v>14750</v>
      </c>
      <c r="AS91" s="12">
        <v>0</v>
      </c>
      <c r="AT91" s="12">
        <v>0</v>
      </c>
      <c r="AU91" s="12">
        <v>0</v>
      </c>
      <c r="AV91" s="12">
        <v>0</v>
      </c>
      <c r="AW91" s="12">
        <v>0</v>
      </c>
      <c r="AX91" s="12">
        <v>0</v>
      </c>
      <c r="AY91" s="12">
        <f t="shared" si="45"/>
        <v>0</v>
      </c>
      <c r="AZ91" s="12">
        <f t="shared" si="35"/>
        <v>14750</v>
      </c>
      <c r="BA91" s="12">
        <f t="shared" si="36"/>
        <v>0</v>
      </c>
      <c r="BB91" s="12">
        <f t="shared" si="37"/>
        <v>0</v>
      </c>
      <c r="BC91" s="12">
        <f t="shared" si="38"/>
        <v>0</v>
      </c>
      <c r="BD91" s="12">
        <f t="shared" si="39"/>
        <v>0</v>
      </c>
      <c r="BE91" s="12">
        <f t="shared" si="40"/>
        <v>0</v>
      </c>
      <c r="BF91" s="12">
        <f t="shared" si="33"/>
        <v>14750</v>
      </c>
      <c r="BH91" s="95"/>
    </row>
    <row r="92" spans="1:60">
      <c r="A92" s="21" t="s">
        <v>161</v>
      </c>
      <c r="B92" s="27" t="s">
        <v>162</v>
      </c>
      <c r="C92" s="22"/>
      <c r="D92" s="84" t="s">
        <v>1399</v>
      </c>
      <c r="E92" s="21" t="s">
        <v>56</v>
      </c>
      <c r="F92" s="20">
        <v>10</v>
      </c>
      <c r="G92" s="20" t="s">
        <v>77</v>
      </c>
      <c r="H92" s="20"/>
      <c r="I92" s="27"/>
      <c r="J92" s="24">
        <v>0</v>
      </c>
      <c r="K92" s="24">
        <v>0</v>
      </c>
      <c r="L92" s="24">
        <v>0</v>
      </c>
      <c r="M92" s="24">
        <v>0</v>
      </c>
      <c r="N92" s="24">
        <v>0</v>
      </c>
      <c r="O92" s="24">
        <v>0</v>
      </c>
      <c r="P92" s="12">
        <f t="shared" si="41"/>
        <v>0</v>
      </c>
      <c r="Q92" s="24">
        <v>0</v>
      </c>
      <c r="R92" s="24">
        <v>5000</v>
      </c>
      <c r="S92" s="24">
        <v>0</v>
      </c>
      <c r="T92" s="24">
        <v>0</v>
      </c>
      <c r="U92" s="24">
        <v>0</v>
      </c>
      <c r="V92" s="24">
        <v>0</v>
      </c>
      <c r="W92" s="12">
        <f t="shared" si="46"/>
        <v>5000</v>
      </c>
      <c r="X92" s="24">
        <v>0</v>
      </c>
      <c r="Y92" s="24">
        <v>5000</v>
      </c>
      <c r="Z92" s="24">
        <v>0</v>
      </c>
      <c r="AA92" s="24">
        <v>0</v>
      </c>
      <c r="AB92" s="24">
        <v>0</v>
      </c>
      <c r="AC92" s="24">
        <v>0</v>
      </c>
      <c r="AD92" s="12">
        <f t="shared" si="42"/>
        <v>5000</v>
      </c>
      <c r="AE92" s="24">
        <v>0</v>
      </c>
      <c r="AF92" s="24">
        <v>4000</v>
      </c>
      <c r="AG92" s="24">
        <v>0</v>
      </c>
      <c r="AH92" s="24">
        <v>0</v>
      </c>
      <c r="AI92" s="24">
        <v>0</v>
      </c>
      <c r="AJ92" s="24">
        <v>0</v>
      </c>
      <c r="AK92" s="12">
        <f t="shared" si="43"/>
        <v>4000</v>
      </c>
      <c r="AL92" s="12">
        <f t="shared" si="47"/>
        <v>0</v>
      </c>
      <c r="AM92" s="12">
        <f t="shared" si="47"/>
        <v>14000</v>
      </c>
      <c r="AN92" s="12">
        <f t="shared" si="47"/>
        <v>0</v>
      </c>
      <c r="AO92" s="12">
        <f t="shared" si="47"/>
        <v>0</v>
      </c>
      <c r="AP92" s="12">
        <f t="shared" si="47"/>
        <v>0</v>
      </c>
      <c r="AQ92" s="12">
        <f t="shared" si="47"/>
        <v>0</v>
      </c>
      <c r="AR92" s="12">
        <f t="shared" si="44"/>
        <v>14000</v>
      </c>
      <c r="AS92" s="12">
        <v>0</v>
      </c>
      <c r="AT92" s="12">
        <v>0</v>
      </c>
      <c r="AU92" s="12">
        <v>0</v>
      </c>
      <c r="AV92" s="12">
        <v>0</v>
      </c>
      <c r="AW92" s="12">
        <v>0</v>
      </c>
      <c r="AX92" s="12">
        <v>0</v>
      </c>
      <c r="AY92" s="12">
        <f t="shared" si="45"/>
        <v>0</v>
      </c>
      <c r="AZ92" s="12">
        <f t="shared" si="35"/>
        <v>0</v>
      </c>
      <c r="BA92" s="12">
        <f t="shared" si="36"/>
        <v>14000</v>
      </c>
      <c r="BB92" s="12">
        <f t="shared" si="37"/>
        <v>0</v>
      </c>
      <c r="BC92" s="12">
        <f t="shared" si="38"/>
        <v>0</v>
      </c>
      <c r="BD92" s="12">
        <f t="shared" si="39"/>
        <v>0</v>
      </c>
      <c r="BE92" s="12">
        <f t="shared" si="40"/>
        <v>0</v>
      </c>
      <c r="BF92" s="12">
        <f t="shared" si="33"/>
        <v>14000</v>
      </c>
      <c r="BH92" s="95"/>
    </row>
    <row r="93" spans="1:60">
      <c r="A93" s="21" t="s">
        <v>163</v>
      </c>
      <c r="B93" s="27" t="s">
        <v>162</v>
      </c>
      <c r="C93" s="22"/>
      <c r="D93" s="84" t="s">
        <v>1399</v>
      </c>
      <c r="E93" s="21" t="s">
        <v>57</v>
      </c>
      <c r="F93" s="20">
        <v>10</v>
      </c>
      <c r="G93" s="20" t="s">
        <v>77</v>
      </c>
      <c r="H93" s="20"/>
      <c r="I93" s="27"/>
      <c r="J93" s="24">
        <v>0</v>
      </c>
      <c r="K93" s="12">
        <v>33500</v>
      </c>
      <c r="L93" s="24">
        <v>0</v>
      </c>
      <c r="M93" s="24">
        <v>0</v>
      </c>
      <c r="N93" s="24">
        <v>0</v>
      </c>
      <c r="O93" s="24">
        <v>0</v>
      </c>
      <c r="P93" s="12">
        <f t="shared" si="41"/>
        <v>33500</v>
      </c>
      <c r="Q93" s="24">
        <v>0</v>
      </c>
      <c r="R93" s="12">
        <v>10180</v>
      </c>
      <c r="S93" s="24">
        <v>0</v>
      </c>
      <c r="T93" s="24">
        <v>0</v>
      </c>
      <c r="U93" s="24">
        <v>0</v>
      </c>
      <c r="V93" s="24">
        <v>0</v>
      </c>
      <c r="W93" s="12">
        <f t="shared" si="46"/>
        <v>10180</v>
      </c>
      <c r="X93" s="24">
        <v>0</v>
      </c>
      <c r="Y93" s="12">
        <v>25380</v>
      </c>
      <c r="Z93" s="24">
        <v>0</v>
      </c>
      <c r="AA93" s="24">
        <v>0</v>
      </c>
      <c r="AB93" s="24">
        <v>0</v>
      </c>
      <c r="AC93" s="24">
        <v>0</v>
      </c>
      <c r="AD93" s="12">
        <f t="shared" si="42"/>
        <v>25380</v>
      </c>
      <c r="AE93" s="24">
        <v>0</v>
      </c>
      <c r="AF93" s="12">
        <v>26000</v>
      </c>
      <c r="AG93" s="24">
        <v>0</v>
      </c>
      <c r="AH93" s="24">
        <v>0</v>
      </c>
      <c r="AI93" s="24">
        <v>0</v>
      </c>
      <c r="AJ93" s="24">
        <v>0</v>
      </c>
      <c r="AK93" s="12">
        <f t="shared" si="43"/>
        <v>26000</v>
      </c>
      <c r="AL93" s="12">
        <f t="shared" si="47"/>
        <v>0</v>
      </c>
      <c r="AM93" s="12">
        <f t="shared" si="47"/>
        <v>95060</v>
      </c>
      <c r="AN93" s="12">
        <f t="shared" si="47"/>
        <v>0</v>
      </c>
      <c r="AO93" s="12">
        <f t="shared" si="47"/>
        <v>0</v>
      </c>
      <c r="AP93" s="12">
        <f t="shared" si="47"/>
        <v>0</v>
      </c>
      <c r="AQ93" s="12">
        <f t="shared" si="47"/>
        <v>0</v>
      </c>
      <c r="AR93" s="12">
        <f t="shared" si="44"/>
        <v>95060</v>
      </c>
      <c r="AS93" s="12">
        <v>0</v>
      </c>
      <c r="AT93" s="12">
        <v>0</v>
      </c>
      <c r="AU93" s="12">
        <v>0</v>
      </c>
      <c r="AV93" s="12">
        <v>0</v>
      </c>
      <c r="AW93" s="12">
        <v>0</v>
      </c>
      <c r="AX93" s="12">
        <v>0</v>
      </c>
      <c r="AY93" s="12">
        <f t="shared" si="45"/>
        <v>0</v>
      </c>
      <c r="AZ93" s="12">
        <f t="shared" si="35"/>
        <v>0</v>
      </c>
      <c r="BA93" s="12">
        <f t="shared" si="36"/>
        <v>95060</v>
      </c>
      <c r="BB93" s="12">
        <f t="shared" si="37"/>
        <v>0</v>
      </c>
      <c r="BC93" s="12">
        <f t="shared" si="38"/>
        <v>0</v>
      </c>
      <c r="BD93" s="12">
        <f t="shared" si="39"/>
        <v>0</v>
      </c>
      <c r="BE93" s="12">
        <f t="shared" si="40"/>
        <v>0</v>
      </c>
      <c r="BF93" s="12">
        <f t="shared" si="33"/>
        <v>95060</v>
      </c>
      <c r="BH93" s="95"/>
    </row>
    <row r="94" spans="1:60">
      <c r="A94" s="21" t="s">
        <v>164</v>
      </c>
      <c r="B94" s="27" t="s">
        <v>162</v>
      </c>
      <c r="C94" s="22"/>
      <c r="D94" s="84" t="s">
        <v>1399</v>
      </c>
      <c r="E94" s="21" t="s">
        <v>57</v>
      </c>
      <c r="F94" s="20">
        <v>10</v>
      </c>
      <c r="G94" s="20" t="s">
        <v>77</v>
      </c>
      <c r="H94" s="20"/>
      <c r="I94" s="27"/>
      <c r="J94" s="24">
        <v>0</v>
      </c>
      <c r="K94" s="12">
        <v>53900</v>
      </c>
      <c r="L94" s="24">
        <v>0</v>
      </c>
      <c r="M94" s="24">
        <v>0</v>
      </c>
      <c r="N94" s="24">
        <v>0</v>
      </c>
      <c r="O94" s="24">
        <v>0</v>
      </c>
      <c r="P94" s="12">
        <f t="shared" si="41"/>
        <v>53900</v>
      </c>
      <c r="Q94" s="24">
        <v>0</v>
      </c>
      <c r="R94" s="12">
        <v>28180</v>
      </c>
      <c r="S94" s="24">
        <v>0</v>
      </c>
      <c r="T94" s="24">
        <v>0</v>
      </c>
      <c r="U94" s="24">
        <v>0</v>
      </c>
      <c r="V94" s="24">
        <v>0</v>
      </c>
      <c r="W94" s="12">
        <f t="shared" si="46"/>
        <v>28180</v>
      </c>
      <c r="X94" s="24">
        <v>0</v>
      </c>
      <c r="Y94" s="12">
        <v>5850</v>
      </c>
      <c r="Z94" s="24">
        <v>0</v>
      </c>
      <c r="AA94" s="24">
        <v>0</v>
      </c>
      <c r="AB94" s="24">
        <v>0</v>
      </c>
      <c r="AC94" s="24">
        <v>0</v>
      </c>
      <c r="AD94" s="12">
        <f t="shared" si="42"/>
        <v>5850</v>
      </c>
      <c r="AE94" s="24">
        <v>0</v>
      </c>
      <c r="AF94" s="12">
        <v>5000</v>
      </c>
      <c r="AG94" s="24">
        <v>0</v>
      </c>
      <c r="AH94" s="24">
        <v>0</v>
      </c>
      <c r="AI94" s="24">
        <v>0</v>
      </c>
      <c r="AJ94" s="24">
        <v>0</v>
      </c>
      <c r="AK94" s="12">
        <f t="shared" si="43"/>
        <v>5000</v>
      </c>
      <c r="AL94" s="12">
        <f t="shared" si="47"/>
        <v>0</v>
      </c>
      <c r="AM94" s="12">
        <f t="shared" si="47"/>
        <v>92930</v>
      </c>
      <c r="AN94" s="12">
        <f t="shared" si="47"/>
        <v>0</v>
      </c>
      <c r="AO94" s="12">
        <f t="shared" si="47"/>
        <v>0</v>
      </c>
      <c r="AP94" s="12">
        <f t="shared" si="47"/>
        <v>0</v>
      </c>
      <c r="AQ94" s="12">
        <f t="shared" si="47"/>
        <v>0</v>
      </c>
      <c r="AR94" s="12">
        <f t="shared" si="44"/>
        <v>92930</v>
      </c>
      <c r="AS94" s="12">
        <v>0</v>
      </c>
      <c r="AT94" s="12">
        <v>0</v>
      </c>
      <c r="AU94" s="12">
        <v>0</v>
      </c>
      <c r="AV94" s="12">
        <v>0</v>
      </c>
      <c r="AW94" s="12">
        <v>0</v>
      </c>
      <c r="AX94" s="12">
        <v>0</v>
      </c>
      <c r="AY94" s="12">
        <f t="shared" si="45"/>
        <v>0</v>
      </c>
      <c r="AZ94" s="12">
        <f t="shared" si="35"/>
        <v>0</v>
      </c>
      <c r="BA94" s="12">
        <f t="shared" si="36"/>
        <v>92930</v>
      </c>
      <c r="BB94" s="12">
        <f t="shared" si="37"/>
        <v>0</v>
      </c>
      <c r="BC94" s="12">
        <f t="shared" si="38"/>
        <v>0</v>
      </c>
      <c r="BD94" s="12">
        <f t="shared" si="39"/>
        <v>0</v>
      </c>
      <c r="BE94" s="12">
        <f t="shared" si="40"/>
        <v>0</v>
      </c>
      <c r="BF94" s="12">
        <f t="shared" si="33"/>
        <v>92930</v>
      </c>
      <c r="BH94" s="95"/>
    </row>
    <row r="95" spans="1:60">
      <c r="A95" s="21" t="s">
        <v>165</v>
      </c>
      <c r="B95" s="27" t="s">
        <v>162</v>
      </c>
      <c r="C95" s="22"/>
      <c r="D95" s="84" t="s">
        <v>1399</v>
      </c>
      <c r="E95" s="21" t="s">
        <v>57</v>
      </c>
      <c r="F95" s="20">
        <v>10</v>
      </c>
      <c r="G95" s="20" t="s">
        <v>77</v>
      </c>
      <c r="H95" s="20"/>
      <c r="I95" s="27"/>
      <c r="J95" s="24">
        <v>0</v>
      </c>
      <c r="K95" s="24">
        <v>23000</v>
      </c>
      <c r="L95" s="24">
        <v>0</v>
      </c>
      <c r="M95" s="24">
        <v>0</v>
      </c>
      <c r="N95" s="24">
        <v>0</v>
      </c>
      <c r="O95" s="24">
        <v>0</v>
      </c>
      <c r="P95" s="12">
        <f t="shared" si="41"/>
        <v>23000</v>
      </c>
      <c r="Q95" s="24">
        <v>0</v>
      </c>
      <c r="R95" s="12">
        <v>6500</v>
      </c>
      <c r="S95" s="24">
        <v>0</v>
      </c>
      <c r="T95" s="24">
        <v>0</v>
      </c>
      <c r="U95" s="24">
        <v>0</v>
      </c>
      <c r="V95" s="24">
        <v>0</v>
      </c>
      <c r="W95" s="12">
        <f t="shared" si="46"/>
        <v>6500</v>
      </c>
      <c r="X95" s="24">
        <v>0</v>
      </c>
      <c r="Y95" s="12">
        <v>5000</v>
      </c>
      <c r="Z95" s="24">
        <v>0</v>
      </c>
      <c r="AA95" s="24">
        <v>0</v>
      </c>
      <c r="AB95" s="24">
        <v>0</v>
      </c>
      <c r="AC95" s="24">
        <v>0</v>
      </c>
      <c r="AD95" s="12">
        <f t="shared" si="42"/>
        <v>5000</v>
      </c>
      <c r="AE95" s="24">
        <v>0</v>
      </c>
      <c r="AF95" s="12">
        <v>5000</v>
      </c>
      <c r="AG95" s="24">
        <v>0</v>
      </c>
      <c r="AH95" s="24">
        <v>0</v>
      </c>
      <c r="AI95" s="24">
        <v>0</v>
      </c>
      <c r="AJ95" s="24">
        <v>0</v>
      </c>
      <c r="AK95" s="12">
        <f t="shared" si="43"/>
        <v>5000</v>
      </c>
      <c r="AL95" s="12">
        <f t="shared" si="47"/>
        <v>0</v>
      </c>
      <c r="AM95" s="12">
        <f t="shared" si="47"/>
        <v>39500</v>
      </c>
      <c r="AN95" s="12">
        <f t="shared" si="47"/>
        <v>0</v>
      </c>
      <c r="AO95" s="12">
        <f t="shared" si="47"/>
        <v>0</v>
      </c>
      <c r="AP95" s="12">
        <f t="shared" si="47"/>
        <v>0</v>
      </c>
      <c r="AQ95" s="12">
        <f t="shared" si="47"/>
        <v>0</v>
      </c>
      <c r="AR95" s="12">
        <f t="shared" si="44"/>
        <v>39500</v>
      </c>
      <c r="AS95" s="12">
        <v>0</v>
      </c>
      <c r="AT95" s="12">
        <v>0</v>
      </c>
      <c r="AU95" s="12">
        <v>0</v>
      </c>
      <c r="AV95" s="12">
        <v>0</v>
      </c>
      <c r="AW95" s="12">
        <v>0</v>
      </c>
      <c r="AX95" s="12">
        <v>0</v>
      </c>
      <c r="AY95" s="12">
        <f t="shared" si="45"/>
        <v>0</v>
      </c>
      <c r="AZ95" s="12">
        <f t="shared" si="35"/>
        <v>0</v>
      </c>
      <c r="BA95" s="12">
        <f t="shared" si="36"/>
        <v>39500</v>
      </c>
      <c r="BB95" s="12">
        <f t="shared" si="37"/>
        <v>0</v>
      </c>
      <c r="BC95" s="12">
        <f t="shared" si="38"/>
        <v>0</v>
      </c>
      <c r="BD95" s="12">
        <f t="shared" si="39"/>
        <v>0</v>
      </c>
      <c r="BE95" s="12">
        <f t="shared" si="40"/>
        <v>0</v>
      </c>
      <c r="BF95" s="12">
        <f t="shared" si="33"/>
        <v>39500</v>
      </c>
      <c r="BH95" s="95"/>
    </row>
    <row r="96" spans="1:60">
      <c r="A96" s="21" t="s">
        <v>166</v>
      </c>
      <c r="B96" s="27" t="s">
        <v>162</v>
      </c>
      <c r="C96" s="22"/>
      <c r="D96" s="84" t="s">
        <v>1399</v>
      </c>
      <c r="E96" s="21" t="s">
        <v>38</v>
      </c>
      <c r="F96" s="20">
        <v>10</v>
      </c>
      <c r="G96" s="20" t="s">
        <v>77</v>
      </c>
      <c r="H96" s="20"/>
      <c r="I96" s="27"/>
      <c r="J96" s="24">
        <v>0</v>
      </c>
      <c r="K96" s="24">
        <v>10000</v>
      </c>
      <c r="L96" s="24">
        <v>0</v>
      </c>
      <c r="M96" s="24">
        <v>0</v>
      </c>
      <c r="N96" s="24">
        <v>0</v>
      </c>
      <c r="O96" s="24">
        <v>0</v>
      </c>
      <c r="P96" s="12">
        <f t="shared" si="41"/>
        <v>10000</v>
      </c>
      <c r="Q96" s="24">
        <v>0</v>
      </c>
      <c r="R96" s="24">
        <v>0</v>
      </c>
      <c r="S96" s="24">
        <v>0</v>
      </c>
      <c r="T96" s="24">
        <v>0</v>
      </c>
      <c r="U96" s="24">
        <v>0</v>
      </c>
      <c r="V96" s="24">
        <v>0</v>
      </c>
      <c r="W96" s="12">
        <f t="shared" si="46"/>
        <v>0</v>
      </c>
      <c r="X96" s="24">
        <v>0</v>
      </c>
      <c r="Y96" s="24">
        <v>1800</v>
      </c>
      <c r="Z96" s="24">
        <v>0</v>
      </c>
      <c r="AA96" s="24">
        <v>0</v>
      </c>
      <c r="AB96" s="24">
        <v>0</v>
      </c>
      <c r="AC96" s="24">
        <v>0</v>
      </c>
      <c r="AD96" s="12">
        <f t="shared" si="42"/>
        <v>1800</v>
      </c>
      <c r="AE96" s="24">
        <v>0</v>
      </c>
      <c r="AF96" s="12">
        <v>7400</v>
      </c>
      <c r="AG96" s="24">
        <v>0</v>
      </c>
      <c r="AH96" s="24">
        <v>0</v>
      </c>
      <c r="AI96" s="24">
        <v>0</v>
      </c>
      <c r="AJ96" s="24">
        <v>0</v>
      </c>
      <c r="AK96" s="12">
        <f t="shared" si="43"/>
        <v>7400</v>
      </c>
      <c r="AL96" s="12">
        <f t="shared" si="47"/>
        <v>0</v>
      </c>
      <c r="AM96" s="12">
        <f t="shared" si="47"/>
        <v>19200</v>
      </c>
      <c r="AN96" s="12">
        <f t="shared" si="47"/>
        <v>0</v>
      </c>
      <c r="AO96" s="12">
        <f t="shared" si="47"/>
        <v>0</v>
      </c>
      <c r="AP96" s="12">
        <f t="shared" si="47"/>
        <v>0</v>
      </c>
      <c r="AQ96" s="12">
        <f t="shared" si="47"/>
        <v>0</v>
      </c>
      <c r="AR96" s="12">
        <f t="shared" si="44"/>
        <v>19200</v>
      </c>
      <c r="AS96" s="12">
        <v>0</v>
      </c>
      <c r="AT96" s="12">
        <v>0</v>
      </c>
      <c r="AU96" s="12">
        <v>0</v>
      </c>
      <c r="AV96" s="12">
        <v>0</v>
      </c>
      <c r="AW96" s="12">
        <v>0</v>
      </c>
      <c r="AX96" s="12">
        <v>0</v>
      </c>
      <c r="AY96" s="12">
        <f t="shared" si="45"/>
        <v>0</v>
      </c>
      <c r="AZ96" s="12">
        <f t="shared" si="35"/>
        <v>0</v>
      </c>
      <c r="BA96" s="12">
        <f t="shared" si="36"/>
        <v>19200</v>
      </c>
      <c r="BB96" s="12">
        <f t="shared" si="37"/>
        <v>0</v>
      </c>
      <c r="BC96" s="12">
        <f t="shared" si="38"/>
        <v>0</v>
      </c>
      <c r="BD96" s="12">
        <f t="shared" si="39"/>
        <v>0</v>
      </c>
      <c r="BE96" s="12">
        <f t="shared" si="40"/>
        <v>0</v>
      </c>
      <c r="BF96" s="12">
        <f t="shared" si="33"/>
        <v>19200</v>
      </c>
      <c r="BH96" s="95"/>
    </row>
    <row r="97" spans="1:60">
      <c r="A97" s="21" t="s">
        <v>167</v>
      </c>
      <c r="B97" s="27" t="s">
        <v>162</v>
      </c>
      <c r="C97" s="22"/>
      <c r="D97" s="84" t="s">
        <v>1399</v>
      </c>
      <c r="E97" s="21" t="s">
        <v>58</v>
      </c>
      <c r="F97" s="20">
        <v>10</v>
      </c>
      <c r="G97" s="20" t="s">
        <v>77</v>
      </c>
      <c r="H97" s="20"/>
      <c r="I97" s="27"/>
      <c r="J97" s="24">
        <v>0</v>
      </c>
      <c r="K97" s="24">
        <v>10000</v>
      </c>
      <c r="L97" s="24">
        <v>0</v>
      </c>
      <c r="M97" s="24">
        <v>0</v>
      </c>
      <c r="N97" s="24">
        <v>0</v>
      </c>
      <c r="O97" s="24">
        <v>0</v>
      </c>
      <c r="P97" s="12">
        <f t="shared" si="41"/>
        <v>10000</v>
      </c>
      <c r="Q97" s="24">
        <v>0</v>
      </c>
      <c r="R97" s="24">
        <v>1800</v>
      </c>
      <c r="S97" s="24">
        <v>0</v>
      </c>
      <c r="T97" s="24">
        <v>0</v>
      </c>
      <c r="U97" s="24">
        <v>0</v>
      </c>
      <c r="V97" s="24">
        <v>0</v>
      </c>
      <c r="W97" s="12">
        <f t="shared" si="46"/>
        <v>1800</v>
      </c>
      <c r="X97" s="24">
        <v>0</v>
      </c>
      <c r="Y97" s="24">
        <v>0</v>
      </c>
      <c r="Z97" s="24">
        <v>0</v>
      </c>
      <c r="AA97" s="24">
        <v>0</v>
      </c>
      <c r="AB97" s="24">
        <v>0</v>
      </c>
      <c r="AC97" s="24">
        <v>0</v>
      </c>
      <c r="AD97" s="12">
        <f t="shared" si="42"/>
        <v>0</v>
      </c>
      <c r="AE97" s="24">
        <v>0</v>
      </c>
      <c r="AF97" s="24">
        <v>0</v>
      </c>
      <c r="AG97" s="24">
        <v>0</v>
      </c>
      <c r="AH97" s="24">
        <v>0</v>
      </c>
      <c r="AI97" s="24">
        <v>0</v>
      </c>
      <c r="AJ97" s="24">
        <v>0</v>
      </c>
      <c r="AK97" s="12">
        <f t="shared" si="43"/>
        <v>0</v>
      </c>
      <c r="AL97" s="12">
        <f t="shared" si="47"/>
        <v>0</v>
      </c>
      <c r="AM97" s="12">
        <f t="shared" si="47"/>
        <v>11800</v>
      </c>
      <c r="AN97" s="12">
        <f t="shared" si="47"/>
        <v>0</v>
      </c>
      <c r="AO97" s="12">
        <f t="shared" si="47"/>
        <v>0</v>
      </c>
      <c r="AP97" s="12">
        <f t="shared" si="47"/>
        <v>0</v>
      </c>
      <c r="AQ97" s="12">
        <f t="shared" si="47"/>
        <v>0</v>
      </c>
      <c r="AR97" s="12">
        <f t="shared" si="44"/>
        <v>11800</v>
      </c>
      <c r="AS97" s="12">
        <v>0</v>
      </c>
      <c r="AT97" s="12">
        <v>0</v>
      </c>
      <c r="AU97" s="12">
        <v>0</v>
      </c>
      <c r="AV97" s="12">
        <v>0</v>
      </c>
      <c r="AW97" s="12">
        <v>0</v>
      </c>
      <c r="AX97" s="12">
        <v>0</v>
      </c>
      <c r="AY97" s="12">
        <f t="shared" si="45"/>
        <v>0</v>
      </c>
      <c r="AZ97" s="12">
        <f t="shared" si="35"/>
        <v>0</v>
      </c>
      <c r="BA97" s="12">
        <f t="shared" si="36"/>
        <v>11800</v>
      </c>
      <c r="BB97" s="12">
        <f t="shared" si="37"/>
        <v>0</v>
      </c>
      <c r="BC97" s="12">
        <f t="shared" si="38"/>
        <v>0</v>
      </c>
      <c r="BD97" s="12">
        <f t="shared" si="39"/>
        <v>0</v>
      </c>
      <c r="BE97" s="12">
        <f t="shared" si="40"/>
        <v>0</v>
      </c>
      <c r="BF97" s="12">
        <f t="shared" si="33"/>
        <v>11800</v>
      </c>
      <c r="BH97" s="95"/>
    </row>
    <row r="98" spans="1:60">
      <c r="A98" s="21" t="s">
        <v>168</v>
      </c>
      <c r="B98" s="27" t="s">
        <v>162</v>
      </c>
      <c r="C98" s="22"/>
      <c r="D98" s="84" t="s">
        <v>1399</v>
      </c>
      <c r="E98" s="21" t="s">
        <v>58</v>
      </c>
      <c r="F98" s="20">
        <v>10</v>
      </c>
      <c r="G98" s="20" t="s">
        <v>77</v>
      </c>
      <c r="H98" s="20"/>
      <c r="I98" s="27"/>
      <c r="J98" s="24">
        <v>0</v>
      </c>
      <c r="K98" s="24">
        <v>0</v>
      </c>
      <c r="L98" s="24">
        <v>0</v>
      </c>
      <c r="M98" s="24">
        <v>0</v>
      </c>
      <c r="N98" s="24">
        <v>0</v>
      </c>
      <c r="O98" s="24">
        <v>0</v>
      </c>
      <c r="P98" s="12">
        <f t="shared" si="41"/>
        <v>0</v>
      </c>
      <c r="Q98" s="24">
        <v>0</v>
      </c>
      <c r="R98" s="12">
        <v>2300</v>
      </c>
      <c r="S98" s="24">
        <v>0</v>
      </c>
      <c r="T98" s="24">
        <v>0</v>
      </c>
      <c r="U98" s="24">
        <v>0</v>
      </c>
      <c r="V98" s="24">
        <v>0</v>
      </c>
      <c r="W98" s="12">
        <f t="shared" si="46"/>
        <v>2300</v>
      </c>
      <c r="X98" s="24">
        <v>0</v>
      </c>
      <c r="Y98" s="12">
        <v>3000</v>
      </c>
      <c r="Z98" s="24">
        <v>0</v>
      </c>
      <c r="AA98" s="24">
        <v>0</v>
      </c>
      <c r="AB98" s="24">
        <v>0</v>
      </c>
      <c r="AC98" s="24">
        <v>0</v>
      </c>
      <c r="AD98" s="12">
        <f t="shared" si="42"/>
        <v>3000</v>
      </c>
      <c r="AE98" s="24">
        <v>0</v>
      </c>
      <c r="AF98" s="12">
        <v>1500</v>
      </c>
      <c r="AG98" s="24">
        <v>0</v>
      </c>
      <c r="AH98" s="24">
        <v>0</v>
      </c>
      <c r="AI98" s="24">
        <v>0</v>
      </c>
      <c r="AJ98" s="24">
        <v>0</v>
      </c>
      <c r="AK98" s="12">
        <f t="shared" si="43"/>
        <v>1500</v>
      </c>
      <c r="AL98" s="12">
        <f t="shared" si="47"/>
        <v>0</v>
      </c>
      <c r="AM98" s="12">
        <f t="shared" si="47"/>
        <v>6800</v>
      </c>
      <c r="AN98" s="12">
        <f t="shared" si="47"/>
        <v>0</v>
      </c>
      <c r="AO98" s="12">
        <f t="shared" si="47"/>
        <v>0</v>
      </c>
      <c r="AP98" s="12">
        <f t="shared" si="47"/>
        <v>0</v>
      </c>
      <c r="AQ98" s="12">
        <f t="shared" si="47"/>
        <v>0</v>
      </c>
      <c r="AR98" s="12">
        <f>SUM(AL98:AQ98)</f>
        <v>6800</v>
      </c>
      <c r="AS98" s="12">
        <v>0</v>
      </c>
      <c r="AT98" s="12">
        <v>0</v>
      </c>
      <c r="AU98" s="12">
        <v>0</v>
      </c>
      <c r="AV98" s="12">
        <v>0</v>
      </c>
      <c r="AW98" s="12">
        <v>0</v>
      </c>
      <c r="AX98" s="12">
        <v>0</v>
      </c>
      <c r="AY98" s="12">
        <f t="shared" si="45"/>
        <v>0</v>
      </c>
      <c r="AZ98" s="12">
        <f t="shared" si="35"/>
        <v>0</v>
      </c>
      <c r="BA98" s="12">
        <f t="shared" si="36"/>
        <v>6800</v>
      </c>
      <c r="BB98" s="12">
        <f t="shared" si="37"/>
        <v>0</v>
      </c>
      <c r="BC98" s="12">
        <f t="shared" si="38"/>
        <v>0</v>
      </c>
      <c r="BD98" s="12">
        <f t="shared" si="39"/>
        <v>0</v>
      </c>
      <c r="BE98" s="12">
        <f t="shared" si="40"/>
        <v>0</v>
      </c>
      <c r="BF98" s="12">
        <f t="shared" si="33"/>
        <v>6800</v>
      </c>
      <c r="BH98" s="95"/>
    </row>
    <row r="99" spans="1:60">
      <c r="A99" s="21" t="s">
        <v>169</v>
      </c>
      <c r="B99" s="27" t="s">
        <v>162</v>
      </c>
      <c r="C99" s="22"/>
      <c r="D99" s="84" t="s">
        <v>1399</v>
      </c>
      <c r="E99" s="21" t="s">
        <v>58</v>
      </c>
      <c r="F99" s="20">
        <v>10</v>
      </c>
      <c r="G99" s="20" t="s">
        <v>77</v>
      </c>
      <c r="H99" s="20"/>
      <c r="I99" s="27"/>
      <c r="J99" s="24">
        <v>0</v>
      </c>
      <c r="K99" s="24">
        <v>50000</v>
      </c>
      <c r="L99" s="24">
        <v>0</v>
      </c>
      <c r="M99" s="24">
        <v>0</v>
      </c>
      <c r="N99" s="24">
        <v>0</v>
      </c>
      <c r="O99" s="24">
        <v>0</v>
      </c>
      <c r="P99" s="12">
        <f t="shared" si="41"/>
        <v>50000</v>
      </c>
      <c r="Q99" s="24">
        <v>0</v>
      </c>
      <c r="R99" s="24">
        <v>0</v>
      </c>
      <c r="S99" s="24">
        <v>0</v>
      </c>
      <c r="T99" s="24">
        <v>0</v>
      </c>
      <c r="U99" s="24">
        <v>0</v>
      </c>
      <c r="V99" s="24">
        <v>0</v>
      </c>
      <c r="W99" s="12">
        <f t="shared" si="46"/>
        <v>0</v>
      </c>
      <c r="X99" s="24">
        <v>0</v>
      </c>
      <c r="Y99" s="12">
        <v>13200</v>
      </c>
      <c r="Z99" s="24">
        <v>0</v>
      </c>
      <c r="AA99" s="24">
        <v>0</v>
      </c>
      <c r="AB99" s="24">
        <v>0</v>
      </c>
      <c r="AC99" s="24">
        <v>0</v>
      </c>
      <c r="AD99" s="12">
        <f t="shared" si="42"/>
        <v>13200</v>
      </c>
      <c r="AE99" s="24">
        <v>0</v>
      </c>
      <c r="AF99" s="24">
        <v>5000</v>
      </c>
      <c r="AG99" s="24">
        <v>0</v>
      </c>
      <c r="AH99" s="24">
        <v>0</v>
      </c>
      <c r="AI99" s="24">
        <v>0</v>
      </c>
      <c r="AJ99" s="24">
        <v>0</v>
      </c>
      <c r="AK99" s="12">
        <f t="shared" si="43"/>
        <v>5000</v>
      </c>
      <c r="AL99" s="12">
        <f t="shared" si="47"/>
        <v>0</v>
      </c>
      <c r="AM99" s="12">
        <f t="shared" si="47"/>
        <v>68200</v>
      </c>
      <c r="AN99" s="12">
        <f t="shared" si="47"/>
        <v>0</v>
      </c>
      <c r="AO99" s="12">
        <f t="shared" si="47"/>
        <v>0</v>
      </c>
      <c r="AP99" s="12">
        <f t="shared" si="47"/>
        <v>0</v>
      </c>
      <c r="AQ99" s="12">
        <f t="shared" si="47"/>
        <v>0</v>
      </c>
      <c r="AR99" s="12">
        <f t="shared" si="44"/>
        <v>68200</v>
      </c>
      <c r="AS99" s="12">
        <v>0</v>
      </c>
      <c r="AT99" s="12">
        <v>0</v>
      </c>
      <c r="AU99" s="12">
        <v>0</v>
      </c>
      <c r="AV99" s="12">
        <v>0</v>
      </c>
      <c r="AW99" s="12">
        <v>0</v>
      </c>
      <c r="AX99" s="12">
        <v>0</v>
      </c>
      <c r="AY99" s="12">
        <f t="shared" si="45"/>
        <v>0</v>
      </c>
      <c r="AZ99" s="12">
        <f t="shared" si="35"/>
        <v>0</v>
      </c>
      <c r="BA99" s="12">
        <f t="shared" si="36"/>
        <v>68200</v>
      </c>
      <c r="BB99" s="12">
        <f t="shared" si="37"/>
        <v>0</v>
      </c>
      <c r="BC99" s="12">
        <f t="shared" si="38"/>
        <v>0</v>
      </c>
      <c r="BD99" s="12">
        <f t="shared" si="39"/>
        <v>0</v>
      </c>
      <c r="BE99" s="12">
        <f t="shared" si="40"/>
        <v>0</v>
      </c>
      <c r="BF99" s="12">
        <f t="shared" si="33"/>
        <v>68200</v>
      </c>
      <c r="BH99" s="95"/>
    </row>
    <row r="100" spans="1:60">
      <c r="A100" s="21" t="s">
        <v>170</v>
      </c>
      <c r="B100" s="27" t="s">
        <v>162</v>
      </c>
      <c r="C100" s="22"/>
      <c r="D100" s="84" t="s">
        <v>1399</v>
      </c>
      <c r="E100" s="21" t="s">
        <v>58</v>
      </c>
      <c r="F100" s="20">
        <v>10</v>
      </c>
      <c r="G100" s="20" t="s">
        <v>77</v>
      </c>
      <c r="H100" s="20"/>
      <c r="I100" s="27"/>
      <c r="J100" s="24">
        <v>0</v>
      </c>
      <c r="K100" s="24">
        <v>100000</v>
      </c>
      <c r="L100" s="24">
        <v>0</v>
      </c>
      <c r="M100" s="24">
        <v>0</v>
      </c>
      <c r="N100" s="24">
        <v>0</v>
      </c>
      <c r="O100" s="24">
        <v>0</v>
      </c>
      <c r="P100" s="12">
        <f t="shared" si="41"/>
        <v>100000</v>
      </c>
      <c r="Q100" s="24">
        <v>0</v>
      </c>
      <c r="R100" s="24">
        <v>0</v>
      </c>
      <c r="S100" s="24">
        <v>0</v>
      </c>
      <c r="T100" s="24">
        <v>0</v>
      </c>
      <c r="U100" s="24">
        <v>0</v>
      </c>
      <c r="V100" s="24">
        <v>0</v>
      </c>
      <c r="W100" s="12">
        <f t="shared" si="46"/>
        <v>0</v>
      </c>
      <c r="X100" s="24">
        <v>0</v>
      </c>
      <c r="Y100" s="24">
        <v>0</v>
      </c>
      <c r="Z100" s="24">
        <v>0</v>
      </c>
      <c r="AA100" s="24">
        <v>0</v>
      </c>
      <c r="AB100" s="24">
        <v>0</v>
      </c>
      <c r="AC100" s="24">
        <v>0</v>
      </c>
      <c r="AD100" s="12">
        <f t="shared" si="42"/>
        <v>0</v>
      </c>
      <c r="AE100" s="24">
        <v>0</v>
      </c>
      <c r="AF100" s="24">
        <v>0</v>
      </c>
      <c r="AG100" s="24">
        <v>0</v>
      </c>
      <c r="AH100" s="24">
        <v>0</v>
      </c>
      <c r="AI100" s="24">
        <v>0</v>
      </c>
      <c r="AJ100" s="24">
        <v>0</v>
      </c>
      <c r="AK100" s="12">
        <f t="shared" si="43"/>
        <v>0</v>
      </c>
      <c r="AL100" s="12">
        <f t="shared" si="47"/>
        <v>0</v>
      </c>
      <c r="AM100" s="12">
        <f t="shared" si="47"/>
        <v>100000</v>
      </c>
      <c r="AN100" s="12">
        <f t="shared" si="47"/>
        <v>0</v>
      </c>
      <c r="AO100" s="12">
        <f t="shared" si="47"/>
        <v>0</v>
      </c>
      <c r="AP100" s="12">
        <f t="shared" si="47"/>
        <v>0</v>
      </c>
      <c r="AQ100" s="12">
        <f t="shared" si="47"/>
        <v>0</v>
      </c>
      <c r="AR100" s="12">
        <f t="shared" si="44"/>
        <v>100000</v>
      </c>
      <c r="AS100" s="12">
        <v>0</v>
      </c>
      <c r="AT100" s="12">
        <v>0</v>
      </c>
      <c r="AU100" s="12">
        <v>0</v>
      </c>
      <c r="AV100" s="12">
        <v>0</v>
      </c>
      <c r="AW100" s="12">
        <v>0</v>
      </c>
      <c r="AX100" s="12">
        <v>0</v>
      </c>
      <c r="AY100" s="12">
        <f t="shared" si="45"/>
        <v>0</v>
      </c>
      <c r="AZ100" s="12">
        <f t="shared" si="35"/>
        <v>0</v>
      </c>
      <c r="BA100" s="12">
        <f t="shared" si="36"/>
        <v>100000</v>
      </c>
      <c r="BB100" s="12">
        <f t="shared" si="37"/>
        <v>0</v>
      </c>
      <c r="BC100" s="12">
        <f t="shared" si="38"/>
        <v>0</v>
      </c>
      <c r="BD100" s="12">
        <f t="shared" si="39"/>
        <v>0</v>
      </c>
      <c r="BE100" s="12">
        <f t="shared" si="40"/>
        <v>0</v>
      </c>
      <c r="BF100" s="12">
        <f t="shared" si="33"/>
        <v>100000</v>
      </c>
      <c r="BH100" s="95"/>
    </row>
    <row r="101" spans="1:60">
      <c r="A101" s="21" t="s">
        <v>171</v>
      </c>
      <c r="B101" s="27" t="s">
        <v>162</v>
      </c>
      <c r="C101" s="22"/>
      <c r="D101" s="84" t="s">
        <v>1399</v>
      </c>
      <c r="E101" s="21" t="s">
        <v>1378</v>
      </c>
      <c r="F101" s="20">
        <v>10</v>
      </c>
      <c r="G101" s="20" t="s">
        <v>77</v>
      </c>
      <c r="H101" s="20"/>
      <c r="I101" s="27"/>
      <c r="J101" s="24">
        <v>0</v>
      </c>
      <c r="K101" s="24">
        <v>43600</v>
      </c>
      <c r="L101" s="24">
        <v>0</v>
      </c>
      <c r="M101" s="24">
        <v>0</v>
      </c>
      <c r="N101" s="24">
        <v>0</v>
      </c>
      <c r="O101" s="24">
        <v>0</v>
      </c>
      <c r="P101" s="12">
        <f t="shared" si="41"/>
        <v>43600</v>
      </c>
      <c r="Q101" s="24">
        <v>0</v>
      </c>
      <c r="R101" s="24">
        <v>23000</v>
      </c>
      <c r="S101" s="24">
        <v>0</v>
      </c>
      <c r="T101" s="24">
        <v>0</v>
      </c>
      <c r="U101" s="24">
        <v>0</v>
      </c>
      <c r="V101" s="24">
        <v>0</v>
      </c>
      <c r="W101" s="12">
        <f t="shared" si="46"/>
        <v>23000</v>
      </c>
      <c r="X101" s="24">
        <v>0</v>
      </c>
      <c r="Y101" s="24">
        <v>6000</v>
      </c>
      <c r="Z101" s="24">
        <v>0</v>
      </c>
      <c r="AA101" s="24">
        <v>0</v>
      </c>
      <c r="AB101" s="24">
        <v>0</v>
      </c>
      <c r="AC101" s="24">
        <v>0</v>
      </c>
      <c r="AD101" s="12">
        <f t="shared" si="42"/>
        <v>6000</v>
      </c>
      <c r="AE101" s="24">
        <v>0</v>
      </c>
      <c r="AF101" s="24">
        <v>0</v>
      </c>
      <c r="AG101" s="24">
        <v>0</v>
      </c>
      <c r="AH101" s="24">
        <v>0</v>
      </c>
      <c r="AI101" s="24">
        <v>0</v>
      </c>
      <c r="AJ101" s="24">
        <v>0</v>
      </c>
      <c r="AK101" s="12">
        <f t="shared" si="43"/>
        <v>0</v>
      </c>
      <c r="AL101" s="12">
        <f t="shared" si="47"/>
        <v>0</v>
      </c>
      <c r="AM101" s="12">
        <f t="shared" si="47"/>
        <v>72600</v>
      </c>
      <c r="AN101" s="12">
        <f t="shared" si="47"/>
        <v>0</v>
      </c>
      <c r="AO101" s="12">
        <f t="shared" si="47"/>
        <v>0</v>
      </c>
      <c r="AP101" s="12">
        <f t="shared" si="47"/>
        <v>0</v>
      </c>
      <c r="AQ101" s="12">
        <f t="shared" si="47"/>
        <v>0</v>
      </c>
      <c r="AR101" s="12">
        <f t="shared" si="44"/>
        <v>72600</v>
      </c>
      <c r="AS101" s="12">
        <v>0</v>
      </c>
      <c r="AT101" s="12">
        <v>0</v>
      </c>
      <c r="AU101" s="12">
        <v>0</v>
      </c>
      <c r="AV101" s="12">
        <v>0</v>
      </c>
      <c r="AW101" s="12">
        <v>0</v>
      </c>
      <c r="AX101" s="12">
        <v>0</v>
      </c>
      <c r="AY101" s="12">
        <f t="shared" si="45"/>
        <v>0</v>
      </c>
      <c r="AZ101" s="12">
        <f t="shared" si="35"/>
        <v>0</v>
      </c>
      <c r="BA101" s="12">
        <f t="shared" si="36"/>
        <v>72600</v>
      </c>
      <c r="BB101" s="12">
        <f t="shared" si="37"/>
        <v>0</v>
      </c>
      <c r="BC101" s="12">
        <f t="shared" si="38"/>
        <v>0</v>
      </c>
      <c r="BD101" s="12">
        <f t="shared" si="39"/>
        <v>0</v>
      </c>
      <c r="BE101" s="12">
        <f t="shared" si="40"/>
        <v>0</v>
      </c>
      <c r="BF101" s="12">
        <f t="shared" si="33"/>
        <v>72600</v>
      </c>
      <c r="BH101" s="95"/>
    </row>
    <row r="102" spans="1:60">
      <c r="A102" s="21" t="s">
        <v>172</v>
      </c>
      <c r="B102" s="27" t="s">
        <v>162</v>
      </c>
      <c r="C102" s="22"/>
      <c r="D102" s="84" t="s">
        <v>1399</v>
      </c>
      <c r="E102" s="21" t="s">
        <v>1378</v>
      </c>
      <c r="F102" s="20">
        <v>10</v>
      </c>
      <c r="G102" s="20" t="s">
        <v>77</v>
      </c>
      <c r="H102" s="20"/>
      <c r="I102" s="27"/>
      <c r="J102" s="24">
        <v>0</v>
      </c>
      <c r="K102" s="24">
        <v>0</v>
      </c>
      <c r="L102" s="24">
        <v>0</v>
      </c>
      <c r="M102" s="24">
        <v>0</v>
      </c>
      <c r="N102" s="24">
        <v>0</v>
      </c>
      <c r="O102" s="24">
        <v>0</v>
      </c>
      <c r="P102" s="12">
        <f t="shared" si="41"/>
        <v>0</v>
      </c>
      <c r="Q102" s="24">
        <v>0</v>
      </c>
      <c r="R102" s="24">
        <v>0</v>
      </c>
      <c r="S102" s="24">
        <v>0</v>
      </c>
      <c r="T102" s="24">
        <v>0</v>
      </c>
      <c r="U102" s="24">
        <v>0</v>
      </c>
      <c r="V102" s="24">
        <v>0</v>
      </c>
      <c r="W102" s="12">
        <f t="shared" si="46"/>
        <v>0</v>
      </c>
      <c r="X102" s="24">
        <v>0</v>
      </c>
      <c r="Y102" s="24">
        <v>1000</v>
      </c>
      <c r="Z102" s="24">
        <v>0</v>
      </c>
      <c r="AA102" s="24">
        <v>0</v>
      </c>
      <c r="AB102" s="24">
        <v>0</v>
      </c>
      <c r="AC102" s="24">
        <v>0</v>
      </c>
      <c r="AD102" s="12">
        <f t="shared" si="42"/>
        <v>1000</v>
      </c>
      <c r="AE102" s="24">
        <v>0</v>
      </c>
      <c r="AF102" s="24">
        <v>7850</v>
      </c>
      <c r="AG102" s="24">
        <v>0</v>
      </c>
      <c r="AH102" s="24">
        <v>0</v>
      </c>
      <c r="AI102" s="24">
        <v>0</v>
      </c>
      <c r="AJ102" s="24">
        <v>0</v>
      </c>
      <c r="AK102" s="12">
        <f t="shared" si="43"/>
        <v>7850</v>
      </c>
      <c r="AL102" s="12">
        <f t="shared" si="47"/>
        <v>0</v>
      </c>
      <c r="AM102" s="12">
        <f t="shared" si="47"/>
        <v>8850</v>
      </c>
      <c r="AN102" s="12">
        <f t="shared" si="47"/>
        <v>0</v>
      </c>
      <c r="AO102" s="12">
        <f t="shared" si="47"/>
        <v>0</v>
      </c>
      <c r="AP102" s="12">
        <f t="shared" si="47"/>
        <v>0</v>
      </c>
      <c r="AQ102" s="12">
        <f t="shared" si="47"/>
        <v>0</v>
      </c>
      <c r="AR102" s="12">
        <f t="shared" si="44"/>
        <v>8850</v>
      </c>
      <c r="AS102" s="12">
        <v>0</v>
      </c>
      <c r="AT102" s="12">
        <v>0</v>
      </c>
      <c r="AU102" s="12">
        <v>0</v>
      </c>
      <c r="AV102" s="12">
        <v>0</v>
      </c>
      <c r="AW102" s="12">
        <v>0</v>
      </c>
      <c r="AX102" s="12">
        <v>0</v>
      </c>
      <c r="AY102" s="12">
        <f t="shared" si="45"/>
        <v>0</v>
      </c>
      <c r="AZ102" s="12">
        <f t="shared" si="35"/>
        <v>0</v>
      </c>
      <c r="BA102" s="12">
        <f t="shared" si="36"/>
        <v>8850</v>
      </c>
      <c r="BB102" s="12">
        <f t="shared" si="37"/>
        <v>0</v>
      </c>
      <c r="BC102" s="12">
        <f t="shared" si="38"/>
        <v>0</v>
      </c>
      <c r="BD102" s="12">
        <f t="shared" si="39"/>
        <v>0</v>
      </c>
      <c r="BE102" s="12">
        <f t="shared" si="40"/>
        <v>0</v>
      </c>
      <c r="BF102" s="12">
        <f t="shared" si="33"/>
        <v>8850</v>
      </c>
      <c r="BH102" s="95"/>
    </row>
    <row r="103" spans="1:60">
      <c r="A103" s="21" t="s">
        <v>173</v>
      </c>
      <c r="B103" s="27" t="s">
        <v>162</v>
      </c>
      <c r="C103" s="22"/>
      <c r="D103" s="84" t="s">
        <v>1399</v>
      </c>
      <c r="E103" s="21" t="s">
        <v>1378</v>
      </c>
      <c r="F103" s="20">
        <v>10</v>
      </c>
      <c r="G103" s="20" t="s">
        <v>77</v>
      </c>
      <c r="H103" s="20"/>
      <c r="I103" s="27"/>
      <c r="J103" s="24">
        <v>0</v>
      </c>
      <c r="K103" s="12">
        <v>10000</v>
      </c>
      <c r="L103" s="24">
        <v>0</v>
      </c>
      <c r="M103" s="24">
        <v>0</v>
      </c>
      <c r="N103" s="24">
        <v>0</v>
      </c>
      <c r="O103" s="24">
        <v>0</v>
      </c>
      <c r="P103" s="12">
        <f t="shared" si="41"/>
        <v>10000</v>
      </c>
      <c r="Q103" s="24">
        <v>0</v>
      </c>
      <c r="R103" s="24">
        <v>0</v>
      </c>
      <c r="S103" s="24">
        <v>0</v>
      </c>
      <c r="T103" s="24">
        <v>0</v>
      </c>
      <c r="U103" s="24">
        <v>0</v>
      </c>
      <c r="V103" s="24">
        <v>0</v>
      </c>
      <c r="W103" s="12">
        <f t="shared" si="46"/>
        <v>0</v>
      </c>
      <c r="X103" s="24">
        <v>0</v>
      </c>
      <c r="Y103" s="24">
        <v>0</v>
      </c>
      <c r="Z103" s="24">
        <v>0</v>
      </c>
      <c r="AA103" s="24">
        <v>0</v>
      </c>
      <c r="AB103" s="24">
        <v>0</v>
      </c>
      <c r="AC103" s="24">
        <v>0</v>
      </c>
      <c r="AD103" s="12">
        <f t="shared" si="42"/>
        <v>0</v>
      </c>
      <c r="AE103" s="24">
        <v>0</v>
      </c>
      <c r="AF103" s="24">
        <v>0</v>
      </c>
      <c r="AG103" s="24">
        <v>0</v>
      </c>
      <c r="AH103" s="24">
        <v>0</v>
      </c>
      <c r="AI103" s="24">
        <v>0</v>
      </c>
      <c r="AJ103" s="24">
        <v>0</v>
      </c>
      <c r="AK103" s="12">
        <f t="shared" si="43"/>
        <v>0</v>
      </c>
      <c r="AL103" s="12">
        <f t="shared" si="47"/>
        <v>0</v>
      </c>
      <c r="AM103" s="12">
        <f t="shared" si="47"/>
        <v>10000</v>
      </c>
      <c r="AN103" s="12">
        <f t="shared" si="47"/>
        <v>0</v>
      </c>
      <c r="AO103" s="12">
        <f t="shared" si="47"/>
        <v>0</v>
      </c>
      <c r="AP103" s="12">
        <f t="shared" si="47"/>
        <v>0</v>
      </c>
      <c r="AQ103" s="12">
        <f t="shared" si="47"/>
        <v>0</v>
      </c>
      <c r="AR103" s="12">
        <f t="shared" si="44"/>
        <v>10000</v>
      </c>
      <c r="AS103" s="12">
        <v>0</v>
      </c>
      <c r="AT103" s="12">
        <v>0</v>
      </c>
      <c r="AU103" s="12">
        <v>0</v>
      </c>
      <c r="AV103" s="12">
        <v>0</v>
      </c>
      <c r="AW103" s="12">
        <v>0</v>
      </c>
      <c r="AX103" s="12">
        <v>0</v>
      </c>
      <c r="AY103" s="12">
        <f t="shared" si="45"/>
        <v>0</v>
      </c>
      <c r="AZ103" s="12">
        <f t="shared" si="35"/>
        <v>0</v>
      </c>
      <c r="BA103" s="12">
        <f t="shared" si="36"/>
        <v>10000</v>
      </c>
      <c r="BB103" s="12">
        <f t="shared" si="37"/>
        <v>0</v>
      </c>
      <c r="BC103" s="12">
        <f t="shared" si="38"/>
        <v>0</v>
      </c>
      <c r="BD103" s="12">
        <f t="shared" si="39"/>
        <v>0</v>
      </c>
      <c r="BE103" s="12">
        <f t="shared" si="40"/>
        <v>0</v>
      </c>
      <c r="BF103" s="12">
        <f t="shared" si="33"/>
        <v>10000</v>
      </c>
      <c r="BH103" s="95"/>
    </row>
    <row r="104" spans="1:60">
      <c r="A104" s="21" t="s">
        <v>174</v>
      </c>
      <c r="B104" s="27" t="s">
        <v>162</v>
      </c>
      <c r="C104" s="22"/>
      <c r="D104" s="84" t="s">
        <v>1399</v>
      </c>
      <c r="E104" s="21" t="s">
        <v>1378</v>
      </c>
      <c r="F104" s="20">
        <v>10</v>
      </c>
      <c r="G104" s="20" t="s">
        <v>77</v>
      </c>
      <c r="H104" s="20"/>
      <c r="I104" s="27"/>
      <c r="J104" s="24">
        <v>0</v>
      </c>
      <c r="K104" s="24">
        <v>0</v>
      </c>
      <c r="L104" s="24">
        <v>0</v>
      </c>
      <c r="M104" s="24">
        <v>0</v>
      </c>
      <c r="N104" s="24">
        <v>0</v>
      </c>
      <c r="O104" s="24">
        <v>0</v>
      </c>
      <c r="P104" s="12">
        <f t="shared" si="41"/>
        <v>0</v>
      </c>
      <c r="Q104" s="24">
        <v>0</v>
      </c>
      <c r="R104" s="24">
        <v>0</v>
      </c>
      <c r="S104" s="24">
        <v>0</v>
      </c>
      <c r="T104" s="24">
        <v>0</v>
      </c>
      <c r="U104" s="24">
        <v>0</v>
      </c>
      <c r="V104" s="24">
        <v>0</v>
      </c>
      <c r="W104" s="12">
        <f t="shared" si="46"/>
        <v>0</v>
      </c>
      <c r="X104" s="24">
        <v>0</v>
      </c>
      <c r="Y104" s="24">
        <v>3360</v>
      </c>
      <c r="Z104" s="24">
        <v>0</v>
      </c>
      <c r="AA104" s="24">
        <v>0</v>
      </c>
      <c r="AB104" s="24">
        <v>0</v>
      </c>
      <c r="AC104" s="24">
        <v>0</v>
      </c>
      <c r="AD104" s="12">
        <f t="shared" si="42"/>
        <v>3360</v>
      </c>
      <c r="AE104" s="24">
        <v>0</v>
      </c>
      <c r="AF104" s="24">
        <v>0</v>
      </c>
      <c r="AG104" s="24">
        <v>0</v>
      </c>
      <c r="AH104" s="24">
        <v>0</v>
      </c>
      <c r="AI104" s="24">
        <v>0</v>
      </c>
      <c r="AJ104" s="24">
        <v>0</v>
      </c>
      <c r="AK104" s="12">
        <f t="shared" si="43"/>
        <v>0</v>
      </c>
      <c r="AL104" s="12">
        <f t="shared" si="47"/>
        <v>0</v>
      </c>
      <c r="AM104" s="12">
        <f t="shared" si="47"/>
        <v>3360</v>
      </c>
      <c r="AN104" s="12">
        <f t="shared" si="47"/>
        <v>0</v>
      </c>
      <c r="AO104" s="12">
        <f t="shared" si="47"/>
        <v>0</v>
      </c>
      <c r="AP104" s="12">
        <f t="shared" si="47"/>
        <v>0</v>
      </c>
      <c r="AQ104" s="12">
        <f t="shared" si="47"/>
        <v>0</v>
      </c>
      <c r="AR104" s="12">
        <f t="shared" si="44"/>
        <v>3360</v>
      </c>
      <c r="AS104" s="12">
        <v>0</v>
      </c>
      <c r="AT104" s="12">
        <v>0</v>
      </c>
      <c r="AU104" s="12">
        <v>0</v>
      </c>
      <c r="AV104" s="12">
        <v>0</v>
      </c>
      <c r="AW104" s="12">
        <v>0</v>
      </c>
      <c r="AX104" s="12">
        <v>0</v>
      </c>
      <c r="AY104" s="12">
        <f t="shared" si="45"/>
        <v>0</v>
      </c>
      <c r="AZ104" s="12">
        <f t="shared" si="35"/>
        <v>0</v>
      </c>
      <c r="BA104" s="12">
        <f t="shared" si="36"/>
        <v>3360</v>
      </c>
      <c r="BB104" s="12">
        <f t="shared" si="37"/>
        <v>0</v>
      </c>
      <c r="BC104" s="12">
        <f t="shared" si="38"/>
        <v>0</v>
      </c>
      <c r="BD104" s="12">
        <f t="shared" si="39"/>
        <v>0</v>
      </c>
      <c r="BE104" s="12">
        <f t="shared" si="40"/>
        <v>0</v>
      </c>
      <c r="BF104" s="12">
        <f t="shared" si="33"/>
        <v>3360</v>
      </c>
      <c r="BH104" s="95"/>
    </row>
    <row r="105" spans="1:60">
      <c r="A105" s="21" t="s">
        <v>175</v>
      </c>
      <c r="B105" s="27" t="s">
        <v>162</v>
      </c>
      <c r="C105" s="22"/>
      <c r="D105" s="84" t="s">
        <v>1399</v>
      </c>
      <c r="E105" s="21" t="s">
        <v>1378</v>
      </c>
      <c r="F105" s="20">
        <v>10</v>
      </c>
      <c r="G105" s="20" t="s">
        <v>77</v>
      </c>
      <c r="H105" s="20"/>
      <c r="I105" s="27"/>
      <c r="J105" s="24">
        <v>0</v>
      </c>
      <c r="K105" s="24">
        <v>0</v>
      </c>
      <c r="L105" s="24">
        <v>0</v>
      </c>
      <c r="M105" s="24">
        <v>0</v>
      </c>
      <c r="N105" s="24">
        <v>0</v>
      </c>
      <c r="O105" s="24">
        <v>0</v>
      </c>
      <c r="P105" s="12">
        <f t="shared" si="41"/>
        <v>0</v>
      </c>
      <c r="Q105" s="24">
        <v>0</v>
      </c>
      <c r="R105" s="24">
        <v>0</v>
      </c>
      <c r="S105" s="24">
        <v>0</v>
      </c>
      <c r="T105" s="24">
        <v>0</v>
      </c>
      <c r="U105" s="24">
        <v>0</v>
      </c>
      <c r="V105" s="24">
        <v>0</v>
      </c>
      <c r="W105" s="12">
        <f t="shared" si="46"/>
        <v>0</v>
      </c>
      <c r="X105" s="24">
        <v>0</v>
      </c>
      <c r="Y105" s="24">
        <v>5750</v>
      </c>
      <c r="Z105" s="24">
        <v>0</v>
      </c>
      <c r="AA105" s="24">
        <v>0</v>
      </c>
      <c r="AB105" s="24">
        <v>0</v>
      </c>
      <c r="AC105" s="24">
        <v>0</v>
      </c>
      <c r="AD105" s="12">
        <f t="shared" si="42"/>
        <v>5750</v>
      </c>
      <c r="AE105" s="24">
        <v>0</v>
      </c>
      <c r="AF105" s="24">
        <v>7140</v>
      </c>
      <c r="AG105" s="24">
        <v>0</v>
      </c>
      <c r="AH105" s="24">
        <v>0</v>
      </c>
      <c r="AI105" s="24">
        <v>0</v>
      </c>
      <c r="AJ105" s="24">
        <v>0</v>
      </c>
      <c r="AK105" s="12">
        <f t="shared" si="43"/>
        <v>7140</v>
      </c>
      <c r="AL105" s="12">
        <f t="shared" si="47"/>
        <v>0</v>
      </c>
      <c r="AM105" s="12">
        <f t="shared" si="47"/>
        <v>12890</v>
      </c>
      <c r="AN105" s="12">
        <f t="shared" si="47"/>
        <v>0</v>
      </c>
      <c r="AO105" s="12">
        <f t="shared" si="47"/>
        <v>0</v>
      </c>
      <c r="AP105" s="12">
        <f t="shared" si="47"/>
        <v>0</v>
      </c>
      <c r="AQ105" s="12">
        <f t="shared" si="47"/>
        <v>0</v>
      </c>
      <c r="AR105" s="12">
        <f t="shared" si="44"/>
        <v>12890</v>
      </c>
      <c r="AS105" s="12">
        <v>0</v>
      </c>
      <c r="AT105" s="12">
        <v>0</v>
      </c>
      <c r="AU105" s="12">
        <v>0</v>
      </c>
      <c r="AV105" s="12">
        <v>0</v>
      </c>
      <c r="AW105" s="12">
        <v>0</v>
      </c>
      <c r="AX105" s="12">
        <v>0</v>
      </c>
      <c r="AY105" s="12">
        <f t="shared" si="45"/>
        <v>0</v>
      </c>
      <c r="AZ105" s="12">
        <f t="shared" si="35"/>
        <v>0</v>
      </c>
      <c r="BA105" s="12">
        <f t="shared" si="36"/>
        <v>12890</v>
      </c>
      <c r="BB105" s="12">
        <f t="shared" si="37"/>
        <v>0</v>
      </c>
      <c r="BC105" s="12">
        <f t="shared" si="38"/>
        <v>0</v>
      </c>
      <c r="BD105" s="12">
        <f t="shared" si="39"/>
        <v>0</v>
      </c>
      <c r="BE105" s="12">
        <f t="shared" si="40"/>
        <v>0</v>
      </c>
      <c r="BF105" s="12">
        <f t="shared" si="33"/>
        <v>12890</v>
      </c>
      <c r="BH105" s="95"/>
    </row>
    <row r="106" spans="1:60">
      <c r="A106" s="21" t="s">
        <v>176</v>
      </c>
      <c r="B106" s="27" t="s">
        <v>162</v>
      </c>
      <c r="C106" s="22"/>
      <c r="D106" s="84" t="s">
        <v>1399</v>
      </c>
      <c r="E106" s="21" t="s">
        <v>1378</v>
      </c>
      <c r="F106" s="20">
        <v>10</v>
      </c>
      <c r="G106" s="20" t="s">
        <v>77</v>
      </c>
      <c r="H106" s="20"/>
      <c r="I106" s="27"/>
      <c r="J106" s="24">
        <v>0</v>
      </c>
      <c r="K106" s="24">
        <v>0</v>
      </c>
      <c r="L106" s="24">
        <v>0</v>
      </c>
      <c r="M106" s="24">
        <v>0</v>
      </c>
      <c r="N106" s="24">
        <v>0</v>
      </c>
      <c r="O106" s="24">
        <v>0</v>
      </c>
      <c r="P106" s="12">
        <f t="shared" si="41"/>
        <v>0</v>
      </c>
      <c r="Q106" s="24">
        <v>0</v>
      </c>
      <c r="R106" s="24">
        <v>0</v>
      </c>
      <c r="S106" s="24">
        <v>0</v>
      </c>
      <c r="T106" s="24">
        <v>0</v>
      </c>
      <c r="U106" s="24">
        <v>0</v>
      </c>
      <c r="V106" s="24">
        <v>0</v>
      </c>
      <c r="W106" s="12">
        <f t="shared" si="46"/>
        <v>0</v>
      </c>
      <c r="X106" s="24">
        <v>0</v>
      </c>
      <c r="Y106" s="24">
        <v>0</v>
      </c>
      <c r="Z106" s="24">
        <v>0</v>
      </c>
      <c r="AA106" s="24">
        <v>0</v>
      </c>
      <c r="AB106" s="24">
        <v>0</v>
      </c>
      <c r="AC106" s="24">
        <v>0</v>
      </c>
      <c r="AD106" s="12">
        <f t="shared" si="42"/>
        <v>0</v>
      </c>
      <c r="AE106" s="24">
        <v>0</v>
      </c>
      <c r="AF106" s="24">
        <v>3360</v>
      </c>
      <c r="AG106" s="24">
        <v>0</v>
      </c>
      <c r="AH106" s="24">
        <v>0</v>
      </c>
      <c r="AI106" s="24">
        <v>0</v>
      </c>
      <c r="AJ106" s="24">
        <v>0</v>
      </c>
      <c r="AK106" s="12">
        <f t="shared" si="43"/>
        <v>3360</v>
      </c>
      <c r="AL106" s="12">
        <f t="shared" si="47"/>
        <v>0</v>
      </c>
      <c r="AM106" s="12">
        <f t="shared" si="47"/>
        <v>3360</v>
      </c>
      <c r="AN106" s="12">
        <f t="shared" si="47"/>
        <v>0</v>
      </c>
      <c r="AO106" s="12">
        <f t="shared" si="47"/>
        <v>0</v>
      </c>
      <c r="AP106" s="12">
        <f t="shared" si="47"/>
        <v>0</v>
      </c>
      <c r="AQ106" s="12">
        <f t="shared" si="47"/>
        <v>0</v>
      </c>
      <c r="AR106" s="12">
        <f t="shared" si="44"/>
        <v>3360</v>
      </c>
      <c r="AS106" s="12">
        <v>0</v>
      </c>
      <c r="AT106" s="12">
        <v>0</v>
      </c>
      <c r="AU106" s="12">
        <v>0</v>
      </c>
      <c r="AV106" s="12">
        <v>0</v>
      </c>
      <c r="AW106" s="12">
        <v>0</v>
      </c>
      <c r="AX106" s="12">
        <v>0</v>
      </c>
      <c r="AY106" s="12">
        <f t="shared" si="45"/>
        <v>0</v>
      </c>
      <c r="AZ106" s="12">
        <f t="shared" si="35"/>
        <v>0</v>
      </c>
      <c r="BA106" s="12">
        <f t="shared" si="36"/>
        <v>3360</v>
      </c>
      <c r="BB106" s="12">
        <f t="shared" si="37"/>
        <v>0</v>
      </c>
      <c r="BC106" s="12">
        <f t="shared" si="38"/>
        <v>0</v>
      </c>
      <c r="BD106" s="12">
        <f t="shared" si="39"/>
        <v>0</v>
      </c>
      <c r="BE106" s="12">
        <f t="shared" si="40"/>
        <v>0</v>
      </c>
      <c r="BF106" s="12">
        <f t="shared" si="33"/>
        <v>3360</v>
      </c>
      <c r="BH106" s="95"/>
    </row>
    <row r="107" spans="1:60">
      <c r="A107" s="21" t="s">
        <v>177</v>
      </c>
      <c r="B107" s="27" t="s">
        <v>162</v>
      </c>
      <c r="C107" s="22"/>
      <c r="D107" s="84" t="s">
        <v>1399</v>
      </c>
      <c r="E107" s="21" t="s">
        <v>1380</v>
      </c>
      <c r="F107" s="20">
        <v>10</v>
      </c>
      <c r="G107" s="20" t="s">
        <v>77</v>
      </c>
      <c r="H107" s="20"/>
      <c r="I107" s="27"/>
      <c r="J107" s="24">
        <v>0</v>
      </c>
      <c r="K107" s="24">
        <v>0</v>
      </c>
      <c r="L107" s="24">
        <v>0</v>
      </c>
      <c r="M107" s="24">
        <v>0</v>
      </c>
      <c r="N107" s="24">
        <v>0</v>
      </c>
      <c r="O107" s="24">
        <v>0</v>
      </c>
      <c r="P107" s="12">
        <f t="shared" si="41"/>
        <v>0</v>
      </c>
      <c r="Q107" s="24">
        <v>0</v>
      </c>
      <c r="R107" s="24">
        <v>0</v>
      </c>
      <c r="S107" s="24">
        <v>0</v>
      </c>
      <c r="T107" s="24">
        <v>0</v>
      </c>
      <c r="U107" s="24">
        <v>0</v>
      </c>
      <c r="V107" s="24">
        <v>0</v>
      </c>
      <c r="W107" s="12">
        <f t="shared" si="46"/>
        <v>0</v>
      </c>
      <c r="X107" s="24">
        <v>0</v>
      </c>
      <c r="Y107" s="12">
        <v>39350</v>
      </c>
      <c r="Z107" s="24">
        <v>0</v>
      </c>
      <c r="AA107" s="24">
        <v>0</v>
      </c>
      <c r="AB107" s="24">
        <v>0</v>
      </c>
      <c r="AC107" s="24">
        <v>0</v>
      </c>
      <c r="AD107" s="12">
        <f t="shared" si="42"/>
        <v>39350</v>
      </c>
      <c r="AE107" s="24">
        <v>0</v>
      </c>
      <c r="AF107" s="12">
        <v>31500</v>
      </c>
      <c r="AG107" s="24">
        <v>0</v>
      </c>
      <c r="AH107" s="24">
        <v>0</v>
      </c>
      <c r="AI107" s="24">
        <v>0</v>
      </c>
      <c r="AJ107" s="24">
        <v>0</v>
      </c>
      <c r="AK107" s="12">
        <f t="shared" si="43"/>
        <v>31500</v>
      </c>
      <c r="AL107" s="12">
        <f t="shared" si="47"/>
        <v>0</v>
      </c>
      <c r="AM107" s="12">
        <f t="shared" si="47"/>
        <v>70850</v>
      </c>
      <c r="AN107" s="12">
        <f t="shared" si="47"/>
        <v>0</v>
      </c>
      <c r="AO107" s="12">
        <f t="shared" si="47"/>
        <v>0</v>
      </c>
      <c r="AP107" s="12">
        <f t="shared" si="47"/>
        <v>0</v>
      </c>
      <c r="AQ107" s="12">
        <f t="shared" si="47"/>
        <v>0</v>
      </c>
      <c r="AR107" s="12">
        <f t="shared" si="44"/>
        <v>70850</v>
      </c>
      <c r="AS107" s="12">
        <v>0</v>
      </c>
      <c r="AT107" s="12">
        <v>0</v>
      </c>
      <c r="AU107" s="12">
        <v>0</v>
      </c>
      <c r="AV107" s="12">
        <v>0</v>
      </c>
      <c r="AW107" s="12">
        <v>0</v>
      </c>
      <c r="AX107" s="12">
        <v>0</v>
      </c>
      <c r="AY107" s="12">
        <f t="shared" si="45"/>
        <v>0</v>
      </c>
      <c r="AZ107" s="12">
        <f t="shared" si="35"/>
        <v>0</v>
      </c>
      <c r="BA107" s="12">
        <f t="shared" si="36"/>
        <v>70850</v>
      </c>
      <c r="BB107" s="12">
        <f t="shared" si="37"/>
        <v>0</v>
      </c>
      <c r="BC107" s="12">
        <f t="shared" si="38"/>
        <v>0</v>
      </c>
      <c r="BD107" s="12">
        <f t="shared" si="39"/>
        <v>0</v>
      </c>
      <c r="BE107" s="12">
        <f t="shared" si="40"/>
        <v>0</v>
      </c>
      <c r="BF107" s="12">
        <f t="shared" si="33"/>
        <v>70850</v>
      </c>
      <c r="BH107" s="95"/>
    </row>
    <row r="108" spans="1:60">
      <c r="A108" s="21" t="s">
        <v>178</v>
      </c>
      <c r="B108" s="27" t="s">
        <v>3</v>
      </c>
      <c r="C108" s="22"/>
      <c r="D108" s="84" t="s">
        <v>1399</v>
      </c>
      <c r="E108" s="21" t="s">
        <v>1381</v>
      </c>
      <c r="F108" s="20">
        <v>10</v>
      </c>
      <c r="G108" s="20" t="s">
        <v>77</v>
      </c>
      <c r="H108" s="20"/>
      <c r="I108" s="27"/>
      <c r="J108" s="24">
        <v>0</v>
      </c>
      <c r="K108" s="24">
        <v>0</v>
      </c>
      <c r="L108" s="24">
        <v>0</v>
      </c>
      <c r="M108" s="24">
        <v>0</v>
      </c>
      <c r="N108" s="24">
        <v>0</v>
      </c>
      <c r="O108" s="24">
        <v>0</v>
      </c>
      <c r="P108" s="12">
        <f t="shared" si="41"/>
        <v>0</v>
      </c>
      <c r="Q108" s="24">
        <v>15000</v>
      </c>
      <c r="R108" s="24">
        <v>0</v>
      </c>
      <c r="S108" s="24">
        <v>0</v>
      </c>
      <c r="T108" s="24">
        <v>0</v>
      </c>
      <c r="U108" s="24">
        <v>0</v>
      </c>
      <c r="V108" s="24">
        <v>0</v>
      </c>
      <c r="W108" s="12">
        <f t="shared" si="46"/>
        <v>15000</v>
      </c>
      <c r="X108" s="24">
        <v>19900</v>
      </c>
      <c r="Y108" s="24">
        <v>0</v>
      </c>
      <c r="Z108" s="24">
        <v>0</v>
      </c>
      <c r="AA108" s="24">
        <v>0</v>
      </c>
      <c r="AB108" s="24">
        <v>0</v>
      </c>
      <c r="AC108" s="24">
        <v>0</v>
      </c>
      <c r="AD108" s="12">
        <f t="shared" si="42"/>
        <v>19900</v>
      </c>
      <c r="AE108" s="24">
        <v>32790</v>
      </c>
      <c r="AF108" s="24">
        <v>0</v>
      </c>
      <c r="AG108" s="24">
        <v>0</v>
      </c>
      <c r="AH108" s="24">
        <v>0</v>
      </c>
      <c r="AI108" s="24">
        <v>0</v>
      </c>
      <c r="AJ108" s="24">
        <v>0</v>
      </c>
      <c r="AK108" s="12">
        <f t="shared" si="43"/>
        <v>32790</v>
      </c>
      <c r="AL108" s="12">
        <f t="shared" si="47"/>
        <v>67690</v>
      </c>
      <c r="AM108" s="12">
        <f t="shared" si="47"/>
        <v>0</v>
      </c>
      <c r="AN108" s="12">
        <f t="shared" si="47"/>
        <v>0</v>
      </c>
      <c r="AO108" s="12">
        <f t="shared" si="47"/>
        <v>0</v>
      </c>
      <c r="AP108" s="12">
        <f t="shared" si="47"/>
        <v>0</v>
      </c>
      <c r="AQ108" s="12">
        <f t="shared" si="47"/>
        <v>0</v>
      </c>
      <c r="AR108" s="12">
        <f t="shared" si="44"/>
        <v>67690</v>
      </c>
      <c r="AS108" s="12">
        <v>0</v>
      </c>
      <c r="AT108" s="12">
        <v>0</v>
      </c>
      <c r="AU108" s="12">
        <v>0</v>
      </c>
      <c r="AV108" s="12">
        <v>0</v>
      </c>
      <c r="AW108" s="12">
        <v>0</v>
      </c>
      <c r="AX108" s="12">
        <v>0</v>
      </c>
      <c r="AY108" s="12">
        <f t="shared" si="45"/>
        <v>0</v>
      </c>
      <c r="AZ108" s="12">
        <f t="shared" si="35"/>
        <v>67690</v>
      </c>
      <c r="BA108" s="12">
        <f t="shared" si="36"/>
        <v>0</v>
      </c>
      <c r="BB108" s="12">
        <f t="shared" si="37"/>
        <v>0</v>
      </c>
      <c r="BC108" s="12">
        <f t="shared" si="38"/>
        <v>0</v>
      </c>
      <c r="BD108" s="12">
        <f t="shared" si="39"/>
        <v>0</v>
      </c>
      <c r="BE108" s="12">
        <f t="shared" si="40"/>
        <v>0</v>
      </c>
      <c r="BF108" s="12">
        <f t="shared" si="33"/>
        <v>67690</v>
      </c>
      <c r="BH108" s="95"/>
    </row>
    <row r="109" spans="1:60">
      <c r="A109" s="21" t="s">
        <v>179</v>
      </c>
      <c r="B109" s="27" t="s">
        <v>162</v>
      </c>
      <c r="C109" s="22"/>
      <c r="D109" s="84" t="s">
        <v>1399</v>
      </c>
      <c r="E109" s="21" t="s">
        <v>1381</v>
      </c>
      <c r="F109" s="20">
        <v>10</v>
      </c>
      <c r="G109" s="20" t="s">
        <v>77</v>
      </c>
      <c r="H109" s="20"/>
      <c r="I109" s="27"/>
      <c r="J109" s="24">
        <v>0</v>
      </c>
      <c r="K109" s="12">
        <v>33500</v>
      </c>
      <c r="L109" s="24">
        <v>0</v>
      </c>
      <c r="M109" s="24">
        <v>0</v>
      </c>
      <c r="N109" s="24">
        <v>0</v>
      </c>
      <c r="O109" s="24">
        <v>0</v>
      </c>
      <c r="P109" s="12">
        <f t="shared" si="41"/>
        <v>33500</v>
      </c>
      <c r="Q109" s="24">
        <v>0</v>
      </c>
      <c r="R109" s="24">
        <v>2000</v>
      </c>
      <c r="S109" s="24">
        <v>0</v>
      </c>
      <c r="T109" s="24">
        <v>0</v>
      </c>
      <c r="U109" s="24">
        <v>0</v>
      </c>
      <c r="V109" s="24">
        <v>0</v>
      </c>
      <c r="W109" s="12">
        <f t="shared" si="46"/>
        <v>2000</v>
      </c>
      <c r="X109" s="24">
        <v>0</v>
      </c>
      <c r="Y109" s="24">
        <v>10000</v>
      </c>
      <c r="Z109" s="24">
        <v>0</v>
      </c>
      <c r="AA109" s="24">
        <v>0</v>
      </c>
      <c r="AB109" s="24">
        <v>0</v>
      </c>
      <c r="AC109" s="24">
        <v>0</v>
      </c>
      <c r="AD109" s="12">
        <f t="shared" si="42"/>
        <v>10000</v>
      </c>
      <c r="AE109" s="24">
        <v>0</v>
      </c>
      <c r="AF109" s="24">
        <v>5000</v>
      </c>
      <c r="AG109" s="24">
        <v>0</v>
      </c>
      <c r="AH109" s="24">
        <v>0</v>
      </c>
      <c r="AI109" s="24">
        <v>0</v>
      </c>
      <c r="AJ109" s="24">
        <v>0</v>
      </c>
      <c r="AK109" s="12">
        <f t="shared" si="43"/>
        <v>5000</v>
      </c>
      <c r="AL109" s="12">
        <f t="shared" si="47"/>
        <v>0</v>
      </c>
      <c r="AM109" s="12">
        <f t="shared" si="47"/>
        <v>50500</v>
      </c>
      <c r="AN109" s="12">
        <f t="shared" si="47"/>
        <v>0</v>
      </c>
      <c r="AO109" s="12">
        <f t="shared" si="47"/>
        <v>0</v>
      </c>
      <c r="AP109" s="12">
        <f t="shared" si="47"/>
        <v>0</v>
      </c>
      <c r="AQ109" s="12">
        <f t="shared" si="47"/>
        <v>0</v>
      </c>
      <c r="AR109" s="12">
        <f t="shared" si="44"/>
        <v>50500</v>
      </c>
      <c r="AS109" s="12">
        <v>0</v>
      </c>
      <c r="AT109" s="12">
        <v>0</v>
      </c>
      <c r="AU109" s="12">
        <v>0</v>
      </c>
      <c r="AV109" s="12">
        <v>0</v>
      </c>
      <c r="AW109" s="12">
        <v>0</v>
      </c>
      <c r="AX109" s="12">
        <v>0</v>
      </c>
      <c r="AY109" s="12">
        <f t="shared" si="45"/>
        <v>0</v>
      </c>
      <c r="AZ109" s="12">
        <f t="shared" si="35"/>
        <v>0</v>
      </c>
      <c r="BA109" s="12">
        <f t="shared" si="36"/>
        <v>50500</v>
      </c>
      <c r="BB109" s="12">
        <f t="shared" si="37"/>
        <v>0</v>
      </c>
      <c r="BC109" s="12">
        <f t="shared" si="38"/>
        <v>0</v>
      </c>
      <c r="BD109" s="12">
        <f t="shared" si="39"/>
        <v>0</v>
      </c>
      <c r="BE109" s="12">
        <f t="shared" si="40"/>
        <v>0</v>
      </c>
      <c r="BF109" s="12">
        <f t="shared" si="33"/>
        <v>50500</v>
      </c>
      <c r="BH109" s="95"/>
    </row>
    <row r="110" spans="1:60">
      <c r="A110" s="21" t="s">
        <v>180</v>
      </c>
      <c r="B110" s="27" t="s">
        <v>162</v>
      </c>
      <c r="C110" s="22"/>
      <c r="D110" s="84" t="s">
        <v>1399</v>
      </c>
      <c r="E110" s="21" t="s">
        <v>59</v>
      </c>
      <c r="F110" s="20">
        <v>10</v>
      </c>
      <c r="G110" s="20" t="s">
        <v>77</v>
      </c>
      <c r="H110" s="20"/>
      <c r="I110" s="27"/>
      <c r="J110" s="26">
        <v>0</v>
      </c>
      <c r="K110" s="12">
        <v>33500</v>
      </c>
      <c r="L110" s="24">
        <v>0</v>
      </c>
      <c r="M110" s="24">
        <v>0</v>
      </c>
      <c r="N110" s="24">
        <v>0</v>
      </c>
      <c r="O110" s="24">
        <v>0</v>
      </c>
      <c r="P110" s="12">
        <f>SUM(K110:O110)</f>
        <v>33500</v>
      </c>
      <c r="Q110" s="24">
        <v>0</v>
      </c>
      <c r="R110" s="12">
        <v>4600</v>
      </c>
      <c r="S110" s="24">
        <v>0</v>
      </c>
      <c r="T110" s="24">
        <v>0</v>
      </c>
      <c r="U110" s="24">
        <v>0</v>
      </c>
      <c r="V110" s="24">
        <v>0</v>
      </c>
      <c r="W110" s="12">
        <f t="shared" si="46"/>
        <v>4600</v>
      </c>
      <c r="X110" s="24">
        <v>0</v>
      </c>
      <c r="Y110" s="24">
        <v>4000</v>
      </c>
      <c r="Z110" s="24">
        <v>0</v>
      </c>
      <c r="AA110" s="24">
        <v>0</v>
      </c>
      <c r="AB110" s="24">
        <v>0</v>
      </c>
      <c r="AC110" s="24">
        <v>0</v>
      </c>
      <c r="AD110" s="12">
        <f t="shared" si="42"/>
        <v>4000</v>
      </c>
      <c r="AE110" s="24">
        <v>0</v>
      </c>
      <c r="AF110" s="24">
        <v>11180</v>
      </c>
      <c r="AG110" s="24">
        <v>0</v>
      </c>
      <c r="AH110" s="24">
        <v>0</v>
      </c>
      <c r="AI110" s="24">
        <v>0</v>
      </c>
      <c r="AJ110" s="24">
        <v>0</v>
      </c>
      <c r="AK110" s="12">
        <f t="shared" si="43"/>
        <v>11180</v>
      </c>
      <c r="AL110" s="12">
        <f t="shared" si="47"/>
        <v>0</v>
      </c>
      <c r="AM110" s="12">
        <f t="shared" si="47"/>
        <v>53280</v>
      </c>
      <c r="AN110" s="12">
        <f t="shared" si="47"/>
        <v>0</v>
      </c>
      <c r="AO110" s="12">
        <f t="shared" si="47"/>
        <v>0</v>
      </c>
      <c r="AP110" s="12">
        <f t="shared" si="47"/>
        <v>0</v>
      </c>
      <c r="AQ110" s="12">
        <f t="shared" si="47"/>
        <v>0</v>
      </c>
      <c r="AR110" s="12">
        <f t="shared" si="44"/>
        <v>53280</v>
      </c>
      <c r="AS110" s="12">
        <v>0</v>
      </c>
      <c r="AT110" s="12">
        <v>0</v>
      </c>
      <c r="AU110" s="12">
        <v>0</v>
      </c>
      <c r="AV110" s="12">
        <v>0</v>
      </c>
      <c r="AW110" s="12">
        <v>0</v>
      </c>
      <c r="AX110" s="12">
        <v>0</v>
      </c>
      <c r="AY110" s="12">
        <f t="shared" si="45"/>
        <v>0</v>
      </c>
      <c r="AZ110" s="12">
        <f t="shared" si="35"/>
        <v>0</v>
      </c>
      <c r="BA110" s="12">
        <f t="shared" si="36"/>
        <v>53280</v>
      </c>
      <c r="BB110" s="12">
        <f t="shared" si="37"/>
        <v>0</v>
      </c>
      <c r="BC110" s="12">
        <f t="shared" si="38"/>
        <v>0</v>
      </c>
      <c r="BD110" s="12">
        <f t="shared" si="39"/>
        <v>0</v>
      </c>
      <c r="BE110" s="12">
        <f t="shared" si="40"/>
        <v>0</v>
      </c>
      <c r="BF110" s="12">
        <f t="shared" si="33"/>
        <v>53280</v>
      </c>
      <c r="BH110" s="95"/>
    </row>
    <row r="111" spans="1:60">
      <c r="A111" s="21" t="s">
        <v>181</v>
      </c>
      <c r="B111" s="27" t="s">
        <v>162</v>
      </c>
      <c r="C111" s="22"/>
      <c r="D111" s="84" t="s">
        <v>1399</v>
      </c>
      <c r="E111" s="21" t="s">
        <v>59</v>
      </c>
      <c r="F111" s="20">
        <v>10</v>
      </c>
      <c r="G111" s="20" t="s">
        <v>77</v>
      </c>
      <c r="H111" s="20"/>
      <c r="I111" s="27"/>
      <c r="J111" s="24">
        <v>0</v>
      </c>
      <c r="K111" s="24">
        <v>0</v>
      </c>
      <c r="L111" s="24">
        <v>0</v>
      </c>
      <c r="M111" s="24">
        <v>0</v>
      </c>
      <c r="N111" s="24">
        <v>0</v>
      </c>
      <c r="O111" s="24">
        <v>0</v>
      </c>
      <c r="P111" s="12">
        <f t="shared" si="41"/>
        <v>0</v>
      </c>
      <c r="Q111" s="24">
        <v>0</v>
      </c>
      <c r="R111" s="24">
        <v>0</v>
      </c>
      <c r="S111" s="24">
        <v>0</v>
      </c>
      <c r="T111" s="24">
        <v>0</v>
      </c>
      <c r="U111" s="24">
        <v>0</v>
      </c>
      <c r="V111" s="24">
        <v>0</v>
      </c>
      <c r="W111" s="12">
        <f t="shared" si="46"/>
        <v>0</v>
      </c>
      <c r="X111" s="24">
        <v>0</v>
      </c>
      <c r="Y111" s="24">
        <v>150</v>
      </c>
      <c r="Z111" s="24">
        <v>0</v>
      </c>
      <c r="AA111" s="24">
        <v>0</v>
      </c>
      <c r="AB111" s="24">
        <v>0</v>
      </c>
      <c r="AC111" s="24">
        <v>0</v>
      </c>
      <c r="AD111" s="12">
        <f t="shared" si="42"/>
        <v>150</v>
      </c>
      <c r="AE111" s="24">
        <v>0</v>
      </c>
      <c r="AF111" s="24">
        <v>3360</v>
      </c>
      <c r="AG111" s="24">
        <v>0</v>
      </c>
      <c r="AH111" s="24">
        <v>0</v>
      </c>
      <c r="AI111" s="24">
        <v>0</v>
      </c>
      <c r="AJ111" s="24">
        <v>0</v>
      </c>
      <c r="AK111" s="12">
        <f t="shared" si="43"/>
        <v>3360</v>
      </c>
      <c r="AL111" s="12">
        <f t="shared" si="47"/>
        <v>0</v>
      </c>
      <c r="AM111" s="12">
        <f t="shared" si="47"/>
        <v>3510</v>
      </c>
      <c r="AN111" s="12">
        <f t="shared" si="47"/>
        <v>0</v>
      </c>
      <c r="AO111" s="12">
        <f t="shared" si="47"/>
        <v>0</v>
      </c>
      <c r="AP111" s="12">
        <f t="shared" si="47"/>
        <v>0</v>
      </c>
      <c r="AQ111" s="12">
        <f t="shared" si="47"/>
        <v>0</v>
      </c>
      <c r="AR111" s="12">
        <f t="shared" si="44"/>
        <v>3510</v>
      </c>
      <c r="AS111" s="12">
        <v>0</v>
      </c>
      <c r="AT111" s="12">
        <v>0</v>
      </c>
      <c r="AU111" s="12">
        <v>0</v>
      </c>
      <c r="AV111" s="12">
        <v>0</v>
      </c>
      <c r="AW111" s="12">
        <v>0</v>
      </c>
      <c r="AX111" s="12">
        <v>0</v>
      </c>
      <c r="AY111" s="12">
        <f t="shared" si="45"/>
        <v>0</v>
      </c>
      <c r="AZ111" s="12">
        <f t="shared" si="35"/>
        <v>0</v>
      </c>
      <c r="BA111" s="12">
        <f t="shared" si="36"/>
        <v>3510</v>
      </c>
      <c r="BB111" s="12">
        <f t="shared" si="37"/>
        <v>0</v>
      </c>
      <c r="BC111" s="12">
        <f t="shared" si="38"/>
        <v>0</v>
      </c>
      <c r="BD111" s="12">
        <f t="shared" si="39"/>
        <v>0</v>
      </c>
      <c r="BE111" s="12">
        <f t="shared" si="40"/>
        <v>0</v>
      </c>
      <c r="BF111" s="12">
        <f t="shared" si="33"/>
        <v>3510</v>
      </c>
      <c r="BH111" s="95"/>
    </row>
    <row r="112" spans="1:60">
      <c r="A112" s="21" t="s">
        <v>182</v>
      </c>
      <c r="B112" s="27" t="s">
        <v>162</v>
      </c>
      <c r="C112" s="22"/>
      <c r="D112" s="84" t="s">
        <v>1399</v>
      </c>
      <c r="E112" s="21" t="s">
        <v>60</v>
      </c>
      <c r="F112" s="20">
        <v>10</v>
      </c>
      <c r="G112" s="20" t="s">
        <v>77</v>
      </c>
      <c r="H112" s="20"/>
      <c r="I112" s="27"/>
      <c r="J112" s="24">
        <v>0</v>
      </c>
      <c r="K112" s="24">
        <v>47000</v>
      </c>
      <c r="L112" s="24">
        <v>0</v>
      </c>
      <c r="M112" s="24">
        <v>0</v>
      </c>
      <c r="N112" s="24">
        <v>0</v>
      </c>
      <c r="O112" s="24">
        <v>0</v>
      </c>
      <c r="P112" s="12">
        <f t="shared" si="41"/>
        <v>47000</v>
      </c>
      <c r="Q112" s="24">
        <v>0</v>
      </c>
      <c r="R112" s="24">
        <v>17280</v>
      </c>
      <c r="S112" s="24">
        <v>0</v>
      </c>
      <c r="T112" s="24">
        <v>0</v>
      </c>
      <c r="U112" s="24">
        <v>0</v>
      </c>
      <c r="V112" s="24">
        <v>0</v>
      </c>
      <c r="W112" s="12">
        <f t="shared" si="46"/>
        <v>17280</v>
      </c>
      <c r="X112" s="24">
        <v>0</v>
      </c>
      <c r="Y112" s="24">
        <v>0</v>
      </c>
      <c r="Z112" s="24">
        <v>0</v>
      </c>
      <c r="AA112" s="24">
        <v>0</v>
      </c>
      <c r="AB112" s="24">
        <v>0</v>
      </c>
      <c r="AC112" s="24">
        <v>0</v>
      </c>
      <c r="AD112" s="12">
        <f t="shared" si="42"/>
        <v>0</v>
      </c>
      <c r="AE112" s="24">
        <v>0</v>
      </c>
      <c r="AF112" s="24">
        <v>0</v>
      </c>
      <c r="AG112" s="24">
        <v>0</v>
      </c>
      <c r="AH112" s="24">
        <v>0</v>
      </c>
      <c r="AI112" s="24">
        <v>0</v>
      </c>
      <c r="AJ112" s="24">
        <v>0</v>
      </c>
      <c r="AK112" s="12">
        <f t="shared" si="43"/>
        <v>0</v>
      </c>
      <c r="AL112" s="12">
        <f t="shared" si="47"/>
        <v>0</v>
      </c>
      <c r="AM112" s="12">
        <f t="shared" si="47"/>
        <v>64280</v>
      </c>
      <c r="AN112" s="12">
        <f t="shared" si="47"/>
        <v>0</v>
      </c>
      <c r="AO112" s="12">
        <f t="shared" si="47"/>
        <v>0</v>
      </c>
      <c r="AP112" s="12">
        <f t="shared" si="47"/>
        <v>0</v>
      </c>
      <c r="AQ112" s="12">
        <f t="shared" si="47"/>
        <v>0</v>
      </c>
      <c r="AR112" s="12">
        <f t="shared" si="44"/>
        <v>64280</v>
      </c>
      <c r="AS112" s="12">
        <v>0</v>
      </c>
      <c r="AT112" s="12">
        <v>0</v>
      </c>
      <c r="AU112" s="12">
        <v>0</v>
      </c>
      <c r="AV112" s="12">
        <v>0</v>
      </c>
      <c r="AW112" s="12">
        <v>0</v>
      </c>
      <c r="AX112" s="12">
        <v>0</v>
      </c>
      <c r="AY112" s="12">
        <f t="shared" si="45"/>
        <v>0</v>
      </c>
      <c r="AZ112" s="12">
        <f t="shared" si="35"/>
        <v>0</v>
      </c>
      <c r="BA112" s="12">
        <f t="shared" si="36"/>
        <v>64280</v>
      </c>
      <c r="BB112" s="12">
        <f t="shared" si="37"/>
        <v>0</v>
      </c>
      <c r="BC112" s="12">
        <f t="shared" si="38"/>
        <v>0</v>
      </c>
      <c r="BD112" s="12">
        <f t="shared" si="39"/>
        <v>0</v>
      </c>
      <c r="BE112" s="12">
        <f t="shared" si="40"/>
        <v>0</v>
      </c>
      <c r="BF112" s="12">
        <f t="shared" si="33"/>
        <v>64280</v>
      </c>
      <c r="BH112" s="95"/>
    </row>
    <row r="113" spans="1:60">
      <c r="A113" s="21" t="s">
        <v>183</v>
      </c>
      <c r="B113" s="27" t="s">
        <v>162</v>
      </c>
      <c r="C113" s="22"/>
      <c r="D113" s="84" t="s">
        <v>1399</v>
      </c>
      <c r="E113" s="21" t="s">
        <v>60</v>
      </c>
      <c r="F113" s="20">
        <v>10</v>
      </c>
      <c r="G113" s="20" t="s">
        <v>77</v>
      </c>
      <c r="H113" s="20"/>
      <c r="I113" s="27"/>
      <c r="J113" s="24">
        <v>0</v>
      </c>
      <c r="K113" s="24">
        <v>0</v>
      </c>
      <c r="L113" s="24">
        <v>0</v>
      </c>
      <c r="M113" s="24">
        <v>0</v>
      </c>
      <c r="N113" s="24">
        <v>0</v>
      </c>
      <c r="O113" s="24">
        <v>0</v>
      </c>
      <c r="P113" s="12">
        <f t="shared" si="41"/>
        <v>0</v>
      </c>
      <c r="Q113" s="24">
        <v>0</v>
      </c>
      <c r="R113" s="24">
        <v>17000</v>
      </c>
      <c r="S113" s="24">
        <v>0</v>
      </c>
      <c r="T113" s="24">
        <v>0</v>
      </c>
      <c r="U113" s="24">
        <v>0</v>
      </c>
      <c r="V113" s="24">
        <v>0</v>
      </c>
      <c r="W113" s="12">
        <f t="shared" si="46"/>
        <v>17000</v>
      </c>
      <c r="X113" s="24">
        <v>0</v>
      </c>
      <c r="Y113" s="24">
        <v>3000</v>
      </c>
      <c r="Z113" s="24">
        <v>0</v>
      </c>
      <c r="AA113" s="24">
        <v>0</v>
      </c>
      <c r="AB113" s="24">
        <v>0</v>
      </c>
      <c r="AC113" s="24">
        <v>0</v>
      </c>
      <c r="AD113" s="12">
        <f t="shared" si="42"/>
        <v>3000</v>
      </c>
      <c r="AE113" s="24">
        <v>0</v>
      </c>
      <c r="AF113" s="24">
        <v>0</v>
      </c>
      <c r="AG113" s="24">
        <v>0</v>
      </c>
      <c r="AH113" s="24">
        <v>0</v>
      </c>
      <c r="AI113" s="24">
        <v>0</v>
      </c>
      <c r="AJ113" s="24">
        <v>0</v>
      </c>
      <c r="AK113" s="12">
        <f t="shared" si="43"/>
        <v>0</v>
      </c>
      <c r="AL113" s="12">
        <f t="shared" si="47"/>
        <v>0</v>
      </c>
      <c r="AM113" s="12">
        <f t="shared" si="47"/>
        <v>20000</v>
      </c>
      <c r="AN113" s="12">
        <f t="shared" si="47"/>
        <v>0</v>
      </c>
      <c r="AO113" s="12">
        <f t="shared" si="47"/>
        <v>0</v>
      </c>
      <c r="AP113" s="12">
        <f t="shared" si="47"/>
        <v>0</v>
      </c>
      <c r="AQ113" s="12">
        <f t="shared" si="47"/>
        <v>0</v>
      </c>
      <c r="AR113" s="12">
        <f t="shared" si="44"/>
        <v>20000</v>
      </c>
      <c r="AS113" s="12">
        <v>0</v>
      </c>
      <c r="AT113" s="12">
        <v>0</v>
      </c>
      <c r="AU113" s="12">
        <v>0</v>
      </c>
      <c r="AV113" s="12">
        <v>0</v>
      </c>
      <c r="AW113" s="12">
        <v>0</v>
      </c>
      <c r="AX113" s="12">
        <v>0</v>
      </c>
      <c r="AY113" s="12">
        <f t="shared" si="45"/>
        <v>0</v>
      </c>
      <c r="AZ113" s="12">
        <f t="shared" si="35"/>
        <v>0</v>
      </c>
      <c r="BA113" s="12">
        <f t="shared" si="36"/>
        <v>20000</v>
      </c>
      <c r="BB113" s="12">
        <f t="shared" si="37"/>
        <v>0</v>
      </c>
      <c r="BC113" s="12">
        <f t="shared" si="38"/>
        <v>0</v>
      </c>
      <c r="BD113" s="12">
        <f t="shared" si="39"/>
        <v>0</v>
      </c>
      <c r="BE113" s="12">
        <f t="shared" si="40"/>
        <v>0</v>
      </c>
      <c r="BF113" s="12">
        <f t="shared" si="33"/>
        <v>20000</v>
      </c>
      <c r="BH113" s="95"/>
    </row>
    <row r="114" spans="1:60">
      <c r="A114" s="21" t="s">
        <v>184</v>
      </c>
      <c r="B114" s="27" t="s">
        <v>162</v>
      </c>
      <c r="C114" s="22"/>
      <c r="D114" s="84" t="s">
        <v>1399</v>
      </c>
      <c r="E114" s="21" t="s">
        <v>60</v>
      </c>
      <c r="F114" s="20">
        <v>10</v>
      </c>
      <c r="G114" s="20" t="s">
        <v>77</v>
      </c>
      <c r="H114" s="20"/>
      <c r="I114" s="27"/>
      <c r="J114" s="24">
        <v>0</v>
      </c>
      <c r="K114" s="24">
        <v>33500</v>
      </c>
      <c r="L114" s="24">
        <v>0</v>
      </c>
      <c r="M114" s="24">
        <v>0</v>
      </c>
      <c r="N114" s="24">
        <v>0</v>
      </c>
      <c r="O114" s="24">
        <v>0</v>
      </c>
      <c r="P114" s="12">
        <f t="shared" si="41"/>
        <v>33500</v>
      </c>
      <c r="Q114" s="24">
        <v>0</v>
      </c>
      <c r="R114" s="24">
        <v>2950</v>
      </c>
      <c r="S114" s="24">
        <v>0</v>
      </c>
      <c r="T114" s="24">
        <v>0</v>
      </c>
      <c r="U114" s="24">
        <v>0</v>
      </c>
      <c r="V114" s="24">
        <v>0</v>
      </c>
      <c r="W114" s="12">
        <f t="shared" si="46"/>
        <v>2950</v>
      </c>
      <c r="X114" s="24">
        <v>0</v>
      </c>
      <c r="Y114" s="24">
        <v>2500</v>
      </c>
      <c r="Z114" s="24">
        <v>0</v>
      </c>
      <c r="AA114" s="24">
        <v>0</v>
      </c>
      <c r="AB114" s="24">
        <v>0</v>
      </c>
      <c r="AC114" s="24">
        <v>0</v>
      </c>
      <c r="AD114" s="12">
        <f t="shared" si="42"/>
        <v>2500</v>
      </c>
      <c r="AE114" s="24">
        <v>0</v>
      </c>
      <c r="AF114" s="24">
        <v>12500</v>
      </c>
      <c r="AG114" s="24">
        <v>0</v>
      </c>
      <c r="AH114" s="24">
        <v>0</v>
      </c>
      <c r="AI114" s="24">
        <v>0</v>
      </c>
      <c r="AJ114" s="24">
        <v>0</v>
      </c>
      <c r="AK114" s="12">
        <f t="shared" si="43"/>
        <v>12500</v>
      </c>
      <c r="AL114" s="12">
        <f t="shared" si="47"/>
        <v>0</v>
      </c>
      <c r="AM114" s="12">
        <f t="shared" si="47"/>
        <v>51450</v>
      </c>
      <c r="AN114" s="12">
        <f t="shared" si="47"/>
        <v>0</v>
      </c>
      <c r="AO114" s="12">
        <f t="shared" si="47"/>
        <v>0</v>
      </c>
      <c r="AP114" s="12">
        <f t="shared" si="47"/>
        <v>0</v>
      </c>
      <c r="AQ114" s="12">
        <f t="shared" si="47"/>
        <v>0</v>
      </c>
      <c r="AR114" s="12">
        <f t="shared" si="44"/>
        <v>51450</v>
      </c>
      <c r="AS114" s="12">
        <v>0</v>
      </c>
      <c r="AT114" s="12">
        <v>0</v>
      </c>
      <c r="AU114" s="12">
        <v>0</v>
      </c>
      <c r="AV114" s="12">
        <v>0</v>
      </c>
      <c r="AW114" s="12">
        <v>0</v>
      </c>
      <c r="AX114" s="12">
        <v>0</v>
      </c>
      <c r="AY114" s="12">
        <f t="shared" si="45"/>
        <v>0</v>
      </c>
      <c r="AZ114" s="12">
        <f t="shared" si="35"/>
        <v>0</v>
      </c>
      <c r="BA114" s="12">
        <f t="shared" si="36"/>
        <v>51450</v>
      </c>
      <c r="BB114" s="12">
        <f t="shared" si="37"/>
        <v>0</v>
      </c>
      <c r="BC114" s="12">
        <f t="shared" si="38"/>
        <v>0</v>
      </c>
      <c r="BD114" s="12">
        <f t="shared" si="39"/>
        <v>0</v>
      </c>
      <c r="BE114" s="12">
        <f t="shared" si="40"/>
        <v>0</v>
      </c>
      <c r="BF114" s="12">
        <f t="shared" si="33"/>
        <v>51450</v>
      </c>
      <c r="BH114" s="95"/>
    </row>
    <row r="115" spans="1:60">
      <c r="A115" s="21" t="s">
        <v>185</v>
      </c>
      <c r="B115" s="27" t="s">
        <v>162</v>
      </c>
      <c r="C115" s="22"/>
      <c r="D115" s="84" t="s">
        <v>1399</v>
      </c>
      <c r="E115" s="21" t="s">
        <v>61</v>
      </c>
      <c r="F115" s="20">
        <v>10</v>
      </c>
      <c r="G115" s="20" t="s">
        <v>77</v>
      </c>
      <c r="H115" s="20"/>
      <c r="I115" s="27"/>
      <c r="J115" s="24">
        <v>0</v>
      </c>
      <c r="K115" s="12">
        <v>33500</v>
      </c>
      <c r="L115" s="24">
        <v>0</v>
      </c>
      <c r="M115" s="24">
        <v>0</v>
      </c>
      <c r="N115" s="24">
        <v>0</v>
      </c>
      <c r="O115" s="24">
        <v>0</v>
      </c>
      <c r="P115" s="12">
        <f t="shared" si="41"/>
        <v>33500</v>
      </c>
      <c r="Q115" s="24">
        <v>0</v>
      </c>
      <c r="R115" s="24">
        <v>0</v>
      </c>
      <c r="S115" s="24">
        <v>0</v>
      </c>
      <c r="T115" s="24">
        <v>0</v>
      </c>
      <c r="U115" s="24">
        <v>0</v>
      </c>
      <c r="V115" s="24">
        <v>0</v>
      </c>
      <c r="W115" s="12">
        <f t="shared" si="46"/>
        <v>0</v>
      </c>
      <c r="X115" s="24">
        <v>0</v>
      </c>
      <c r="Y115" s="24">
        <v>30860</v>
      </c>
      <c r="Z115" s="24">
        <v>0</v>
      </c>
      <c r="AA115" s="24">
        <v>0</v>
      </c>
      <c r="AB115" s="24">
        <v>0</v>
      </c>
      <c r="AC115" s="24">
        <v>0</v>
      </c>
      <c r="AD115" s="12">
        <f t="shared" si="42"/>
        <v>30860</v>
      </c>
      <c r="AE115" s="24">
        <v>0</v>
      </c>
      <c r="AF115" s="24">
        <v>4000</v>
      </c>
      <c r="AG115" s="24">
        <v>0</v>
      </c>
      <c r="AH115" s="24">
        <v>0</v>
      </c>
      <c r="AI115" s="24">
        <v>0</v>
      </c>
      <c r="AJ115" s="24">
        <v>0</v>
      </c>
      <c r="AK115" s="12">
        <f t="shared" si="43"/>
        <v>4000</v>
      </c>
      <c r="AL115" s="12">
        <f t="shared" si="47"/>
        <v>0</v>
      </c>
      <c r="AM115" s="12">
        <f t="shared" si="47"/>
        <v>68360</v>
      </c>
      <c r="AN115" s="12">
        <f t="shared" si="47"/>
        <v>0</v>
      </c>
      <c r="AO115" s="12">
        <f t="shared" si="47"/>
        <v>0</v>
      </c>
      <c r="AP115" s="12">
        <f t="shared" si="47"/>
        <v>0</v>
      </c>
      <c r="AQ115" s="12">
        <f t="shared" si="47"/>
        <v>0</v>
      </c>
      <c r="AR115" s="12">
        <f t="shared" si="44"/>
        <v>68360</v>
      </c>
      <c r="AS115" s="12">
        <v>0</v>
      </c>
      <c r="AT115" s="12">
        <v>0</v>
      </c>
      <c r="AU115" s="12">
        <v>0</v>
      </c>
      <c r="AV115" s="12">
        <v>0</v>
      </c>
      <c r="AW115" s="12">
        <v>0</v>
      </c>
      <c r="AX115" s="12">
        <v>0</v>
      </c>
      <c r="AY115" s="12">
        <f t="shared" si="45"/>
        <v>0</v>
      </c>
      <c r="AZ115" s="12">
        <f t="shared" si="35"/>
        <v>0</v>
      </c>
      <c r="BA115" s="12">
        <f t="shared" si="36"/>
        <v>68360</v>
      </c>
      <c r="BB115" s="12">
        <f t="shared" si="37"/>
        <v>0</v>
      </c>
      <c r="BC115" s="12">
        <f t="shared" si="38"/>
        <v>0</v>
      </c>
      <c r="BD115" s="12">
        <f t="shared" si="39"/>
        <v>0</v>
      </c>
      <c r="BE115" s="12">
        <f t="shared" si="40"/>
        <v>0</v>
      </c>
      <c r="BF115" s="12">
        <f t="shared" si="33"/>
        <v>68360</v>
      </c>
      <c r="BH115" s="95"/>
    </row>
    <row r="116" spans="1:60">
      <c r="A116" s="21" t="s">
        <v>186</v>
      </c>
      <c r="B116" s="27" t="s">
        <v>162</v>
      </c>
      <c r="C116" s="22"/>
      <c r="D116" s="84" t="s">
        <v>1399</v>
      </c>
      <c r="E116" s="21" t="s">
        <v>61</v>
      </c>
      <c r="F116" s="20">
        <v>10</v>
      </c>
      <c r="G116" s="20" t="s">
        <v>77</v>
      </c>
      <c r="H116" s="20"/>
      <c r="I116" s="27"/>
      <c r="J116" s="24">
        <v>0</v>
      </c>
      <c r="K116" s="24">
        <v>43300</v>
      </c>
      <c r="L116" s="24">
        <v>0</v>
      </c>
      <c r="M116" s="24">
        <v>0</v>
      </c>
      <c r="N116" s="24">
        <v>0</v>
      </c>
      <c r="O116" s="24">
        <v>0</v>
      </c>
      <c r="P116" s="12">
        <f t="shared" si="41"/>
        <v>43300</v>
      </c>
      <c r="Q116" s="24">
        <v>0</v>
      </c>
      <c r="R116" s="24">
        <v>20000</v>
      </c>
      <c r="S116" s="24">
        <v>0</v>
      </c>
      <c r="T116" s="24">
        <v>0</v>
      </c>
      <c r="U116" s="24">
        <v>0</v>
      </c>
      <c r="V116" s="24">
        <v>0</v>
      </c>
      <c r="W116" s="12">
        <f t="shared" si="46"/>
        <v>20000</v>
      </c>
      <c r="X116" s="24">
        <v>0</v>
      </c>
      <c r="Y116" s="24">
        <v>0</v>
      </c>
      <c r="Z116" s="24">
        <v>0</v>
      </c>
      <c r="AA116" s="24">
        <v>0</v>
      </c>
      <c r="AB116" s="24">
        <v>0</v>
      </c>
      <c r="AC116" s="24">
        <v>0</v>
      </c>
      <c r="AD116" s="12">
        <f t="shared" si="42"/>
        <v>0</v>
      </c>
      <c r="AE116" s="24">
        <v>0</v>
      </c>
      <c r="AF116" s="24">
        <v>5000</v>
      </c>
      <c r="AG116" s="24">
        <v>0</v>
      </c>
      <c r="AH116" s="24">
        <v>0</v>
      </c>
      <c r="AI116" s="24">
        <v>0</v>
      </c>
      <c r="AJ116" s="24">
        <v>0</v>
      </c>
      <c r="AK116" s="12">
        <f t="shared" si="43"/>
        <v>5000</v>
      </c>
      <c r="AL116" s="12">
        <f t="shared" si="47"/>
        <v>0</v>
      </c>
      <c r="AM116" s="12">
        <f t="shared" si="47"/>
        <v>68300</v>
      </c>
      <c r="AN116" s="12">
        <f t="shared" si="47"/>
        <v>0</v>
      </c>
      <c r="AO116" s="12">
        <f t="shared" si="47"/>
        <v>0</v>
      </c>
      <c r="AP116" s="12">
        <f t="shared" si="47"/>
        <v>0</v>
      </c>
      <c r="AQ116" s="12">
        <f t="shared" si="47"/>
        <v>0</v>
      </c>
      <c r="AR116" s="12">
        <f t="shared" si="44"/>
        <v>68300</v>
      </c>
      <c r="AS116" s="12">
        <v>0</v>
      </c>
      <c r="AT116" s="12">
        <v>0</v>
      </c>
      <c r="AU116" s="12">
        <v>0</v>
      </c>
      <c r="AV116" s="12">
        <v>0</v>
      </c>
      <c r="AW116" s="12">
        <v>0</v>
      </c>
      <c r="AX116" s="12">
        <v>0</v>
      </c>
      <c r="AY116" s="12">
        <f t="shared" si="45"/>
        <v>0</v>
      </c>
      <c r="AZ116" s="12">
        <f t="shared" si="35"/>
        <v>0</v>
      </c>
      <c r="BA116" s="12">
        <f t="shared" si="36"/>
        <v>68300</v>
      </c>
      <c r="BB116" s="12">
        <f t="shared" si="37"/>
        <v>0</v>
      </c>
      <c r="BC116" s="12">
        <f t="shared" si="38"/>
        <v>0</v>
      </c>
      <c r="BD116" s="12">
        <f t="shared" si="39"/>
        <v>0</v>
      </c>
      <c r="BE116" s="12">
        <f t="shared" si="40"/>
        <v>0</v>
      </c>
      <c r="BF116" s="12">
        <f t="shared" si="33"/>
        <v>68300</v>
      </c>
      <c r="BH116" s="95"/>
    </row>
    <row r="117" spans="1:60">
      <c r="A117" s="21" t="s">
        <v>187</v>
      </c>
      <c r="B117" s="27" t="s">
        <v>162</v>
      </c>
      <c r="C117" s="22"/>
      <c r="D117" s="84" t="s">
        <v>1399</v>
      </c>
      <c r="E117" s="21" t="s">
        <v>61</v>
      </c>
      <c r="F117" s="20">
        <v>10</v>
      </c>
      <c r="G117" s="20" t="s">
        <v>77</v>
      </c>
      <c r="H117" s="20"/>
      <c r="I117" s="27"/>
      <c r="J117" s="24">
        <v>0</v>
      </c>
      <c r="K117" s="24">
        <v>0</v>
      </c>
      <c r="L117" s="24">
        <v>0</v>
      </c>
      <c r="M117" s="24">
        <v>0</v>
      </c>
      <c r="N117" s="24">
        <v>0</v>
      </c>
      <c r="O117" s="24">
        <v>0</v>
      </c>
      <c r="P117" s="12">
        <f t="shared" si="41"/>
        <v>0</v>
      </c>
      <c r="Q117" s="24">
        <v>0</v>
      </c>
      <c r="R117" s="24">
        <v>0</v>
      </c>
      <c r="S117" s="24">
        <v>0</v>
      </c>
      <c r="T117" s="24">
        <v>0</v>
      </c>
      <c r="U117" s="24">
        <v>0</v>
      </c>
      <c r="V117" s="24">
        <v>0</v>
      </c>
      <c r="W117" s="12">
        <f t="shared" si="46"/>
        <v>0</v>
      </c>
      <c r="X117" s="24">
        <v>0</v>
      </c>
      <c r="Y117" s="24">
        <v>0</v>
      </c>
      <c r="Z117" s="24">
        <v>0</v>
      </c>
      <c r="AA117" s="24">
        <v>0</v>
      </c>
      <c r="AB117" s="24">
        <v>0</v>
      </c>
      <c r="AC117" s="24">
        <v>0</v>
      </c>
      <c r="AD117" s="12">
        <f t="shared" si="42"/>
        <v>0</v>
      </c>
      <c r="AE117" s="24">
        <v>0</v>
      </c>
      <c r="AF117" s="24">
        <v>7850</v>
      </c>
      <c r="AG117" s="24">
        <v>0</v>
      </c>
      <c r="AH117" s="24">
        <v>0</v>
      </c>
      <c r="AI117" s="24">
        <v>0</v>
      </c>
      <c r="AJ117" s="24">
        <v>0</v>
      </c>
      <c r="AK117" s="12">
        <f t="shared" si="43"/>
        <v>7850</v>
      </c>
      <c r="AL117" s="12">
        <f t="shared" ref="AL117:AQ153" si="48">+J117+Q117+X117+AE117</f>
        <v>0</v>
      </c>
      <c r="AM117" s="12">
        <f t="shared" si="48"/>
        <v>7850</v>
      </c>
      <c r="AN117" s="12">
        <f t="shared" si="48"/>
        <v>0</v>
      </c>
      <c r="AO117" s="12">
        <f t="shared" si="48"/>
        <v>0</v>
      </c>
      <c r="AP117" s="12">
        <f t="shared" si="48"/>
        <v>0</v>
      </c>
      <c r="AQ117" s="12">
        <f t="shared" si="48"/>
        <v>0</v>
      </c>
      <c r="AR117" s="12">
        <f t="shared" si="44"/>
        <v>7850</v>
      </c>
      <c r="AS117" s="12">
        <v>0</v>
      </c>
      <c r="AT117" s="12">
        <v>0</v>
      </c>
      <c r="AU117" s="12">
        <v>0</v>
      </c>
      <c r="AV117" s="12">
        <v>0</v>
      </c>
      <c r="AW117" s="12">
        <v>0</v>
      </c>
      <c r="AX117" s="12">
        <v>0</v>
      </c>
      <c r="AY117" s="12">
        <f t="shared" si="45"/>
        <v>0</v>
      </c>
      <c r="AZ117" s="12">
        <f t="shared" si="35"/>
        <v>0</v>
      </c>
      <c r="BA117" s="12">
        <f t="shared" si="36"/>
        <v>7850</v>
      </c>
      <c r="BB117" s="12">
        <f t="shared" si="37"/>
        <v>0</v>
      </c>
      <c r="BC117" s="12">
        <f t="shared" si="38"/>
        <v>0</v>
      </c>
      <c r="BD117" s="12">
        <f t="shared" si="39"/>
        <v>0</v>
      </c>
      <c r="BE117" s="12">
        <f t="shared" si="40"/>
        <v>0</v>
      </c>
      <c r="BF117" s="12">
        <f t="shared" si="33"/>
        <v>7850</v>
      </c>
      <c r="BH117" s="95"/>
    </row>
    <row r="118" spans="1:60">
      <c r="A118" s="21" t="s">
        <v>188</v>
      </c>
      <c r="B118" s="27" t="s">
        <v>162</v>
      </c>
      <c r="C118" s="22"/>
      <c r="D118" s="84" t="s">
        <v>1399</v>
      </c>
      <c r="E118" s="21" t="s">
        <v>61</v>
      </c>
      <c r="F118" s="20">
        <v>10</v>
      </c>
      <c r="G118" s="20" t="s">
        <v>77</v>
      </c>
      <c r="H118" s="20"/>
      <c r="I118" s="27"/>
      <c r="J118" s="24">
        <v>0</v>
      </c>
      <c r="K118" s="24">
        <v>0</v>
      </c>
      <c r="L118" s="24">
        <v>0</v>
      </c>
      <c r="M118" s="24">
        <v>0</v>
      </c>
      <c r="N118" s="24">
        <v>0</v>
      </c>
      <c r="O118" s="24">
        <v>0</v>
      </c>
      <c r="P118" s="12">
        <f t="shared" si="41"/>
        <v>0</v>
      </c>
      <c r="Q118" s="24">
        <v>0</v>
      </c>
      <c r="R118" s="24">
        <v>0</v>
      </c>
      <c r="S118" s="24">
        <v>0</v>
      </c>
      <c r="T118" s="24">
        <v>0</v>
      </c>
      <c r="U118" s="24">
        <v>0</v>
      </c>
      <c r="V118" s="24">
        <v>0</v>
      </c>
      <c r="W118" s="12">
        <f t="shared" si="46"/>
        <v>0</v>
      </c>
      <c r="X118" s="24">
        <v>0</v>
      </c>
      <c r="Y118" s="24">
        <v>0</v>
      </c>
      <c r="Z118" s="24">
        <v>0</v>
      </c>
      <c r="AA118" s="24">
        <v>0</v>
      </c>
      <c r="AB118" s="24">
        <v>0</v>
      </c>
      <c r="AC118" s="24">
        <v>0</v>
      </c>
      <c r="AD118" s="12">
        <f t="shared" si="42"/>
        <v>0</v>
      </c>
      <c r="AE118" s="24">
        <v>0</v>
      </c>
      <c r="AF118" s="24">
        <v>3360</v>
      </c>
      <c r="AG118" s="24">
        <v>0</v>
      </c>
      <c r="AH118" s="24">
        <v>0</v>
      </c>
      <c r="AI118" s="24">
        <v>0</v>
      </c>
      <c r="AJ118" s="24">
        <v>0</v>
      </c>
      <c r="AK118" s="12">
        <f t="shared" si="43"/>
        <v>3360</v>
      </c>
      <c r="AL118" s="12">
        <f t="shared" si="48"/>
        <v>0</v>
      </c>
      <c r="AM118" s="12">
        <f t="shared" si="48"/>
        <v>3360</v>
      </c>
      <c r="AN118" s="12">
        <f t="shared" si="48"/>
        <v>0</v>
      </c>
      <c r="AO118" s="12">
        <f t="shared" si="48"/>
        <v>0</v>
      </c>
      <c r="AP118" s="12">
        <f t="shared" si="48"/>
        <v>0</v>
      </c>
      <c r="AQ118" s="12">
        <f t="shared" si="48"/>
        <v>0</v>
      </c>
      <c r="AR118" s="12">
        <f t="shared" si="44"/>
        <v>3360</v>
      </c>
      <c r="AS118" s="12">
        <v>0</v>
      </c>
      <c r="AT118" s="12">
        <v>0</v>
      </c>
      <c r="AU118" s="12">
        <v>0</v>
      </c>
      <c r="AV118" s="12">
        <v>0</v>
      </c>
      <c r="AW118" s="12">
        <v>0</v>
      </c>
      <c r="AX118" s="12">
        <v>0</v>
      </c>
      <c r="AY118" s="12">
        <f t="shared" si="45"/>
        <v>0</v>
      </c>
      <c r="AZ118" s="12">
        <f t="shared" si="35"/>
        <v>0</v>
      </c>
      <c r="BA118" s="12">
        <f t="shared" si="36"/>
        <v>3360</v>
      </c>
      <c r="BB118" s="12">
        <f t="shared" si="37"/>
        <v>0</v>
      </c>
      <c r="BC118" s="12">
        <f t="shared" si="38"/>
        <v>0</v>
      </c>
      <c r="BD118" s="12">
        <f t="shared" si="39"/>
        <v>0</v>
      </c>
      <c r="BE118" s="12">
        <f t="shared" si="40"/>
        <v>0</v>
      </c>
      <c r="BF118" s="12">
        <f t="shared" si="33"/>
        <v>3360</v>
      </c>
      <c r="BH118" s="95"/>
    </row>
    <row r="119" spans="1:60">
      <c r="A119" s="21" t="s">
        <v>189</v>
      </c>
      <c r="B119" s="27" t="s">
        <v>162</v>
      </c>
      <c r="C119" s="22"/>
      <c r="D119" s="84" t="s">
        <v>1399</v>
      </c>
      <c r="E119" s="21" t="s">
        <v>1382</v>
      </c>
      <c r="F119" s="20">
        <v>10</v>
      </c>
      <c r="G119" s="20" t="s">
        <v>77</v>
      </c>
      <c r="H119" s="20"/>
      <c r="I119" s="27"/>
      <c r="J119" s="24">
        <v>0</v>
      </c>
      <c r="K119" s="24">
        <v>0</v>
      </c>
      <c r="L119" s="24">
        <v>0</v>
      </c>
      <c r="M119" s="24">
        <v>0</v>
      </c>
      <c r="N119" s="24">
        <v>0</v>
      </c>
      <c r="O119" s="24">
        <v>0</v>
      </c>
      <c r="P119" s="12">
        <f t="shared" si="41"/>
        <v>0</v>
      </c>
      <c r="Q119" s="24">
        <v>0</v>
      </c>
      <c r="R119" s="24">
        <v>1200</v>
      </c>
      <c r="S119" s="24">
        <v>0</v>
      </c>
      <c r="T119" s="24">
        <v>0</v>
      </c>
      <c r="U119" s="24">
        <v>0</v>
      </c>
      <c r="V119" s="24">
        <v>0</v>
      </c>
      <c r="W119" s="12">
        <f t="shared" si="46"/>
        <v>1200</v>
      </c>
      <c r="X119" s="24">
        <v>0</v>
      </c>
      <c r="Y119" s="24">
        <v>0</v>
      </c>
      <c r="Z119" s="24">
        <v>0</v>
      </c>
      <c r="AA119" s="24">
        <v>0</v>
      </c>
      <c r="AB119" s="24">
        <v>0</v>
      </c>
      <c r="AC119" s="24">
        <v>0</v>
      </c>
      <c r="AD119" s="12">
        <f t="shared" si="42"/>
        <v>0</v>
      </c>
      <c r="AE119" s="24">
        <v>0</v>
      </c>
      <c r="AF119" s="24">
        <v>0</v>
      </c>
      <c r="AG119" s="24">
        <v>0</v>
      </c>
      <c r="AH119" s="24">
        <v>0</v>
      </c>
      <c r="AI119" s="24">
        <v>0</v>
      </c>
      <c r="AJ119" s="24">
        <v>0</v>
      </c>
      <c r="AK119" s="12">
        <f t="shared" si="43"/>
        <v>0</v>
      </c>
      <c r="AL119" s="12">
        <f t="shared" si="48"/>
        <v>0</v>
      </c>
      <c r="AM119" s="12">
        <f t="shared" si="48"/>
        <v>1200</v>
      </c>
      <c r="AN119" s="12">
        <f t="shared" si="48"/>
        <v>0</v>
      </c>
      <c r="AO119" s="12">
        <f t="shared" si="48"/>
        <v>0</v>
      </c>
      <c r="AP119" s="12">
        <f t="shared" si="48"/>
        <v>0</v>
      </c>
      <c r="AQ119" s="12">
        <f t="shared" si="48"/>
        <v>0</v>
      </c>
      <c r="AR119" s="12">
        <f t="shared" si="44"/>
        <v>1200</v>
      </c>
      <c r="AS119" s="12">
        <v>0</v>
      </c>
      <c r="AT119" s="12">
        <v>0</v>
      </c>
      <c r="AU119" s="12">
        <v>0</v>
      </c>
      <c r="AV119" s="12">
        <v>0</v>
      </c>
      <c r="AW119" s="12">
        <v>0</v>
      </c>
      <c r="AX119" s="12">
        <v>0</v>
      </c>
      <c r="AY119" s="12">
        <f t="shared" si="45"/>
        <v>0</v>
      </c>
      <c r="AZ119" s="12">
        <f t="shared" si="35"/>
        <v>0</v>
      </c>
      <c r="BA119" s="12">
        <f t="shared" si="36"/>
        <v>1200</v>
      </c>
      <c r="BB119" s="12">
        <f t="shared" si="37"/>
        <v>0</v>
      </c>
      <c r="BC119" s="12">
        <f t="shared" si="38"/>
        <v>0</v>
      </c>
      <c r="BD119" s="12">
        <f t="shared" si="39"/>
        <v>0</v>
      </c>
      <c r="BE119" s="12">
        <f t="shared" si="40"/>
        <v>0</v>
      </c>
      <c r="BF119" s="12">
        <f t="shared" si="33"/>
        <v>1200</v>
      </c>
      <c r="BH119" s="95"/>
    </row>
    <row r="120" spans="1:60">
      <c r="A120" s="21" t="s">
        <v>190</v>
      </c>
      <c r="B120" s="27" t="s">
        <v>162</v>
      </c>
      <c r="C120" s="22"/>
      <c r="D120" s="84" t="s">
        <v>1399</v>
      </c>
      <c r="E120" s="21" t="s">
        <v>62</v>
      </c>
      <c r="F120" s="20">
        <v>10</v>
      </c>
      <c r="G120" s="20" t="s">
        <v>77</v>
      </c>
      <c r="H120" s="20"/>
      <c r="I120" s="27"/>
      <c r="J120" s="24">
        <v>0</v>
      </c>
      <c r="K120" s="24">
        <v>43500</v>
      </c>
      <c r="L120" s="24">
        <v>0</v>
      </c>
      <c r="M120" s="24">
        <v>0</v>
      </c>
      <c r="N120" s="24">
        <v>0</v>
      </c>
      <c r="O120" s="24">
        <v>0</v>
      </c>
      <c r="P120" s="12">
        <f t="shared" si="41"/>
        <v>43500</v>
      </c>
      <c r="Q120" s="24">
        <v>0</v>
      </c>
      <c r="R120" s="24">
        <v>4680</v>
      </c>
      <c r="S120" s="24">
        <v>0</v>
      </c>
      <c r="T120" s="24">
        <v>0</v>
      </c>
      <c r="U120" s="24">
        <v>0</v>
      </c>
      <c r="V120" s="24">
        <v>0</v>
      </c>
      <c r="W120" s="12">
        <f t="shared" si="46"/>
        <v>4680</v>
      </c>
      <c r="X120" s="24">
        <v>0</v>
      </c>
      <c r="Y120" s="24">
        <v>24500</v>
      </c>
      <c r="Z120" s="24">
        <v>0</v>
      </c>
      <c r="AA120" s="24">
        <v>0</v>
      </c>
      <c r="AB120" s="24">
        <v>0</v>
      </c>
      <c r="AC120" s="24">
        <v>0</v>
      </c>
      <c r="AD120" s="12">
        <f t="shared" si="42"/>
        <v>24500</v>
      </c>
      <c r="AE120" s="24">
        <v>0</v>
      </c>
      <c r="AF120" s="24">
        <v>5000</v>
      </c>
      <c r="AG120" s="24">
        <v>0</v>
      </c>
      <c r="AH120" s="24">
        <v>0</v>
      </c>
      <c r="AI120" s="24">
        <v>0</v>
      </c>
      <c r="AJ120" s="24">
        <v>0</v>
      </c>
      <c r="AK120" s="12">
        <f t="shared" si="43"/>
        <v>5000</v>
      </c>
      <c r="AL120" s="12">
        <f t="shared" si="48"/>
        <v>0</v>
      </c>
      <c r="AM120" s="12">
        <f t="shared" si="48"/>
        <v>77680</v>
      </c>
      <c r="AN120" s="12">
        <f t="shared" si="48"/>
        <v>0</v>
      </c>
      <c r="AO120" s="12">
        <f t="shared" si="48"/>
        <v>0</v>
      </c>
      <c r="AP120" s="12">
        <f t="shared" si="48"/>
        <v>0</v>
      </c>
      <c r="AQ120" s="12">
        <f t="shared" si="48"/>
        <v>0</v>
      </c>
      <c r="AR120" s="12">
        <f t="shared" si="44"/>
        <v>77680</v>
      </c>
      <c r="AS120" s="12">
        <v>0</v>
      </c>
      <c r="AT120" s="12">
        <v>0</v>
      </c>
      <c r="AU120" s="12">
        <v>0</v>
      </c>
      <c r="AV120" s="12">
        <v>0</v>
      </c>
      <c r="AW120" s="12">
        <v>0</v>
      </c>
      <c r="AX120" s="12">
        <v>0</v>
      </c>
      <c r="AY120" s="12">
        <f t="shared" si="45"/>
        <v>0</v>
      </c>
      <c r="AZ120" s="12">
        <f t="shared" si="35"/>
        <v>0</v>
      </c>
      <c r="BA120" s="12">
        <f t="shared" si="36"/>
        <v>77680</v>
      </c>
      <c r="BB120" s="12">
        <f t="shared" si="37"/>
        <v>0</v>
      </c>
      <c r="BC120" s="12">
        <f t="shared" si="38"/>
        <v>0</v>
      </c>
      <c r="BD120" s="12">
        <f t="shared" si="39"/>
        <v>0</v>
      </c>
      <c r="BE120" s="12">
        <f t="shared" si="40"/>
        <v>0</v>
      </c>
      <c r="BF120" s="12">
        <f t="shared" si="33"/>
        <v>77680</v>
      </c>
      <c r="BH120" s="95"/>
    </row>
    <row r="121" spans="1:60">
      <c r="A121" s="21" t="s">
        <v>191</v>
      </c>
      <c r="B121" s="27" t="s">
        <v>162</v>
      </c>
      <c r="C121" s="22"/>
      <c r="D121" s="84" t="s">
        <v>1399</v>
      </c>
      <c r="E121" s="21" t="s">
        <v>62</v>
      </c>
      <c r="F121" s="20">
        <v>10</v>
      </c>
      <c r="G121" s="20" t="s">
        <v>77</v>
      </c>
      <c r="H121" s="20"/>
      <c r="I121" s="27"/>
      <c r="J121" s="24">
        <v>0</v>
      </c>
      <c r="K121" s="24">
        <v>6000</v>
      </c>
      <c r="L121" s="24">
        <v>0</v>
      </c>
      <c r="M121" s="24">
        <v>0</v>
      </c>
      <c r="N121" s="24">
        <v>0</v>
      </c>
      <c r="O121" s="24">
        <v>0</v>
      </c>
      <c r="P121" s="12">
        <f t="shared" si="41"/>
        <v>6000</v>
      </c>
      <c r="Q121" s="24">
        <v>0</v>
      </c>
      <c r="R121" s="24">
        <v>5700</v>
      </c>
      <c r="S121" s="24">
        <v>0</v>
      </c>
      <c r="T121" s="24">
        <v>0</v>
      </c>
      <c r="U121" s="24">
        <v>0</v>
      </c>
      <c r="V121" s="24">
        <v>0</v>
      </c>
      <c r="W121" s="12">
        <f t="shared" si="46"/>
        <v>5700</v>
      </c>
      <c r="X121" s="24">
        <v>0</v>
      </c>
      <c r="Y121" s="24">
        <v>0</v>
      </c>
      <c r="Z121" s="24">
        <v>0</v>
      </c>
      <c r="AA121" s="24">
        <v>0</v>
      </c>
      <c r="AB121" s="24">
        <v>0</v>
      </c>
      <c r="AC121" s="24">
        <v>0</v>
      </c>
      <c r="AD121" s="12">
        <f t="shared" si="42"/>
        <v>0</v>
      </c>
      <c r="AE121" s="24">
        <v>0</v>
      </c>
      <c r="AF121" s="24">
        <v>0</v>
      </c>
      <c r="AG121" s="24">
        <v>0</v>
      </c>
      <c r="AH121" s="24">
        <v>0</v>
      </c>
      <c r="AI121" s="24">
        <v>0</v>
      </c>
      <c r="AJ121" s="24">
        <v>0</v>
      </c>
      <c r="AK121" s="12">
        <f t="shared" si="43"/>
        <v>0</v>
      </c>
      <c r="AL121" s="12">
        <f t="shared" si="48"/>
        <v>0</v>
      </c>
      <c r="AM121" s="12">
        <f t="shared" si="48"/>
        <v>11700</v>
      </c>
      <c r="AN121" s="12">
        <f t="shared" si="48"/>
        <v>0</v>
      </c>
      <c r="AO121" s="12">
        <f t="shared" si="48"/>
        <v>0</v>
      </c>
      <c r="AP121" s="12">
        <f t="shared" si="48"/>
        <v>0</v>
      </c>
      <c r="AQ121" s="12">
        <f t="shared" si="48"/>
        <v>0</v>
      </c>
      <c r="AR121" s="12">
        <f t="shared" si="44"/>
        <v>11700</v>
      </c>
      <c r="AS121" s="12">
        <v>0</v>
      </c>
      <c r="AT121" s="12">
        <v>0</v>
      </c>
      <c r="AU121" s="12">
        <v>0</v>
      </c>
      <c r="AV121" s="12">
        <v>0</v>
      </c>
      <c r="AW121" s="12">
        <v>0</v>
      </c>
      <c r="AX121" s="12">
        <v>0</v>
      </c>
      <c r="AY121" s="12">
        <f t="shared" si="45"/>
        <v>0</v>
      </c>
      <c r="AZ121" s="12">
        <f t="shared" si="35"/>
        <v>0</v>
      </c>
      <c r="BA121" s="12">
        <f t="shared" si="36"/>
        <v>11700</v>
      </c>
      <c r="BB121" s="12">
        <f t="shared" si="37"/>
        <v>0</v>
      </c>
      <c r="BC121" s="12">
        <f t="shared" si="38"/>
        <v>0</v>
      </c>
      <c r="BD121" s="12">
        <f t="shared" si="39"/>
        <v>0</v>
      </c>
      <c r="BE121" s="12">
        <f t="shared" si="40"/>
        <v>0</v>
      </c>
      <c r="BF121" s="12">
        <f t="shared" si="33"/>
        <v>11700</v>
      </c>
      <c r="BH121" s="95"/>
    </row>
    <row r="122" spans="1:60">
      <c r="A122" s="21" t="s">
        <v>192</v>
      </c>
      <c r="B122" s="27" t="s">
        <v>162</v>
      </c>
      <c r="C122" s="22"/>
      <c r="D122" s="84" t="s">
        <v>1399</v>
      </c>
      <c r="E122" s="21" t="s">
        <v>62</v>
      </c>
      <c r="F122" s="20">
        <v>10</v>
      </c>
      <c r="G122" s="20" t="s">
        <v>77</v>
      </c>
      <c r="H122" s="20"/>
      <c r="I122" s="27"/>
      <c r="J122" s="24">
        <v>0</v>
      </c>
      <c r="K122" s="24">
        <v>0</v>
      </c>
      <c r="L122" s="24">
        <v>0</v>
      </c>
      <c r="M122" s="24">
        <v>0</v>
      </c>
      <c r="N122" s="24">
        <v>0</v>
      </c>
      <c r="O122" s="24">
        <v>0</v>
      </c>
      <c r="P122" s="12">
        <f t="shared" si="41"/>
        <v>0</v>
      </c>
      <c r="Q122" s="24">
        <v>0</v>
      </c>
      <c r="R122" s="24">
        <v>0</v>
      </c>
      <c r="S122" s="24">
        <v>0</v>
      </c>
      <c r="T122" s="24">
        <v>0</v>
      </c>
      <c r="U122" s="24">
        <v>0</v>
      </c>
      <c r="V122" s="24">
        <v>0</v>
      </c>
      <c r="W122" s="12">
        <f t="shared" si="46"/>
        <v>0</v>
      </c>
      <c r="X122" s="24">
        <v>0</v>
      </c>
      <c r="Y122" s="24">
        <v>3360</v>
      </c>
      <c r="Z122" s="24">
        <v>0</v>
      </c>
      <c r="AA122" s="24">
        <v>0</v>
      </c>
      <c r="AB122" s="24">
        <v>0</v>
      </c>
      <c r="AC122" s="24">
        <v>0</v>
      </c>
      <c r="AD122" s="12">
        <f t="shared" si="42"/>
        <v>3360</v>
      </c>
      <c r="AE122" s="24">
        <v>0</v>
      </c>
      <c r="AF122" s="24">
        <v>0</v>
      </c>
      <c r="AG122" s="24">
        <v>0</v>
      </c>
      <c r="AH122" s="24">
        <v>0</v>
      </c>
      <c r="AI122" s="24">
        <v>0</v>
      </c>
      <c r="AJ122" s="24">
        <v>0</v>
      </c>
      <c r="AK122" s="12">
        <f t="shared" si="43"/>
        <v>0</v>
      </c>
      <c r="AL122" s="12">
        <f t="shared" si="48"/>
        <v>0</v>
      </c>
      <c r="AM122" s="12">
        <f t="shared" si="48"/>
        <v>3360</v>
      </c>
      <c r="AN122" s="12">
        <f t="shared" si="48"/>
        <v>0</v>
      </c>
      <c r="AO122" s="12">
        <f t="shared" si="48"/>
        <v>0</v>
      </c>
      <c r="AP122" s="12">
        <f t="shared" si="48"/>
        <v>0</v>
      </c>
      <c r="AQ122" s="12">
        <f t="shared" si="48"/>
        <v>0</v>
      </c>
      <c r="AR122" s="12">
        <f t="shared" si="44"/>
        <v>3360</v>
      </c>
      <c r="AS122" s="12">
        <v>0</v>
      </c>
      <c r="AT122" s="12">
        <v>0</v>
      </c>
      <c r="AU122" s="12">
        <v>0</v>
      </c>
      <c r="AV122" s="12">
        <v>0</v>
      </c>
      <c r="AW122" s="12">
        <v>0</v>
      </c>
      <c r="AX122" s="12">
        <v>0</v>
      </c>
      <c r="AY122" s="12">
        <f t="shared" si="45"/>
        <v>0</v>
      </c>
      <c r="AZ122" s="12">
        <f t="shared" si="35"/>
        <v>0</v>
      </c>
      <c r="BA122" s="12">
        <f t="shared" si="36"/>
        <v>3360</v>
      </c>
      <c r="BB122" s="12">
        <f t="shared" si="37"/>
        <v>0</v>
      </c>
      <c r="BC122" s="12">
        <f t="shared" si="38"/>
        <v>0</v>
      </c>
      <c r="BD122" s="12">
        <f t="shared" si="39"/>
        <v>0</v>
      </c>
      <c r="BE122" s="12">
        <f t="shared" si="40"/>
        <v>0</v>
      </c>
      <c r="BF122" s="12">
        <f t="shared" si="33"/>
        <v>3360</v>
      </c>
      <c r="BH122" s="95"/>
    </row>
    <row r="123" spans="1:60">
      <c r="A123" s="21" t="s">
        <v>193</v>
      </c>
      <c r="B123" s="27" t="s">
        <v>162</v>
      </c>
      <c r="C123" s="22"/>
      <c r="D123" s="84" t="s">
        <v>1399</v>
      </c>
      <c r="E123" s="21" t="s">
        <v>62</v>
      </c>
      <c r="F123" s="20">
        <v>10</v>
      </c>
      <c r="G123" s="20" t="s">
        <v>77</v>
      </c>
      <c r="H123" s="20"/>
      <c r="I123" s="27"/>
      <c r="J123" s="24">
        <v>0</v>
      </c>
      <c r="K123" s="24">
        <v>0</v>
      </c>
      <c r="L123" s="24">
        <v>0</v>
      </c>
      <c r="M123" s="24">
        <v>0</v>
      </c>
      <c r="N123" s="24">
        <v>0</v>
      </c>
      <c r="O123" s="24">
        <v>0</v>
      </c>
      <c r="P123" s="12">
        <f t="shared" si="41"/>
        <v>0</v>
      </c>
      <c r="Q123" s="24">
        <v>0</v>
      </c>
      <c r="R123" s="24">
        <v>4200</v>
      </c>
      <c r="S123" s="24">
        <v>0</v>
      </c>
      <c r="T123" s="24">
        <v>0</v>
      </c>
      <c r="U123" s="24">
        <v>0</v>
      </c>
      <c r="V123" s="24">
        <v>0</v>
      </c>
      <c r="W123" s="12">
        <f t="shared" si="46"/>
        <v>4200</v>
      </c>
      <c r="X123" s="24">
        <v>0</v>
      </c>
      <c r="Y123" s="24">
        <v>2000</v>
      </c>
      <c r="Z123" s="24">
        <v>0</v>
      </c>
      <c r="AA123" s="24">
        <v>0</v>
      </c>
      <c r="AB123" s="24">
        <v>0</v>
      </c>
      <c r="AC123" s="24">
        <v>0</v>
      </c>
      <c r="AD123" s="12">
        <f t="shared" si="42"/>
        <v>2000</v>
      </c>
      <c r="AE123" s="24">
        <v>0</v>
      </c>
      <c r="AF123" s="24">
        <v>0</v>
      </c>
      <c r="AG123" s="24">
        <v>0</v>
      </c>
      <c r="AH123" s="24">
        <v>0</v>
      </c>
      <c r="AI123" s="24">
        <v>0</v>
      </c>
      <c r="AJ123" s="24">
        <v>0</v>
      </c>
      <c r="AK123" s="12">
        <f t="shared" si="43"/>
        <v>0</v>
      </c>
      <c r="AL123" s="12">
        <f t="shared" si="48"/>
        <v>0</v>
      </c>
      <c r="AM123" s="12">
        <f t="shared" si="48"/>
        <v>6200</v>
      </c>
      <c r="AN123" s="12">
        <f t="shared" si="48"/>
        <v>0</v>
      </c>
      <c r="AO123" s="12">
        <f t="shared" si="48"/>
        <v>0</v>
      </c>
      <c r="AP123" s="12">
        <f t="shared" si="48"/>
        <v>0</v>
      </c>
      <c r="AQ123" s="12">
        <f t="shared" si="48"/>
        <v>0</v>
      </c>
      <c r="AR123" s="12">
        <f t="shared" si="44"/>
        <v>6200</v>
      </c>
      <c r="AS123" s="12">
        <v>0</v>
      </c>
      <c r="AT123" s="12">
        <v>0</v>
      </c>
      <c r="AU123" s="12">
        <v>0</v>
      </c>
      <c r="AV123" s="12">
        <v>0</v>
      </c>
      <c r="AW123" s="12">
        <v>0</v>
      </c>
      <c r="AX123" s="12">
        <v>0</v>
      </c>
      <c r="AY123" s="12">
        <f t="shared" si="45"/>
        <v>0</v>
      </c>
      <c r="AZ123" s="12">
        <f t="shared" si="35"/>
        <v>0</v>
      </c>
      <c r="BA123" s="12">
        <f t="shared" si="36"/>
        <v>6200</v>
      </c>
      <c r="BB123" s="12">
        <f t="shared" si="37"/>
        <v>0</v>
      </c>
      <c r="BC123" s="12">
        <f t="shared" si="38"/>
        <v>0</v>
      </c>
      <c r="BD123" s="12">
        <f t="shared" si="39"/>
        <v>0</v>
      </c>
      <c r="BE123" s="12">
        <f t="shared" si="40"/>
        <v>0</v>
      </c>
      <c r="BF123" s="12">
        <f t="shared" si="33"/>
        <v>6200</v>
      </c>
      <c r="BH123" s="95"/>
    </row>
    <row r="124" spans="1:60">
      <c r="A124" s="21" t="s">
        <v>194</v>
      </c>
      <c r="B124" s="27" t="s">
        <v>162</v>
      </c>
      <c r="C124" s="22"/>
      <c r="D124" s="84" t="s">
        <v>1399</v>
      </c>
      <c r="E124" s="21" t="s">
        <v>62</v>
      </c>
      <c r="F124" s="20">
        <v>10</v>
      </c>
      <c r="G124" s="20" t="s">
        <v>77</v>
      </c>
      <c r="H124" s="20"/>
      <c r="I124" s="27"/>
      <c r="J124" s="24">
        <v>0</v>
      </c>
      <c r="K124" s="24">
        <v>0</v>
      </c>
      <c r="L124" s="24">
        <v>0</v>
      </c>
      <c r="M124" s="24">
        <v>0</v>
      </c>
      <c r="N124" s="24">
        <v>0</v>
      </c>
      <c r="O124" s="24">
        <v>0</v>
      </c>
      <c r="P124" s="12">
        <f t="shared" si="41"/>
        <v>0</v>
      </c>
      <c r="Q124" s="24">
        <v>0</v>
      </c>
      <c r="R124" s="24">
        <v>0</v>
      </c>
      <c r="S124" s="24">
        <v>0</v>
      </c>
      <c r="T124" s="24">
        <v>0</v>
      </c>
      <c r="U124" s="24">
        <v>0</v>
      </c>
      <c r="V124" s="24">
        <v>0</v>
      </c>
      <c r="W124" s="12">
        <f t="shared" si="46"/>
        <v>0</v>
      </c>
      <c r="X124" s="24">
        <v>0</v>
      </c>
      <c r="Y124" s="24">
        <v>5700</v>
      </c>
      <c r="Z124" s="24">
        <v>0</v>
      </c>
      <c r="AA124" s="24">
        <v>0</v>
      </c>
      <c r="AB124" s="24">
        <v>0</v>
      </c>
      <c r="AC124" s="24">
        <v>0</v>
      </c>
      <c r="AD124" s="12">
        <f t="shared" si="42"/>
        <v>5700</v>
      </c>
      <c r="AE124" s="24">
        <v>0</v>
      </c>
      <c r="AF124" s="24">
        <v>0</v>
      </c>
      <c r="AG124" s="24">
        <v>0</v>
      </c>
      <c r="AH124" s="24">
        <v>0</v>
      </c>
      <c r="AI124" s="24">
        <v>0</v>
      </c>
      <c r="AJ124" s="24">
        <v>0</v>
      </c>
      <c r="AK124" s="12">
        <f t="shared" si="43"/>
        <v>0</v>
      </c>
      <c r="AL124" s="12">
        <f t="shared" si="48"/>
        <v>0</v>
      </c>
      <c r="AM124" s="12">
        <f t="shared" si="48"/>
        <v>5700</v>
      </c>
      <c r="AN124" s="12">
        <f t="shared" si="48"/>
        <v>0</v>
      </c>
      <c r="AO124" s="12">
        <f t="shared" si="48"/>
        <v>0</v>
      </c>
      <c r="AP124" s="12">
        <f t="shared" si="48"/>
        <v>0</v>
      </c>
      <c r="AQ124" s="12">
        <f t="shared" si="48"/>
        <v>0</v>
      </c>
      <c r="AR124" s="12">
        <f t="shared" si="44"/>
        <v>5700</v>
      </c>
      <c r="AS124" s="12">
        <v>0</v>
      </c>
      <c r="AT124" s="12">
        <v>0</v>
      </c>
      <c r="AU124" s="12">
        <v>0</v>
      </c>
      <c r="AV124" s="12">
        <v>0</v>
      </c>
      <c r="AW124" s="12">
        <v>0</v>
      </c>
      <c r="AX124" s="12">
        <v>0</v>
      </c>
      <c r="AY124" s="12">
        <f t="shared" si="45"/>
        <v>0</v>
      </c>
      <c r="AZ124" s="12">
        <f t="shared" si="35"/>
        <v>0</v>
      </c>
      <c r="BA124" s="12">
        <f t="shared" si="36"/>
        <v>5700</v>
      </c>
      <c r="BB124" s="12">
        <f t="shared" si="37"/>
        <v>0</v>
      </c>
      <c r="BC124" s="12">
        <f t="shared" si="38"/>
        <v>0</v>
      </c>
      <c r="BD124" s="12">
        <f t="shared" si="39"/>
        <v>0</v>
      </c>
      <c r="BE124" s="12">
        <f t="shared" si="40"/>
        <v>0</v>
      </c>
      <c r="BF124" s="12">
        <f t="shared" si="33"/>
        <v>5700</v>
      </c>
      <c r="BH124" s="95"/>
    </row>
    <row r="125" spans="1:60">
      <c r="A125" s="21" t="s">
        <v>195</v>
      </c>
      <c r="B125" s="27" t="s">
        <v>162</v>
      </c>
      <c r="C125" s="22"/>
      <c r="D125" s="84" t="s">
        <v>1399</v>
      </c>
      <c r="E125" s="21" t="s">
        <v>62</v>
      </c>
      <c r="F125" s="20">
        <v>10</v>
      </c>
      <c r="G125" s="20" t="s">
        <v>77</v>
      </c>
      <c r="H125" s="20"/>
      <c r="I125" s="27"/>
      <c r="J125" s="24">
        <v>0</v>
      </c>
      <c r="K125" s="24">
        <v>0</v>
      </c>
      <c r="L125" s="24">
        <v>0</v>
      </c>
      <c r="M125" s="24">
        <v>0</v>
      </c>
      <c r="N125" s="24">
        <v>0</v>
      </c>
      <c r="O125" s="24">
        <v>0</v>
      </c>
      <c r="P125" s="12">
        <f t="shared" si="41"/>
        <v>0</v>
      </c>
      <c r="Q125" s="24">
        <v>0</v>
      </c>
      <c r="R125" s="24">
        <v>1800</v>
      </c>
      <c r="S125" s="24">
        <v>0</v>
      </c>
      <c r="T125" s="24">
        <v>0</v>
      </c>
      <c r="U125" s="24">
        <v>0</v>
      </c>
      <c r="V125" s="24">
        <v>0</v>
      </c>
      <c r="W125" s="12">
        <f t="shared" si="46"/>
        <v>1800</v>
      </c>
      <c r="X125" s="24">
        <v>0</v>
      </c>
      <c r="Y125" s="24">
        <v>4200</v>
      </c>
      <c r="Z125" s="24">
        <v>0</v>
      </c>
      <c r="AA125" s="24">
        <v>0</v>
      </c>
      <c r="AB125" s="24">
        <v>0</v>
      </c>
      <c r="AC125" s="24">
        <v>0</v>
      </c>
      <c r="AD125" s="12">
        <f t="shared" si="42"/>
        <v>4200</v>
      </c>
      <c r="AE125" s="24">
        <v>0</v>
      </c>
      <c r="AF125" s="24">
        <v>5000</v>
      </c>
      <c r="AG125" s="24">
        <v>0</v>
      </c>
      <c r="AH125" s="24">
        <v>0</v>
      </c>
      <c r="AI125" s="24">
        <v>0</v>
      </c>
      <c r="AJ125" s="24">
        <v>0</v>
      </c>
      <c r="AK125" s="12">
        <f t="shared" si="43"/>
        <v>5000</v>
      </c>
      <c r="AL125" s="12">
        <f t="shared" si="48"/>
        <v>0</v>
      </c>
      <c r="AM125" s="12">
        <f t="shared" si="48"/>
        <v>11000</v>
      </c>
      <c r="AN125" s="12">
        <f t="shared" si="48"/>
        <v>0</v>
      </c>
      <c r="AO125" s="12">
        <f t="shared" si="48"/>
        <v>0</v>
      </c>
      <c r="AP125" s="12">
        <f t="shared" si="48"/>
        <v>0</v>
      </c>
      <c r="AQ125" s="12">
        <f t="shared" si="48"/>
        <v>0</v>
      </c>
      <c r="AR125" s="12">
        <f t="shared" si="44"/>
        <v>11000</v>
      </c>
      <c r="AS125" s="12">
        <v>0</v>
      </c>
      <c r="AT125" s="12">
        <v>0</v>
      </c>
      <c r="AU125" s="12">
        <v>0</v>
      </c>
      <c r="AV125" s="12">
        <v>0</v>
      </c>
      <c r="AW125" s="12">
        <v>0</v>
      </c>
      <c r="AX125" s="12">
        <v>0</v>
      </c>
      <c r="AY125" s="12">
        <f t="shared" si="45"/>
        <v>0</v>
      </c>
      <c r="AZ125" s="12">
        <f t="shared" si="35"/>
        <v>0</v>
      </c>
      <c r="BA125" s="12">
        <f t="shared" si="36"/>
        <v>11000</v>
      </c>
      <c r="BB125" s="12">
        <f t="shared" si="37"/>
        <v>0</v>
      </c>
      <c r="BC125" s="12">
        <f t="shared" si="38"/>
        <v>0</v>
      </c>
      <c r="BD125" s="12">
        <f t="shared" si="39"/>
        <v>0</v>
      </c>
      <c r="BE125" s="12">
        <f t="shared" si="40"/>
        <v>0</v>
      </c>
      <c r="BF125" s="12">
        <f t="shared" si="33"/>
        <v>11000</v>
      </c>
      <c r="BH125" s="95"/>
    </row>
    <row r="126" spans="1:60">
      <c r="A126" s="21" t="s">
        <v>196</v>
      </c>
      <c r="B126" s="27" t="s">
        <v>162</v>
      </c>
      <c r="C126" s="22"/>
      <c r="D126" s="84" t="s">
        <v>1399</v>
      </c>
      <c r="E126" s="21" t="s">
        <v>63</v>
      </c>
      <c r="F126" s="20">
        <v>10</v>
      </c>
      <c r="G126" s="20" t="s">
        <v>77</v>
      </c>
      <c r="H126" s="20"/>
      <c r="I126" s="27"/>
      <c r="J126" s="24">
        <v>0</v>
      </c>
      <c r="K126" s="24">
        <v>33500</v>
      </c>
      <c r="L126" s="24">
        <v>0</v>
      </c>
      <c r="M126" s="24">
        <v>0</v>
      </c>
      <c r="N126" s="24">
        <v>0</v>
      </c>
      <c r="O126" s="24">
        <v>0</v>
      </c>
      <c r="P126" s="12">
        <f t="shared" si="41"/>
        <v>33500</v>
      </c>
      <c r="Q126" s="24">
        <v>0</v>
      </c>
      <c r="R126" s="12">
        <v>950</v>
      </c>
      <c r="S126" s="24">
        <v>0</v>
      </c>
      <c r="T126" s="24">
        <v>0</v>
      </c>
      <c r="U126" s="24">
        <v>0</v>
      </c>
      <c r="V126" s="24">
        <v>0</v>
      </c>
      <c r="W126" s="12">
        <f t="shared" si="46"/>
        <v>950</v>
      </c>
      <c r="X126" s="24">
        <v>0</v>
      </c>
      <c r="Y126" s="24">
        <v>1200</v>
      </c>
      <c r="Z126" s="24">
        <v>0</v>
      </c>
      <c r="AA126" s="24">
        <v>0</v>
      </c>
      <c r="AB126" s="24">
        <v>0</v>
      </c>
      <c r="AC126" s="24">
        <v>0</v>
      </c>
      <c r="AD126" s="12">
        <f t="shared" si="42"/>
        <v>1200</v>
      </c>
      <c r="AE126" s="24">
        <v>0</v>
      </c>
      <c r="AF126" s="24">
        <v>4600</v>
      </c>
      <c r="AG126" s="24">
        <v>0</v>
      </c>
      <c r="AH126" s="24">
        <v>0</v>
      </c>
      <c r="AI126" s="24">
        <v>0</v>
      </c>
      <c r="AJ126" s="24">
        <v>0</v>
      </c>
      <c r="AK126" s="12">
        <f t="shared" si="43"/>
        <v>4600</v>
      </c>
      <c r="AL126" s="12">
        <f t="shared" si="48"/>
        <v>0</v>
      </c>
      <c r="AM126" s="12">
        <f t="shared" si="48"/>
        <v>40250</v>
      </c>
      <c r="AN126" s="12">
        <f t="shared" si="48"/>
        <v>0</v>
      </c>
      <c r="AO126" s="12">
        <f t="shared" si="48"/>
        <v>0</v>
      </c>
      <c r="AP126" s="12">
        <f t="shared" si="48"/>
        <v>0</v>
      </c>
      <c r="AQ126" s="12">
        <f t="shared" si="48"/>
        <v>0</v>
      </c>
      <c r="AR126" s="12">
        <f t="shared" si="44"/>
        <v>40250</v>
      </c>
      <c r="AS126" s="12">
        <v>0</v>
      </c>
      <c r="AT126" s="12">
        <v>0</v>
      </c>
      <c r="AU126" s="12">
        <v>0</v>
      </c>
      <c r="AV126" s="12">
        <v>0</v>
      </c>
      <c r="AW126" s="12">
        <v>0</v>
      </c>
      <c r="AX126" s="12">
        <v>0</v>
      </c>
      <c r="AY126" s="12">
        <f t="shared" si="45"/>
        <v>0</v>
      </c>
      <c r="AZ126" s="12">
        <f t="shared" si="35"/>
        <v>0</v>
      </c>
      <c r="BA126" s="12">
        <f t="shared" si="36"/>
        <v>40250</v>
      </c>
      <c r="BB126" s="12">
        <f t="shared" si="37"/>
        <v>0</v>
      </c>
      <c r="BC126" s="12">
        <f t="shared" si="38"/>
        <v>0</v>
      </c>
      <c r="BD126" s="12">
        <f t="shared" si="39"/>
        <v>0</v>
      </c>
      <c r="BE126" s="12">
        <f t="shared" si="40"/>
        <v>0</v>
      </c>
      <c r="BF126" s="12">
        <f t="shared" si="33"/>
        <v>40250</v>
      </c>
      <c r="BH126" s="95"/>
    </row>
    <row r="127" spans="1:60">
      <c r="A127" s="21" t="s">
        <v>197</v>
      </c>
      <c r="B127" s="27" t="s">
        <v>162</v>
      </c>
      <c r="C127" s="22"/>
      <c r="D127" s="84" t="s">
        <v>1399</v>
      </c>
      <c r="E127" s="21" t="s">
        <v>63</v>
      </c>
      <c r="F127" s="20">
        <v>10</v>
      </c>
      <c r="G127" s="20" t="s">
        <v>77</v>
      </c>
      <c r="H127" s="20"/>
      <c r="I127" s="27"/>
      <c r="J127" s="24">
        <v>0</v>
      </c>
      <c r="K127" s="24">
        <v>33500</v>
      </c>
      <c r="L127" s="24">
        <v>0</v>
      </c>
      <c r="M127" s="24">
        <v>0</v>
      </c>
      <c r="N127" s="24">
        <v>0</v>
      </c>
      <c r="O127" s="24">
        <v>0</v>
      </c>
      <c r="P127" s="12">
        <f t="shared" si="41"/>
        <v>33500</v>
      </c>
      <c r="Q127" s="24">
        <v>0</v>
      </c>
      <c r="R127" s="24">
        <v>0</v>
      </c>
      <c r="S127" s="24">
        <v>0</v>
      </c>
      <c r="T127" s="24">
        <v>0</v>
      </c>
      <c r="U127" s="24">
        <v>0</v>
      </c>
      <c r="V127" s="24">
        <v>0</v>
      </c>
      <c r="W127" s="12">
        <f t="shared" si="46"/>
        <v>0</v>
      </c>
      <c r="X127" s="24">
        <v>0</v>
      </c>
      <c r="Y127" s="24">
        <v>25280</v>
      </c>
      <c r="Z127" s="24">
        <v>0</v>
      </c>
      <c r="AA127" s="24">
        <v>0</v>
      </c>
      <c r="AB127" s="24">
        <v>0</v>
      </c>
      <c r="AC127" s="24">
        <v>0</v>
      </c>
      <c r="AD127" s="12">
        <f t="shared" si="42"/>
        <v>25280</v>
      </c>
      <c r="AE127" s="24">
        <v>0</v>
      </c>
      <c r="AF127" s="24">
        <v>93360</v>
      </c>
      <c r="AG127" s="24">
        <v>0</v>
      </c>
      <c r="AH127" s="24">
        <v>0</v>
      </c>
      <c r="AI127" s="24">
        <v>0</v>
      </c>
      <c r="AJ127" s="24">
        <v>0</v>
      </c>
      <c r="AK127" s="12">
        <f t="shared" si="43"/>
        <v>93360</v>
      </c>
      <c r="AL127" s="12">
        <f t="shared" si="48"/>
        <v>0</v>
      </c>
      <c r="AM127" s="12">
        <f t="shared" si="48"/>
        <v>152140</v>
      </c>
      <c r="AN127" s="12">
        <f t="shared" si="48"/>
        <v>0</v>
      </c>
      <c r="AO127" s="12">
        <f t="shared" si="48"/>
        <v>0</v>
      </c>
      <c r="AP127" s="12">
        <f t="shared" si="48"/>
        <v>0</v>
      </c>
      <c r="AQ127" s="12">
        <f t="shared" si="48"/>
        <v>0</v>
      </c>
      <c r="AR127" s="12">
        <f t="shared" si="44"/>
        <v>152140</v>
      </c>
      <c r="AS127" s="12">
        <v>0</v>
      </c>
      <c r="AT127" s="12">
        <v>0</v>
      </c>
      <c r="AU127" s="12">
        <v>0</v>
      </c>
      <c r="AV127" s="12">
        <v>0</v>
      </c>
      <c r="AW127" s="12">
        <v>0</v>
      </c>
      <c r="AX127" s="12">
        <v>0</v>
      </c>
      <c r="AY127" s="12">
        <f t="shared" si="45"/>
        <v>0</v>
      </c>
      <c r="AZ127" s="12">
        <f t="shared" si="35"/>
        <v>0</v>
      </c>
      <c r="BA127" s="12">
        <f t="shared" si="36"/>
        <v>152140</v>
      </c>
      <c r="BB127" s="12">
        <f t="shared" si="37"/>
        <v>0</v>
      </c>
      <c r="BC127" s="12">
        <f t="shared" si="38"/>
        <v>0</v>
      </c>
      <c r="BD127" s="12">
        <f t="shared" si="39"/>
        <v>0</v>
      </c>
      <c r="BE127" s="12">
        <f t="shared" si="40"/>
        <v>0</v>
      </c>
      <c r="BF127" s="12">
        <f t="shared" si="33"/>
        <v>152140</v>
      </c>
      <c r="BH127" s="95"/>
    </row>
    <row r="128" spans="1:60">
      <c r="A128" s="21" t="s">
        <v>198</v>
      </c>
      <c r="B128" s="27" t="s">
        <v>162</v>
      </c>
      <c r="C128" s="22"/>
      <c r="D128" s="84" t="s">
        <v>1399</v>
      </c>
      <c r="E128" s="21" t="s">
        <v>63</v>
      </c>
      <c r="F128" s="20">
        <v>10</v>
      </c>
      <c r="G128" s="20" t="s">
        <v>77</v>
      </c>
      <c r="H128" s="20"/>
      <c r="I128" s="27"/>
      <c r="J128" s="24">
        <v>0</v>
      </c>
      <c r="K128" s="24">
        <v>83500</v>
      </c>
      <c r="L128" s="24">
        <v>0</v>
      </c>
      <c r="M128" s="24">
        <v>0</v>
      </c>
      <c r="N128" s="24">
        <v>0</v>
      </c>
      <c r="O128" s="24">
        <v>0</v>
      </c>
      <c r="P128" s="12">
        <f t="shared" si="41"/>
        <v>83500</v>
      </c>
      <c r="Q128" s="12">
        <v>0</v>
      </c>
      <c r="R128" s="24">
        <v>680</v>
      </c>
      <c r="S128" s="24">
        <v>0</v>
      </c>
      <c r="T128" s="24">
        <v>0</v>
      </c>
      <c r="U128" s="24">
        <v>0</v>
      </c>
      <c r="V128" s="24">
        <v>0</v>
      </c>
      <c r="W128" s="12">
        <f t="shared" si="46"/>
        <v>680</v>
      </c>
      <c r="X128" s="12">
        <v>0</v>
      </c>
      <c r="Y128" s="24">
        <v>4800</v>
      </c>
      <c r="Z128" s="24">
        <v>0</v>
      </c>
      <c r="AA128" s="24">
        <v>0</v>
      </c>
      <c r="AB128" s="24">
        <v>0</v>
      </c>
      <c r="AC128" s="24">
        <v>0</v>
      </c>
      <c r="AD128" s="12">
        <f t="shared" si="42"/>
        <v>4800</v>
      </c>
      <c r="AE128" s="12">
        <v>0</v>
      </c>
      <c r="AF128" s="24">
        <v>11180</v>
      </c>
      <c r="AG128" s="24">
        <v>0</v>
      </c>
      <c r="AH128" s="24">
        <v>0</v>
      </c>
      <c r="AI128" s="24">
        <v>0</v>
      </c>
      <c r="AJ128" s="24">
        <v>0</v>
      </c>
      <c r="AK128" s="12">
        <f t="shared" si="43"/>
        <v>11180</v>
      </c>
      <c r="AL128" s="12">
        <f t="shared" si="48"/>
        <v>0</v>
      </c>
      <c r="AM128" s="12">
        <f t="shared" si="48"/>
        <v>100160</v>
      </c>
      <c r="AN128" s="12">
        <f t="shared" si="48"/>
        <v>0</v>
      </c>
      <c r="AO128" s="12">
        <f t="shared" si="48"/>
        <v>0</v>
      </c>
      <c r="AP128" s="12">
        <f t="shared" si="48"/>
        <v>0</v>
      </c>
      <c r="AQ128" s="12">
        <f t="shared" si="48"/>
        <v>0</v>
      </c>
      <c r="AR128" s="12">
        <f t="shared" si="44"/>
        <v>100160</v>
      </c>
      <c r="AS128" s="12">
        <v>0</v>
      </c>
      <c r="AT128" s="12">
        <v>0</v>
      </c>
      <c r="AU128" s="12">
        <v>0</v>
      </c>
      <c r="AV128" s="12">
        <v>0</v>
      </c>
      <c r="AW128" s="12">
        <v>0</v>
      </c>
      <c r="AX128" s="12">
        <v>0</v>
      </c>
      <c r="AY128" s="12">
        <f t="shared" si="45"/>
        <v>0</v>
      </c>
      <c r="AZ128" s="12">
        <f t="shared" si="35"/>
        <v>0</v>
      </c>
      <c r="BA128" s="12">
        <f t="shared" si="36"/>
        <v>100160</v>
      </c>
      <c r="BB128" s="12">
        <f t="shared" si="37"/>
        <v>0</v>
      </c>
      <c r="BC128" s="12">
        <f t="shared" si="38"/>
        <v>0</v>
      </c>
      <c r="BD128" s="12">
        <f t="shared" si="39"/>
        <v>0</v>
      </c>
      <c r="BE128" s="12">
        <f t="shared" si="40"/>
        <v>0</v>
      </c>
      <c r="BF128" s="12">
        <f t="shared" si="33"/>
        <v>100160</v>
      </c>
      <c r="BH128" s="95"/>
    </row>
    <row r="129" spans="1:60">
      <c r="A129" s="21" t="s">
        <v>199</v>
      </c>
      <c r="B129" s="27" t="s">
        <v>162</v>
      </c>
      <c r="C129" s="22"/>
      <c r="D129" s="84" t="s">
        <v>1399</v>
      </c>
      <c r="E129" s="21" t="s">
        <v>63</v>
      </c>
      <c r="F129" s="20">
        <v>10</v>
      </c>
      <c r="G129" s="20" t="s">
        <v>77</v>
      </c>
      <c r="H129" s="20"/>
      <c r="I129" s="27"/>
      <c r="J129" s="24">
        <v>0</v>
      </c>
      <c r="K129" s="24">
        <v>0</v>
      </c>
      <c r="L129" s="24">
        <v>0</v>
      </c>
      <c r="M129" s="24">
        <v>0</v>
      </c>
      <c r="N129" s="24">
        <v>0</v>
      </c>
      <c r="O129" s="24">
        <v>0</v>
      </c>
      <c r="P129" s="12">
        <f t="shared" si="41"/>
        <v>0</v>
      </c>
      <c r="Q129" s="24">
        <v>0</v>
      </c>
      <c r="R129" s="24">
        <v>0</v>
      </c>
      <c r="S129" s="24">
        <v>0</v>
      </c>
      <c r="T129" s="24">
        <v>0</v>
      </c>
      <c r="U129" s="24">
        <v>0</v>
      </c>
      <c r="V129" s="24">
        <v>0</v>
      </c>
      <c r="W129" s="12">
        <f t="shared" si="46"/>
        <v>0</v>
      </c>
      <c r="X129" s="24">
        <v>0</v>
      </c>
      <c r="Y129" s="24">
        <v>0</v>
      </c>
      <c r="Z129" s="24">
        <v>0</v>
      </c>
      <c r="AA129" s="24">
        <v>0</v>
      </c>
      <c r="AB129" s="24">
        <v>0</v>
      </c>
      <c r="AC129" s="24">
        <v>0</v>
      </c>
      <c r="AD129" s="12">
        <f t="shared" si="42"/>
        <v>0</v>
      </c>
      <c r="AE129" s="24">
        <v>0</v>
      </c>
      <c r="AF129" s="24">
        <v>7070</v>
      </c>
      <c r="AG129" s="24">
        <v>0</v>
      </c>
      <c r="AH129" s="24">
        <v>0</v>
      </c>
      <c r="AI129" s="24">
        <v>0</v>
      </c>
      <c r="AJ129" s="24">
        <v>0</v>
      </c>
      <c r="AK129" s="12">
        <f t="shared" si="43"/>
        <v>7070</v>
      </c>
      <c r="AL129" s="12">
        <f t="shared" si="48"/>
        <v>0</v>
      </c>
      <c r="AM129" s="12">
        <f t="shared" si="48"/>
        <v>7070</v>
      </c>
      <c r="AN129" s="12">
        <f t="shared" si="48"/>
        <v>0</v>
      </c>
      <c r="AO129" s="12">
        <f t="shared" si="48"/>
        <v>0</v>
      </c>
      <c r="AP129" s="12">
        <f t="shared" si="48"/>
        <v>0</v>
      </c>
      <c r="AQ129" s="12">
        <f t="shared" si="48"/>
        <v>0</v>
      </c>
      <c r="AR129" s="12">
        <f t="shared" si="44"/>
        <v>7070</v>
      </c>
      <c r="AS129" s="12">
        <v>0</v>
      </c>
      <c r="AT129" s="12">
        <v>0</v>
      </c>
      <c r="AU129" s="12">
        <v>0</v>
      </c>
      <c r="AV129" s="12">
        <v>0</v>
      </c>
      <c r="AW129" s="12">
        <v>0</v>
      </c>
      <c r="AX129" s="12">
        <v>0</v>
      </c>
      <c r="AY129" s="12">
        <f t="shared" si="45"/>
        <v>0</v>
      </c>
      <c r="AZ129" s="12">
        <f t="shared" si="35"/>
        <v>0</v>
      </c>
      <c r="BA129" s="12">
        <f t="shared" si="36"/>
        <v>7070</v>
      </c>
      <c r="BB129" s="12">
        <f t="shared" si="37"/>
        <v>0</v>
      </c>
      <c r="BC129" s="12">
        <f t="shared" si="38"/>
        <v>0</v>
      </c>
      <c r="BD129" s="12">
        <f t="shared" si="39"/>
        <v>0</v>
      </c>
      <c r="BE129" s="12">
        <f t="shared" si="40"/>
        <v>0</v>
      </c>
      <c r="BF129" s="12">
        <f t="shared" si="33"/>
        <v>7070</v>
      </c>
      <c r="BH129" s="95"/>
    </row>
    <row r="130" spans="1:60">
      <c r="A130" s="21" t="s">
        <v>200</v>
      </c>
      <c r="B130" s="27" t="s">
        <v>162</v>
      </c>
      <c r="C130" s="22"/>
      <c r="D130" s="84" t="s">
        <v>1399</v>
      </c>
      <c r="E130" s="21" t="s">
        <v>63</v>
      </c>
      <c r="F130" s="20">
        <v>10</v>
      </c>
      <c r="G130" s="20" t="s">
        <v>77</v>
      </c>
      <c r="H130" s="20"/>
      <c r="I130" s="27"/>
      <c r="J130" s="24">
        <v>0</v>
      </c>
      <c r="K130" s="24">
        <v>0</v>
      </c>
      <c r="L130" s="24">
        <v>0</v>
      </c>
      <c r="M130" s="24">
        <v>0</v>
      </c>
      <c r="N130" s="24">
        <v>0</v>
      </c>
      <c r="O130" s="24">
        <v>0</v>
      </c>
      <c r="P130" s="12">
        <f t="shared" si="41"/>
        <v>0</v>
      </c>
      <c r="Q130" s="24">
        <v>0</v>
      </c>
      <c r="R130" s="24">
        <v>0</v>
      </c>
      <c r="S130" s="24">
        <v>0</v>
      </c>
      <c r="T130" s="24">
        <v>0</v>
      </c>
      <c r="U130" s="24">
        <v>0</v>
      </c>
      <c r="V130" s="24">
        <v>0</v>
      </c>
      <c r="W130" s="12">
        <f t="shared" si="46"/>
        <v>0</v>
      </c>
      <c r="X130" s="24">
        <v>0</v>
      </c>
      <c r="Y130" s="24">
        <v>0</v>
      </c>
      <c r="Z130" s="24">
        <v>0</v>
      </c>
      <c r="AA130" s="24">
        <v>0</v>
      </c>
      <c r="AB130" s="24">
        <v>0</v>
      </c>
      <c r="AC130" s="24">
        <v>0</v>
      </c>
      <c r="AD130" s="12">
        <f t="shared" si="42"/>
        <v>0</v>
      </c>
      <c r="AE130" s="24">
        <v>0</v>
      </c>
      <c r="AF130" s="24">
        <v>12300</v>
      </c>
      <c r="AG130" s="24">
        <v>0</v>
      </c>
      <c r="AH130" s="24">
        <v>0</v>
      </c>
      <c r="AI130" s="24">
        <v>0</v>
      </c>
      <c r="AJ130" s="24">
        <v>0</v>
      </c>
      <c r="AK130" s="12">
        <f t="shared" si="43"/>
        <v>12300</v>
      </c>
      <c r="AL130" s="12">
        <f t="shared" si="48"/>
        <v>0</v>
      </c>
      <c r="AM130" s="12">
        <f t="shared" si="48"/>
        <v>12300</v>
      </c>
      <c r="AN130" s="12">
        <f t="shared" si="48"/>
        <v>0</v>
      </c>
      <c r="AO130" s="12">
        <f t="shared" si="48"/>
        <v>0</v>
      </c>
      <c r="AP130" s="12">
        <f t="shared" si="48"/>
        <v>0</v>
      </c>
      <c r="AQ130" s="12">
        <f t="shared" si="48"/>
        <v>0</v>
      </c>
      <c r="AR130" s="12">
        <f t="shared" si="44"/>
        <v>12300</v>
      </c>
      <c r="AS130" s="12">
        <v>0</v>
      </c>
      <c r="AT130" s="12">
        <v>0</v>
      </c>
      <c r="AU130" s="12">
        <v>0</v>
      </c>
      <c r="AV130" s="12">
        <v>0</v>
      </c>
      <c r="AW130" s="12">
        <v>0</v>
      </c>
      <c r="AX130" s="12">
        <v>0</v>
      </c>
      <c r="AY130" s="12">
        <f t="shared" si="45"/>
        <v>0</v>
      </c>
      <c r="AZ130" s="12">
        <f t="shared" si="35"/>
        <v>0</v>
      </c>
      <c r="BA130" s="12">
        <f t="shared" si="36"/>
        <v>12300</v>
      </c>
      <c r="BB130" s="12">
        <f t="shared" si="37"/>
        <v>0</v>
      </c>
      <c r="BC130" s="12">
        <f t="shared" si="38"/>
        <v>0</v>
      </c>
      <c r="BD130" s="12">
        <f t="shared" si="39"/>
        <v>0</v>
      </c>
      <c r="BE130" s="12">
        <f t="shared" si="40"/>
        <v>0</v>
      </c>
      <c r="BF130" s="12">
        <f t="shared" si="33"/>
        <v>12300</v>
      </c>
      <c r="BH130" s="95"/>
    </row>
    <row r="131" spans="1:60">
      <c r="A131" s="21" t="s">
        <v>201</v>
      </c>
      <c r="B131" s="27" t="s">
        <v>162</v>
      </c>
      <c r="C131" s="22"/>
      <c r="D131" s="84" t="s">
        <v>1399</v>
      </c>
      <c r="E131" s="21" t="s">
        <v>63</v>
      </c>
      <c r="F131" s="20">
        <v>10</v>
      </c>
      <c r="G131" s="20" t="s">
        <v>77</v>
      </c>
      <c r="H131" s="20"/>
      <c r="I131" s="27"/>
      <c r="J131" s="24">
        <v>0</v>
      </c>
      <c r="K131" s="24">
        <v>1650</v>
      </c>
      <c r="L131" s="24">
        <v>0</v>
      </c>
      <c r="M131" s="24">
        <v>0</v>
      </c>
      <c r="N131" s="24">
        <v>0</v>
      </c>
      <c r="O131" s="24">
        <v>0</v>
      </c>
      <c r="P131" s="12">
        <f t="shared" si="41"/>
        <v>1650</v>
      </c>
      <c r="Q131" s="24">
        <v>0</v>
      </c>
      <c r="R131" s="24">
        <v>0</v>
      </c>
      <c r="S131" s="24">
        <v>0</v>
      </c>
      <c r="T131" s="24">
        <v>0</v>
      </c>
      <c r="U131" s="24">
        <v>0</v>
      </c>
      <c r="V131" s="24">
        <v>0</v>
      </c>
      <c r="W131" s="12">
        <f t="shared" si="46"/>
        <v>0</v>
      </c>
      <c r="X131" s="24">
        <v>0</v>
      </c>
      <c r="Y131" s="24">
        <v>1650</v>
      </c>
      <c r="Z131" s="24">
        <v>0</v>
      </c>
      <c r="AA131" s="24">
        <v>0</v>
      </c>
      <c r="AB131" s="24">
        <v>0</v>
      </c>
      <c r="AC131" s="24">
        <v>0</v>
      </c>
      <c r="AD131" s="12">
        <f t="shared" si="42"/>
        <v>1650</v>
      </c>
      <c r="AE131" s="24">
        <v>0</v>
      </c>
      <c r="AF131" s="24">
        <v>0</v>
      </c>
      <c r="AG131" s="24">
        <v>0</v>
      </c>
      <c r="AH131" s="24">
        <v>0</v>
      </c>
      <c r="AI131" s="24">
        <v>0</v>
      </c>
      <c r="AJ131" s="24">
        <v>0</v>
      </c>
      <c r="AK131" s="12">
        <f t="shared" si="43"/>
        <v>0</v>
      </c>
      <c r="AL131" s="12">
        <f t="shared" si="48"/>
        <v>0</v>
      </c>
      <c r="AM131" s="12">
        <f t="shared" si="48"/>
        <v>3300</v>
      </c>
      <c r="AN131" s="12">
        <f t="shared" si="48"/>
        <v>0</v>
      </c>
      <c r="AO131" s="12">
        <f t="shared" si="48"/>
        <v>0</v>
      </c>
      <c r="AP131" s="12">
        <f t="shared" si="48"/>
        <v>0</v>
      </c>
      <c r="AQ131" s="12">
        <f t="shared" si="48"/>
        <v>0</v>
      </c>
      <c r="AR131" s="12">
        <f t="shared" si="44"/>
        <v>3300</v>
      </c>
      <c r="AS131" s="12">
        <v>0</v>
      </c>
      <c r="AT131" s="12">
        <v>0</v>
      </c>
      <c r="AU131" s="12">
        <v>0</v>
      </c>
      <c r="AV131" s="12">
        <v>0</v>
      </c>
      <c r="AW131" s="12">
        <v>0</v>
      </c>
      <c r="AX131" s="12">
        <v>0</v>
      </c>
      <c r="AY131" s="12">
        <f t="shared" si="45"/>
        <v>0</v>
      </c>
      <c r="AZ131" s="12">
        <f t="shared" si="35"/>
        <v>0</v>
      </c>
      <c r="BA131" s="12">
        <f t="shared" si="36"/>
        <v>3300</v>
      </c>
      <c r="BB131" s="12">
        <f t="shared" si="37"/>
        <v>0</v>
      </c>
      <c r="BC131" s="12">
        <f t="shared" si="38"/>
        <v>0</v>
      </c>
      <c r="BD131" s="12">
        <f t="shared" si="39"/>
        <v>0</v>
      </c>
      <c r="BE131" s="12">
        <f t="shared" si="40"/>
        <v>0</v>
      </c>
      <c r="BF131" s="12">
        <f t="shared" si="33"/>
        <v>3300</v>
      </c>
      <c r="BH131" s="95"/>
    </row>
    <row r="132" spans="1:60">
      <c r="A132" s="21" t="s">
        <v>202</v>
      </c>
      <c r="B132" s="27" t="s">
        <v>162</v>
      </c>
      <c r="C132" s="22"/>
      <c r="D132" s="84" t="s">
        <v>1399</v>
      </c>
      <c r="E132" s="21" t="s">
        <v>63</v>
      </c>
      <c r="F132" s="20">
        <v>10</v>
      </c>
      <c r="G132" s="20" t="s">
        <v>77</v>
      </c>
      <c r="H132" s="20"/>
      <c r="I132" s="27"/>
      <c r="J132" s="24">
        <v>0</v>
      </c>
      <c r="K132" s="24">
        <v>0</v>
      </c>
      <c r="L132" s="24">
        <v>0</v>
      </c>
      <c r="M132" s="24">
        <v>0</v>
      </c>
      <c r="N132" s="24">
        <v>0</v>
      </c>
      <c r="O132" s="24">
        <v>0</v>
      </c>
      <c r="P132" s="12">
        <f t="shared" si="41"/>
        <v>0</v>
      </c>
      <c r="Q132" s="24">
        <v>0</v>
      </c>
      <c r="R132" s="24">
        <v>0</v>
      </c>
      <c r="S132" s="24">
        <v>0</v>
      </c>
      <c r="T132" s="24">
        <v>0</v>
      </c>
      <c r="U132" s="24">
        <v>0</v>
      </c>
      <c r="V132" s="24">
        <v>0</v>
      </c>
      <c r="W132" s="12">
        <f t="shared" si="46"/>
        <v>0</v>
      </c>
      <c r="X132" s="24">
        <v>0</v>
      </c>
      <c r="Y132" s="24">
        <v>18360</v>
      </c>
      <c r="Z132" s="24">
        <v>0</v>
      </c>
      <c r="AA132" s="24">
        <v>0</v>
      </c>
      <c r="AB132" s="24">
        <v>0</v>
      </c>
      <c r="AC132" s="24">
        <v>0</v>
      </c>
      <c r="AD132" s="12">
        <f t="shared" si="42"/>
        <v>18360</v>
      </c>
      <c r="AE132" s="24">
        <v>0</v>
      </c>
      <c r="AF132" s="24">
        <v>0</v>
      </c>
      <c r="AG132" s="24">
        <v>0</v>
      </c>
      <c r="AH132" s="24">
        <v>0</v>
      </c>
      <c r="AI132" s="24">
        <v>0</v>
      </c>
      <c r="AJ132" s="24">
        <v>0</v>
      </c>
      <c r="AK132" s="12">
        <f t="shared" si="43"/>
        <v>0</v>
      </c>
      <c r="AL132" s="12">
        <f t="shared" si="48"/>
        <v>0</v>
      </c>
      <c r="AM132" s="12">
        <f t="shared" si="48"/>
        <v>18360</v>
      </c>
      <c r="AN132" s="12">
        <f t="shared" si="48"/>
        <v>0</v>
      </c>
      <c r="AO132" s="12">
        <f t="shared" si="48"/>
        <v>0</v>
      </c>
      <c r="AP132" s="12">
        <f t="shared" si="48"/>
        <v>0</v>
      </c>
      <c r="AQ132" s="12">
        <f t="shared" si="48"/>
        <v>0</v>
      </c>
      <c r="AR132" s="12">
        <f t="shared" si="44"/>
        <v>18360</v>
      </c>
      <c r="AS132" s="12">
        <v>0</v>
      </c>
      <c r="AT132" s="12">
        <v>0</v>
      </c>
      <c r="AU132" s="12">
        <v>0</v>
      </c>
      <c r="AV132" s="12">
        <v>0</v>
      </c>
      <c r="AW132" s="12">
        <v>0</v>
      </c>
      <c r="AX132" s="12">
        <v>0</v>
      </c>
      <c r="AY132" s="12">
        <f t="shared" si="45"/>
        <v>0</v>
      </c>
      <c r="AZ132" s="12">
        <f t="shared" si="35"/>
        <v>0</v>
      </c>
      <c r="BA132" s="12">
        <f t="shared" si="36"/>
        <v>18360</v>
      </c>
      <c r="BB132" s="12">
        <f t="shared" si="37"/>
        <v>0</v>
      </c>
      <c r="BC132" s="12">
        <f t="shared" si="38"/>
        <v>0</v>
      </c>
      <c r="BD132" s="12">
        <f t="shared" si="39"/>
        <v>0</v>
      </c>
      <c r="BE132" s="12">
        <f t="shared" si="40"/>
        <v>0</v>
      </c>
      <c r="BF132" s="12">
        <f t="shared" si="33"/>
        <v>18360</v>
      </c>
      <c r="BH132" s="95"/>
    </row>
    <row r="133" spans="1:60">
      <c r="A133" s="21" t="s">
        <v>203</v>
      </c>
      <c r="B133" s="27" t="s">
        <v>162</v>
      </c>
      <c r="C133" s="22"/>
      <c r="D133" s="84" t="s">
        <v>1399</v>
      </c>
      <c r="E133" s="21" t="s">
        <v>66</v>
      </c>
      <c r="F133" s="20">
        <v>10</v>
      </c>
      <c r="G133" s="20" t="s">
        <v>77</v>
      </c>
      <c r="H133" s="20"/>
      <c r="I133" s="27"/>
      <c r="J133" s="24">
        <v>0</v>
      </c>
      <c r="K133" s="24">
        <v>73500</v>
      </c>
      <c r="L133" s="24">
        <v>0</v>
      </c>
      <c r="M133" s="24">
        <v>0</v>
      </c>
      <c r="N133" s="24">
        <v>0</v>
      </c>
      <c r="O133" s="24">
        <v>0</v>
      </c>
      <c r="P133" s="12">
        <f t="shared" si="41"/>
        <v>73500</v>
      </c>
      <c r="Q133" s="24">
        <v>0</v>
      </c>
      <c r="R133" s="24">
        <v>41000</v>
      </c>
      <c r="S133" s="24">
        <v>0</v>
      </c>
      <c r="T133" s="24">
        <v>0</v>
      </c>
      <c r="U133" s="24">
        <v>0</v>
      </c>
      <c r="V133" s="24">
        <v>0</v>
      </c>
      <c r="W133" s="12">
        <f t="shared" si="46"/>
        <v>41000</v>
      </c>
      <c r="X133" s="24">
        <v>0</v>
      </c>
      <c r="Y133" s="24">
        <v>54360</v>
      </c>
      <c r="Z133" s="24">
        <v>0</v>
      </c>
      <c r="AA133" s="24">
        <v>0</v>
      </c>
      <c r="AB133" s="24">
        <v>0</v>
      </c>
      <c r="AC133" s="24">
        <v>0</v>
      </c>
      <c r="AD133" s="12">
        <f t="shared" si="42"/>
        <v>54360</v>
      </c>
      <c r="AE133" s="24">
        <v>0</v>
      </c>
      <c r="AF133" s="24">
        <v>45870</v>
      </c>
      <c r="AG133" s="24">
        <v>0</v>
      </c>
      <c r="AH133" s="24">
        <v>0</v>
      </c>
      <c r="AI133" s="24">
        <v>0</v>
      </c>
      <c r="AJ133" s="24">
        <v>0</v>
      </c>
      <c r="AK133" s="12">
        <f t="shared" si="43"/>
        <v>45870</v>
      </c>
      <c r="AL133" s="12">
        <f t="shared" si="48"/>
        <v>0</v>
      </c>
      <c r="AM133" s="12">
        <f t="shared" si="48"/>
        <v>214730</v>
      </c>
      <c r="AN133" s="12">
        <f t="shared" si="48"/>
        <v>0</v>
      </c>
      <c r="AO133" s="12">
        <f t="shared" si="48"/>
        <v>0</v>
      </c>
      <c r="AP133" s="12">
        <f t="shared" si="48"/>
        <v>0</v>
      </c>
      <c r="AQ133" s="12">
        <f t="shared" si="48"/>
        <v>0</v>
      </c>
      <c r="AR133" s="12">
        <f t="shared" si="44"/>
        <v>214730</v>
      </c>
      <c r="AS133" s="12">
        <v>0</v>
      </c>
      <c r="AT133" s="12">
        <v>0</v>
      </c>
      <c r="AU133" s="12">
        <v>0</v>
      </c>
      <c r="AV133" s="12">
        <v>0</v>
      </c>
      <c r="AW133" s="12">
        <v>0</v>
      </c>
      <c r="AX133" s="12">
        <v>0</v>
      </c>
      <c r="AY133" s="12">
        <f t="shared" si="45"/>
        <v>0</v>
      </c>
      <c r="AZ133" s="12">
        <f t="shared" si="35"/>
        <v>0</v>
      </c>
      <c r="BA133" s="12">
        <f t="shared" si="36"/>
        <v>214730</v>
      </c>
      <c r="BB133" s="12">
        <f t="shared" si="37"/>
        <v>0</v>
      </c>
      <c r="BC133" s="12">
        <f t="shared" si="38"/>
        <v>0</v>
      </c>
      <c r="BD133" s="12">
        <f t="shared" si="39"/>
        <v>0</v>
      </c>
      <c r="BE133" s="12">
        <f t="shared" si="40"/>
        <v>0</v>
      </c>
      <c r="BF133" s="12">
        <f t="shared" si="33"/>
        <v>214730</v>
      </c>
      <c r="BH133" s="95"/>
    </row>
    <row r="134" spans="1:60">
      <c r="A134" s="21" t="s">
        <v>204</v>
      </c>
      <c r="B134" s="27" t="s">
        <v>162</v>
      </c>
      <c r="C134" s="22"/>
      <c r="D134" s="84" t="s">
        <v>1399</v>
      </c>
      <c r="E134" s="21" t="s">
        <v>67</v>
      </c>
      <c r="F134" s="20">
        <v>10</v>
      </c>
      <c r="G134" s="20" t="s">
        <v>77</v>
      </c>
      <c r="H134" s="20"/>
      <c r="I134" s="27"/>
      <c r="J134" s="24">
        <v>99000</v>
      </c>
      <c r="K134" s="24">
        <v>0</v>
      </c>
      <c r="L134" s="24">
        <v>0</v>
      </c>
      <c r="M134" s="24">
        <v>0</v>
      </c>
      <c r="N134" s="24">
        <v>0</v>
      </c>
      <c r="O134" s="24">
        <v>0</v>
      </c>
      <c r="P134" s="12">
        <f t="shared" si="41"/>
        <v>99000</v>
      </c>
      <c r="Q134" s="12">
        <v>5000</v>
      </c>
      <c r="R134" s="24">
        <v>0</v>
      </c>
      <c r="S134" s="24">
        <v>0</v>
      </c>
      <c r="T134" s="24">
        <v>0</v>
      </c>
      <c r="U134" s="24">
        <v>0</v>
      </c>
      <c r="V134" s="24">
        <v>0</v>
      </c>
      <c r="W134" s="12">
        <f>SUM(Q134:V134)</f>
        <v>5000</v>
      </c>
      <c r="X134" s="24">
        <v>50000</v>
      </c>
      <c r="Y134" s="24">
        <v>0</v>
      </c>
      <c r="Z134" s="24">
        <v>0</v>
      </c>
      <c r="AA134" s="24">
        <v>0</v>
      </c>
      <c r="AB134" s="24">
        <v>0</v>
      </c>
      <c r="AC134" s="24">
        <v>0</v>
      </c>
      <c r="AD134" s="12">
        <f>SUM(X134:AC134)</f>
        <v>50000</v>
      </c>
      <c r="AE134" s="12">
        <v>146000</v>
      </c>
      <c r="AF134" s="24">
        <v>0</v>
      </c>
      <c r="AG134" s="24">
        <v>0</v>
      </c>
      <c r="AH134" s="24">
        <v>0</v>
      </c>
      <c r="AI134" s="24">
        <v>0</v>
      </c>
      <c r="AJ134" s="24">
        <v>0</v>
      </c>
      <c r="AK134" s="12">
        <f>SUM(AE134:AJ134)</f>
        <v>146000</v>
      </c>
      <c r="AL134" s="12">
        <f t="shared" si="48"/>
        <v>300000</v>
      </c>
      <c r="AM134" s="12">
        <f t="shared" si="48"/>
        <v>0</v>
      </c>
      <c r="AN134" s="12">
        <f t="shared" si="48"/>
        <v>0</v>
      </c>
      <c r="AO134" s="12">
        <f t="shared" si="48"/>
        <v>0</v>
      </c>
      <c r="AP134" s="12">
        <f t="shared" si="48"/>
        <v>0</v>
      </c>
      <c r="AQ134" s="12">
        <f t="shared" si="48"/>
        <v>0</v>
      </c>
      <c r="AR134" s="12">
        <f>SUM(AL134:AQ134)</f>
        <v>300000</v>
      </c>
      <c r="AS134" s="12">
        <v>0</v>
      </c>
      <c r="AT134" s="12">
        <v>0</v>
      </c>
      <c r="AU134" s="12">
        <v>0</v>
      </c>
      <c r="AV134" s="12">
        <v>0</v>
      </c>
      <c r="AW134" s="12">
        <v>0</v>
      </c>
      <c r="AX134" s="12">
        <v>0</v>
      </c>
      <c r="AY134" s="12">
        <f t="shared" si="45"/>
        <v>0</v>
      </c>
      <c r="AZ134" s="12">
        <f t="shared" si="35"/>
        <v>300000</v>
      </c>
      <c r="BA134" s="12">
        <f t="shared" si="36"/>
        <v>0</v>
      </c>
      <c r="BB134" s="12">
        <f t="shared" si="37"/>
        <v>0</v>
      </c>
      <c r="BC134" s="12">
        <f t="shared" si="38"/>
        <v>0</v>
      </c>
      <c r="BD134" s="12">
        <f t="shared" si="39"/>
        <v>0</v>
      </c>
      <c r="BE134" s="12">
        <f t="shared" si="40"/>
        <v>0</v>
      </c>
      <c r="BF134" s="12">
        <f t="shared" si="33"/>
        <v>300000</v>
      </c>
      <c r="BH134" s="95"/>
    </row>
    <row r="135" spans="1:60">
      <c r="A135" s="21" t="s">
        <v>205</v>
      </c>
      <c r="B135" s="27" t="s">
        <v>3</v>
      </c>
      <c r="C135" s="22"/>
      <c r="D135" s="84" t="s">
        <v>1399</v>
      </c>
      <c r="E135" s="21" t="s">
        <v>67</v>
      </c>
      <c r="F135" s="20">
        <v>10</v>
      </c>
      <c r="G135" s="20" t="s">
        <v>77</v>
      </c>
      <c r="H135" s="20"/>
      <c r="I135" s="27"/>
      <c r="J135" s="12">
        <v>110650</v>
      </c>
      <c r="K135" s="24">
        <v>0</v>
      </c>
      <c r="L135" s="24">
        <v>0</v>
      </c>
      <c r="M135" s="24">
        <v>0</v>
      </c>
      <c r="N135" s="24">
        <v>0</v>
      </c>
      <c r="O135" s="24">
        <v>0</v>
      </c>
      <c r="P135" s="12">
        <f t="shared" si="41"/>
        <v>110650</v>
      </c>
      <c r="Q135" s="26">
        <v>0</v>
      </c>
      <c r="R135" s="24">
        <v>0</v>
      </c>
      <c r="S135" s="24">
        <v>0</v>
      </c>
      <c r="T135" s="24">
        <v>0</v>
      </c>
      <c r="U135" s="24">
        <v>0</v>
      </c>
      <c r="V135" s="24">
        <v>0</v>
      </c>
      <c r="W135" s="12">
        <f t="shared" si="46"/>
        <v>0</v>
      </c>
      <c r="X135" s="12">
        <v>51000</v>
      </c>
      <c r="Y135" s="24">
        <v>0</v>
      </c>
      <c r="Z135" s="24">
        <v>0</v>
      </c>
      <c r="AA135" s="24">
        <v>0</v>
      </c>
      <c r="AB135" s="24">
        <v>0</v>
      </c>
      <c r="AC135" s="24">
        <v>0</v>
      </c>
      <c r="AD135" s="12">
        <f t="shared" si="42"/>
        <v>51000</v>
      </c>
      <c r="AE135" s="26">
        <v>0</v>
      </c>
      <c r="AF135" s="12">
        <v>71610</v>
      </c>
      <c r="AG135" s="24">
        <v>0</v>
      </c>
      <c r="AH135" s="24">
        <v>0</v>
      </c>
      <c r="AI135" s="24">
        <v>0</v>
      </c>
      <c r="AJ135" s="24">
        <v>0</v>
      </c>
      <c r="AK135" s="12">
        <f t="shared" si="43"/>
        <v>71610</v>
      </c>
      <c r="AL135" s="12">
        <f t="shared" si="48"/>
        <v>161650</v>
      </c>
      <c r="AM135" s="12">
        <f t="shared" si="48"/>
        <v>71610</v>
      </c>
      <c r="AN135" s="12">
        <f t="shared" si="48"/>
        <v>0</v>
      </c>
      <c r="AO135" s="12">
        <f t="shared" si="48"/>
        <v>0</v>
      </c>
      <c r="AP135" s="12">
        <f t="shared" si="48"/>
        <v>0</v>
      </c>
      <c r="AQ135" s="12">
        <f t="shared" si="48"/>
        <v>0</v>
      </c>
      <c r="AR135" s="12">
        <f>SUM(AL135:AQ135)</f>
        <v>233260</v>
      </c>
      <c r="AS135" s="12">
        <v>0</v>
      </c>
      <c r="AT135" s="12">
        <v>0</v>
      </c>
      <c r="AU135" s="12">
        <v>0</v>
      </c>
      <c r="AV135" s="12">
        <v>0</v>
      </c>
      <c r="AW135" s="12">
        <v>0</v>
      </c>
      <c r="AX135" s="12">
        <v>0</v>
      </c>
      <c r="AY135" s="12">
        <f t="shared" si="45"/>
        <v>0</v>
      </c>
      <c r="AZ135" s="12">
        <f t="shared" si="35"/>
        <v>161650</v>
      </c>
      <c r="BA135" s="12">
        <f t="shared" si="36"/>
        <v>71610</v>
      </c>
      <c r="BB135" s="12">
        <f t="shared" si="37"/>
        <v>0</v>
      </c>
      <c r="BC135" s="12">
        <f t="shared" si="38"/>
        <v>0</v>
      </c>
      <c r="BD135" s="12">
        <f t="shared" si="39"/>
        <v>0</v>
      </c>
      <c r="BE135" s="12">
        <f t="shared" si="40"/>
        <v>0</v>
      </c>
      <c r="BF135" s="12">
        <f t="shared" si="33"/>
        <v>233260</v>
      </c>
      <c r="BH135" s="95"/>
    </row>
    <row r="136" spans="1:60">
      <c r="A136" s="21" t="s">
        <v>206</v>
      </c>
      <c r="B136" s="27" t="s">
        <v>162</v>
      </c>
      <c r="C136" s="22"/>
      <c r="D136" s="84" t="s">
        <v>1399</v>
      </c>
      <c r="E136" s="21" t="s">
        <v>65</v>
      </c>
      <c r="F136" s="20">
        <v>10</v>
      </c>
      <c r="G136" s="20" t="s">
        <v>77</v>
      </c>
      <c r="H136" s="20"/>
      <c r="I136" s="27"/>
      <c r="J136" s="24">
        <v>0</v>
      </c>
      <c r="K136" s="24">
        <v>114280</v>
      </c>
      <c r="L136" s="24">
        <v>0</v>
      </c>
      <c r="M136" s="24">
        <v>0</v>
      </c>
      <c r="N136" s="24">
        <v>0</v>
      </c>
      <c r="O136" s="24">
        <v>0</v>
      </c>
      <c r="P136" s="12">
        <f t="shared" si="41"/>
        <v>114280</v>
      </c>
      <c r="Q136" s="24">
        <v>0</v>
      </c>
      <c r="R136" s="24">
        <v>35950</v>
      </c>
      <c r="S136" s="24">
        <v>0</v>
      </c>
      <c r="T136" s="24">
        <v>0</v>
      </c>
      <c r="U136" s="24">
        <v>0</v>
      </c>
      <c r="V136" s="24">
        <v>0</v>
      </c>
      <c r="W136" s="12">
        <f t="shared" si="46"/>
        <v>35950</v>
      </c>
      <c r="X136" s="24">
        <v>0</v>
      </c>
      <c r="Y136" s="24">
        <v>25940</v>
      </c>
      <c r="Z136" s="24">
        <v>0</v>
      </c>
      <c r="AA136" s="24">
        <v>0</v>
      </c>
      <c r="AB136" s="24">
        <v>0</v>
      </c>
      <c r="AC136" s="24">
        <v>0</v>
      </c>
      <c r="AD136" s="12">
        <f t="shared" si="42"/>
        <v>25940</v>
      </c>
      <c r="AE136" s="24">
        <v>0</v>
      </c>
      <c r="AF136" s="24">
        <v>23590</v>
      </c>
      <c r="AG136" s="24">
        <v>0</v>
      </c>
      <c r="AH136" s="24">
        <v>0</v>
      </c>
      <c r="AI136" s="24">
        <v>0</v>
      </c>
      <c r="AJ136" s="24">
        <v>0</v>
      </c>
      <c r="AK136" s="12">
        <f t="shared" si="43"/>
        <v>23590</v>
      </c>
      <c r="AL136" s="12">
        <f t="shared" si="48"/>
        <v>0</v>
      </c>
      <c r="AM136" s="12">
        <f t="shared" si="48"/>
        <v>199760</v>
      </c>
      <c r="AN136" s="12">
        <f t="shared" si="48"/>
        <v>0</v>
      </c>
      <c r="AO136" s="12">
        <f t="shared" si="48"/>
        <v>0</v>
      </c>
      <c r="AP136" s="12">
        <f t="shared" si="48"/>
        <v>0</v>
      </c>
      <c r="AQ136" s="12">
        <f t="shared" si="48"/>
        <v>0</v>
      </c>
      <c r="AR136" s="12">
        <f t="shared" si="44"/>
        <v>199760</v>
      </c>
      <c r="AS136" s="12">
        <v>0</v>
      </c>
      <c r="AT136" s="12">
        <v>0</v>
      </c>
      <c r="AU136" s="12">
        <v>0</v>
      </c>
      <c r="AV136" s="12">
        <v>0</v>
      </c>
      <c r="AW136" s="12">
        <v>0</v>
      </c>
      <c r="AX136" s="12">
        <v>0</v>
      </c>
      <c r="AY136" s="12">
        <f t="shared" si="45"/>
        <v>0</v>
      </c>
      <c r="AZ136" s="12">
        <f t="shared" si="35"/>
        <v>0</v>
      </c>
      <c r="BA136" s="12">
        <f t="shared" si="36"/>
        <v>199760</v>
      </c>
      <c r="BB136" s="12">
        <f t="shared" si="37"/>
        <v>0</v>
      </c>
      <c r="BC136" s="12">
        <f t="shared" si="38"/>
        <v>0</v>
      </c>
      <c r="BD136" s="12">
        <f t="shared" si="39"/>
        <v>0</v>
      </c>
      <c r="BE136" s="12">
        <f t="shared" si="40"/>
        <v>0</v>
      </c>
      <c r="BF136" s="12">
        <f t="shared" si="33"/>
        <v>199760</v>
      </c>
      <c r="BH136" s="95"/>
    </row>
    <row r="137" spans="1:60">
      <c r="A137" s="21" t="s">
        <v>207</v>
      </c>
      <c r="B137" s="27" t="s">
        <v>162</v>
      </c>
      <c r="C137" s="22"/>
      <c r="D137" s="84" t="s">
        <v>1399</v>
      </c>
      <c r="E137" s="21" t="s">
        <v>65</v>
      </c>
      <c r="F137" s="20">
        <v>10</v>
      </c>
      <c r="G137" s="20" t="s">
        <v>77</v>
      </c>
      <c r="H137" s="20"/>
      <c r="I137" s="27"/>
      <c r="J137" s="24">
        <v>0</v>
      </c>
      <c r="K137" s="24">
        <v>33500</v>
      </c>
      <c r="L137" s="24">
        <v>0</v>
      </c>
      <c r="M137" s="24">
        <v>0</v>
      </c>
      <c r="N137" s="24">
        <v>0</v>
      </c>
      <c r="O137" s="24">
        <v>0</v>
      </c>
      <c r="P137" s="12">
        <f t="shared" si="41"/>
        <v>33500</v>
      </c>
      <c r="Q137" s="24">
        <v>0</v>
      </c>
      <c r="R137" s="24">
        <v>0</v>
      </c>
      <c r="S137" s="24">
        <v>0</v>
      </c>
      <c r="T137" s="24">
        <v>0</v>
      </c>
      <c r="U137" s="24">
        <v>0</v>
      </c>
      <c r="V137" s="24">
        <v>0</v>
      </c>
      <c r="W137" s="12">
        <f t="shared" si="46"/>
        <v>0</v>
      </c>
      <c r="X137" s="24">
        <v>0</v>
      </c>
      <c r="Y137" s="24">
        <v>11900</v>
      </c>
      <c r="Z137" s="24">
        <v>0</v>
      </c>
      <c r="AA137" s="24">
        <v>0</v>
      </c>
      <c r="AB137" s="24">
        <v>0</v>
      </c>
      <c r="AC137" s="24">
        <v>0</v>
      </c>
      <c r="AD137" s="12">
        <f t="shared" si="42"/>
        <v>11900</v>
      </c>
      <c r="AE137" s="24">
        <v>0</v>
      </c>
      <c r="AF137" s="24">
        <v>11180</v>
      </c>
      <c r="AG137" s="24">
        <v>0</v>
      </c>
      <c r="AH137" s="24">
        <v>0</v>
      </c>
      <c r="AI137" s="24">
        <v>0</v>
      </c>
      <c r="AJ137" s="24">
        <v>0</v>
      </c>
      <c r="AK137" s="12">
        <f t="shared" si="43"/>
        <v>11180</v>
      </c>
      <c r="AL137" s="12">
        <f t="shared" si="48"/>
        <v>0</v>
      </c>
      <c r="AM137" s="12">
        <f t="shared" si="48"/>
        <v>56580</v>
      </c>
      <c r="AN137" s="12">
        <f t="shared" si="48"/>
        <v>0</v>
      </c>
      <c r="AO137" s="12">
        <f t="shared" si="48"/>
        <v>0</v>
      </c>
      <c r="AP137" s="12">
        <f t="shared" si="48"/>
        <v>0</v>
      </c>
      <c r="AQ137" s="12">
        <f t="shared" si="48"/>
        <v>0</v>
      </c>
      <c r="AR137" s="12">
        <f t="shared" si="44"/>
        <v>56580</v>
      </c>
      <c r="AS137" s="12">
        <v>0</v>
      </c>
      <c r="AT137" s="12">
        <v>0</v>
      </c>
      <c r="AU137" s="12">
        <v>0</v>
      </c>
      <c r="AV137" s="12">
        <v>0</v>
      </c>
      <c r="AW137" s="12">
        <v>0</v>
      </c>
      <c r="AX137" s="12">
        <v>0</v>
      </c>
      <c r="AY137" s="12">
        <f t="shared" si="45"/>
        <v>0</v>
      </c>
      <c r="AZ137" s="12">
        <f t="shared" si="35"/>
        <v>0</v>
      </c>
      <c r="BA137" s="12">
        <f t="shared" si="36"/>
        <v>56580</v>
      </c>
      <c r="BB137" s="12">
        <f t="shared" si="37"/>
        <v>0</v>
      </c>
      <c r="BC137" s="12">
        <f t="shared" si="38"/>
        <v>0</v>
      </c>
      <c r="BD137" s="12">
        <f t="shared" si="39"/>
        <v>0</v>
      </c>
      <c r="BE137" s="12">
        <f t="shared" si="40"/>
        <v>0</v>
      </c>
      <c r="BF137" s="12">
        <f t="shared" ref="BF137:BF200" si="49">SUM(AZ137:BE137)</f>
        <v>56580</v>
      </c>
      <c r="BH137" s="95"/>
    </row>
    <row r="138" spans="1:60">
      <c r="A138" s="21" t="s">
        <v>208</v>
      </c>
      <c r="B138" s="27" t="s">
        <v>162</v>
      </c>
      <c r="C138" s="22"/>
      <c r="D138" s="84" t="s">
        <v>1399</v>
      </c>
      <c r="E138" s="21" t="s">
        <v>65</v>
      </c>
      <c r="F138" s="20">
        <v>10</v>
      </c>
      <c r="G138" s="20" t="s">
        <v>77</v>
      </c>
      <c r="H138" s="20"/>
      <c r="I138" s="27"/>
      <c r="J138" s="24">
        <v>0</v>
      </c>
      <c r="K138" s="24">
        <v>4600</v>
      </c>
      <c r="L138" s="24">
        <v>0</v>
      </c>
      <c r="M138" s="24">
        <v>0</v>
      </c>
      <c r="N138" s="24">
        <v>0</v>
      </c>
      <c r="O138" s="24">
        <v>0</v>
      </c>
      <c r="P138" s="12">
        <f t="shared" si="41"/>
        <v>4600</v>
      </c>
      <c r="Q138" s="24">
        <v>0</v>
      </c>
      <c r="R138" s="24">
        <v>0</v>
      </c>
      <c r="S138" s="24">
        <v>0</v>
      </c>
      <c r="T138" s="24">
        <v>0</v>
      </c>
      <c r="U138" s="24">
        <v>0</v>
      </c>
      <c r="V138" s="24">
        <v>0</v>
      </c>
      <c r="W138" s="12">
        <f t="shared" si="46"/>
        <v>0</v>
      </c>
      <c r="X138" s="24">
        <v>0</v>
      </c>
      <c r="Y138" s="24">
        <v>10500</v>
      </c>
      <c r="Z138" s="24">
        <v>0</v>
      </c>
      <c r="AA138" s="24">
        <v>0</v>
      </c>
      <c r="AB138" s="24">
        <v>0</v>
      </c>
      <c r="AC138" s="24">
        <v>0</v>
      </c>
      <c r="AD138" s="12">
        <f t="shared" si="42"/>
        <v>10500</v>
      </c>
      <c r="AE138" s="24">
        <v>0</v>
      </c>
      <c r="AF138" s="24">
        <v>0</v>
      </c>
      <c r="AG138" s="24">
        <v>0</v>
      </c>
      <c r="AH138" s="24">
        <v>0</v>
      </c>
      <c r="AI138" s="24">
        <v>0</v>
      </c>
      <c r="AJ138" s="24">
        <v>0</v>
      </c>
      <c r="AK138" s="12">
        <f t="shared" si="43"/>
        <v>0</v>
      </c>
      <c r="AL138" s="12">
        <f t="shared" si="48"/>
        <v>0</v>
      </c>
      <c r="AM138" s="12">
        <f t="shared" si="48"/>
        <v>15100</v>
      </c>
      <c r="AN138" s="12">
        <f t="shared" si="48"/>
        <v>0</v>
      </c>
      <c r="AO138" s="12">
        <f t="shared" si="48"/>
        <v>0</v>
      </c>
      <c r="AP138" s="12">
        <f t="shared" si="48"/>
        <v>0</v>
      </c>
      <c r="AQ138" s="12">
        <f t="shared" si="48"/>
        <v>0</v>
      </c>
      <c r="AR138" s="12">
        <f t="shared" si="44"/>
        <v>15100</v>
      </c>
      <c r="AS138" s="12">
        <v>0</v>
      </c>
      <c r="AT138" s="12">
        <v>0</v>
      </c>
      <c r="AU138" s="12">
        <v>0</v>
      </c>
      <c r="AV138" s="12">
        <v>0</v>
      </c>
      <c r="AW138" s="12">
        <v>0</v>
      </c>
      <c r="AX138" s="12">
        <v>0</v>
      </c>
      <c r="AY138" s="12">
        <f t="shared" si="45"/>
        <v>0</v>
      </c>
      <c r="AZ138" s="12">
        <f t="shared" ref="AZ138:AZ201" si="50">AL138+AS138</f>
        <v>0</v>
      </c>
      <c r="BA138" s="12">
        <f t="shared" ref="BA138:BA201" si="51">AM138+AT138</f>
        <v>15100</v>
      </c>
      <c r="BB138" s="12">
        <f t="shared" ref="BB138:BB201" si="52">AN138+AU138</f>
        <v>0</v>
      </c>
      <c r="BC138" s="12">
        <f t="shared" ref="BC138:BC201" si="53">AO138+AV138</f>
        <v>0</v>
      </c>
      <c r="BD138" s="12">
        <f t="shared" ref="BD138:BD201" si="54">AP138+AW138</f>
        <v>0</v>
      </c>
      <c r="BE138" s="12">
        <f t="shared" ref="BE138:BE201" si="55">AQ138+AX138</f>
        <v>0</v>
      </c>
      <c r="BF138" s="12">
        <f t="shared" si="49"/>
        <v>15100</v>
      </c>
      <c r="BH138" s="95"/>
    </row>
    <row r="139" spans="1:60">
      <c r="A139" s="21" t="s">
        <v>209</v>
      </c>
      <c r="B139" s="27" t="s">
        <v>162</v>
      </c>
      <c r="C139" s="22"/>
      <c r="D139" s="84" t="s">
        <v>1399</v>
      </c>
      <c r="E139" s="21" t="s">
        <v>37</v>
      </c>
      <c r="F139" s="20">
        <v>10</v>
      </c>
      <c r="G139" s="20" t="s">
        <v>77</v>
      </c>
      <c r="H139" s="20"/>
      <c r="I139" s="27"/>
      <c r="J139" s="24">
        <v>0</v>
      </c>
      <c r="K139" s="24">
        <v>48860</v>
      </c>
      <c r="L139" s="24">
        <v>0</v>
      </c>
      <c r="M139" s="24">
        <v>0</v>
      </c>
      <c r="N139" s="24">
        <v>0</v>
      </c>
      <c r="O139" s="24">
        <v>0</v>
      </c>
      <c r="P139" s="12">
        <f t="shared" si="41"/>
        <v>48860</v>
      </c>
      <c r="Q139" s="24">
        <v>0</v>
      </c>
      <c r="R139" s="24">
        <v>11480</v>
      </c>
      <c r="S139" s="24">
        <v>0</v>
      </c>
      <c r="T139" s="24">
        <v>0</v>
      </c>
      <c r="U139" s="24">
        <v>0</v>
      </c>
      <c r="V139" s="24">
        <v>0</v>
      </c>
      <c r="W139" s="12">
        <f t="shared" si="46"/>
        <v>11480</v>
      </c>
      <c r="X139" s="24">
        <v>0</v>
      </c>
      <c r="Y139" s="24">
        <v>0</v>
      </c>
      <c r="Z139" s="24">
        <v>0</v>
      </c>
      <c r="AA139" s="24">
        <v>0</v>
      </c>
      <c r="AB139" s="24">
        <v>0</v>
      </c>
      <c r="AC139" s="24">
        <v>0</v>
      </c>
      <c r="AD139" s="12">
        <f t="shared" si="42"/>
        <v>0</v>
      </c>
      <c r="AE139" s="24">
        <v>0</v>
      </c>
      <c r="AF139" s="24">
        <v>25000</v>
      </c>
      <c r="AG139" s="24">
        <v>0</v>
      </c>
      <c r="AH139" s="24">
        <v>0</v>
      </c>
      <c r="AI139" s="24">
        <v>0</v>
      </c>
      <c r="AJ139" s="24">
        <v>0</v>
      </c>
      <c r="AK139" s="12">
        <f t="shared" si="43"/>
        <v>25000</v>
      </c>
      <c r="AL139" s="12">
        <f t="shared" si="48"/>
        <v>0</v>
      </c>
      <c r="AM139" s="12">
        <f t="shared" si="48"/>
        <v>85340</v>
      </c>
      <c r="AN139" s="12">
        <f t="shared" si="48"/>
        <v>0</v>
      </c>
      <c r="AO139" s="12">
        <f t="shared" si="48"/>
        <v>0</v>
      </c>
      <c r="AP139" s="12">
        <f t="shared" si="48"/>
        <v>0</v>
      </c>
      <c r="AQ139" s="12">
        <f t="shared" si="48"/>
        <v>0</v>
      </c>
      <c r="AR139" s="12">
        <f t="shared" si="44"/>
        <v>85340</v>
      </c>
      <c r="AS139" s="12">
        <v>0</v>
      </c>
      <c r="AT139" s="12">
        <v>0</v>
      </c>
      <c r="AU139" s="12">
        <v>0</v>
      </c>
      <c r="AV139" s="12">
        <v>0</v>
      </c>
      <c r="AW139" s="12">
        <v>0</v>
      </c>
      <c r="AX139" s="12">
        <v>0</v>
      </c>
      <c r="AY139" s="12">
        <f t="shared" si="45"/>
        <v>0</v>
      </c>
      <c r="AZ139" s="12">
        <f t="shared" si="50"/>
        <v>0</v>
      </c>
      <c r="BA139" s="12">
        <f t="shared" si="51"/>
        <v>85340</v>
      </c>
      <c r="BB139" s="12">
        <f t="shared" si="52"/>
        <v>0</v>
      </c>
      <c r="BC139" s="12">
        <f t="shared" si="53"/>
        <v>0</v>
      </c>
      <c r="BD139" s="12">
        <f t="shared" si="54"/>
        <v>0</v>
      </c>
      <c r="BE139" s="12">
        <f t="shared" si="55"/>
        <v>0</v>
      </c>
      <c r="BF139" s="12">
        <f t="shared" si="49"/>
        <v>85340</v>
      </c>
      <c r="BH139" s="95"/>
    </row>
    <row r="140" spans="1:60">
      <c r="A140" s="25" t="s">
        <v>210</v>
      </c>
      <c r="B140" s="27" t="s">
        <v>162</v>
      </c>
      <c r="C140" s="20"/>
      <c r="D140" s="84" t="s">
        <v>1399</v>
      </c>
      <c r="E140" s="21" t="s">
        <v>36</v>
      </c>
      <c r="F140" s="20">
        <v>10</v>
      </c>
      <c r="G140" s="20" t="s">
        <v>77</v>
      </c>
      <c r="H140" s="20"/>
      <c r="I140" s="27"/>
      <c r="J140" s="24">
        <v>0</v>
      </c>
      <c r="K140" s="24">
        <v>117000</v>
      </c>
      <c r="L140" s="24">
        <v>0</v>
      </c>
      <c r="M140" s="24">
        <v>0</v>
      </c>
      <c r="N140" s="24">
        <v>0</v>
      </c>
      <c r="O140" s="24">
        <v>0</v>
      </c>
      <c r="P140" s="12">
        <f t="shared" si="41"/>
        <v>117000</v>
      </c>
      <c r="Q140" s="24">
        <v>0</v>
      </c>
      <c r="R140" s="24">
        <v>58300</v>
      </c>
      <c r="S140" s="24">
        <v>0</v>
      </c>
      <c r="T140" s="24">
        <v>0</v>
      </c>
      <c r="U140" s="24">
        <v>0</v>
      </c>
      <c r="V140" s="24">
        <v>0</v>
      </c>
      <c r="W140" s="12">
        <f t="shared" si="46"/>
        <v>58300</v>
      </c>
      <c r="X140" s="24">
        <v>0</v>
      </c>
      <c r="Y140" s="24">
        <v>0</v>
      </c>
      <c r="Z140" s="24">
        <v>0</v>
      </c>
      <c r="AA140" s="24">
        <v>0</v>
      </c>
      <c r="AB140" s="24">
        <v>0</v>
      </c>
      <c r="AC140" s="24">
        <v>0</v>
      </c>
      <c r="AD140" s="12">
        <f t="shared" si="42"/>
        <v>0</v>
      </c>
      <c r="AE140" s="24">
        <v>0</v>
      </c>
      <c r="AF140" s="24">
        <v>0</v>
      </c>
      <c r="AG140" s="24">
        <v>0</v>
      </c>
      <c r="AH140" s="24">
        <v>0</v>
      </c>
      <c r="AI140" s="24">
        <v>0</v>
      </c>
      <c r="AJ140" s="24">
        <v>0</v>
      </c>
      <c r="AK140" s="12">
        <f t="shared" si="43"/>
        <v>0</v>
      </c>
      <c r="AL140" s="12">
        <f t="shared" si="48"/>
        <v>0</v>
      </c>
      <c r="AM140" s="12">
        <f t="shared" si="48"/>
        <v>175300</v>
      </c>
      <c r="AN140" s="12">
        <f t="shared" si="48"/>
        <v>0</v>
      </c>
      <c r="AO140" s="12">
        <f t="shared" si="48"/>
        <v>0</v>
      </c>
      <c r="AP140" s="12">
        <f t="shared" si="48"/>
        <v>0</v>
      </c>
      <c r="AQ140" s="12">
        <f t="shared" si="48"/>
        <v>0</v>
      </c>
      <c r="AR140" s="12">
        <f t="shared" si="44"/>
        <v>175300</v>
      </c>
      <c r="AS140" s="12">
        <v>0</v>
      </c>
      <c r="AT140" s="12">
        <v>0</v>
      </c>
      <c r="AU140" s="12">
        <v>0</v>
      </c>
      <c r="AV140" s="12">
        <v>0</v>
      </c>
      <c r="AW140" s="12">
        <v>0</v>
      </c>
      <c r="AX140" s="12">
        <v>0</v>
      </c>
      <c r="AY140" s="12">
        <f t="shared" si="45"/>
        <v>0</v>
      </c>
      <c r="AZ140" s="12">
        <f t="shared" si="50"/>
        <v>0</v>
      </c>
      <c r="BA140" s="12">
        <f t="shared" si="51"/>
        <v>175300</v>
      </c>
      <c r="BB140" s="12">
        <f t="shared" si="52"/>
        <v>0</v>
      </c>
      <c r="BC140" s="12">
        <f t="shared" si="53"/>
        <v>0</v>
      </c>
      <c r="BD140" s="12">
        <f t="shared" si="54"/>
        <v>0</v>
      </c>
      <c r="BE140" s="12">
        <f t="shared" si="55"/>
        <v>0</v>
      </c>
      <c r="BF140" s="12">
        <f t="shared" si="49"/>
        <v>175300</v>
      </c>
      <c r="BH140" s="95"/>
    </row>
    <row r="141" spans="1:60">
      <c r="A141" s="84" t="s">
        <v>211</v>
      </c>
      <c r="B141" s="14" t="s">
        <v>3</v>
      </c>
      <c r="C141" s="13"/>
      <c r="D141" s="84" t="s">
        <v>1399</v>
      </c>
      <c r="E141" s="84" t="s">
        <v>58</v>
      </c>
      <c r="F141" s="20">
        <v>10</v>
      </c>
      <c r="G141" s="20" t="s">
        <v>212</v>
      </c>
      <c r="H141" s="85"/>
      <c r="I141" s="18"/>
      <c r="J141" s="43">
        <v>0</v>
      </c>
      <c r="K141" s="43">
        <v>0</v>
      </c>
      <c r="L141" s="43">
        <v>0</v>
      </c>
      <c r="M141" s="43">
        <v>0</v>
      </c>
      <c r="N141" s="43">
        <v>0</v>
      </c>
      <c r="O141" s="43">
        <v>0</v>
      </c>
      <c r="P141" s="12">
        <f t="shared" si="41"/>
        <v>0</v>
      </c>
      <c r="Q141" s="12">
        <v>270000</v>
      </c>
      <c r="R141" s="12">
        <v>0</v>
      </c>
      <c r="S141" s="12">
        <v>0</v>
      </c>
      <c r="T141" s="12">
        <v>0</v>
      </c>
      <c r="U141" s="43">
        <v>0</v>
      </c>
      <c r="V141" s="43">
        <v>0</v>
      </c>
      <c r="W141" s="12">
        <f>SUM(Q141:V141)</f>
        <v>270000</v>
      </c>
      <c r="X141" s="24">
        <v>0</v>
      </c>
      <c r="Y141" s="24">
        <v>0</v>
      </c>
      <c r="Z141" s="24">
        <v>0</v>
      </c>
      <c r="AA141" s="24">
        <v>0</v>
      </c>
      <c r="AB141" s="24">
        <v>0</v>
      </c>
      <c r="AC141" s="24">
        <v>0</v>
      </c>
      <c r="AD141" s="12">
        <f t="shared" si="42"/>
        <v>0</v>
      </c>
      <c r="AE141" s="24">
        <v>0</v>
      </c>
      <c r="AF141" s="24">
        <v>0</v>
      </c>
      <c r="AG141" s="24">
        <v>0</v>
      </c>
      <c r="AH141" s="24">
        <v>0</v>
      </c>
      <c r="AI141" s="24">
        <v>0</v>
      </c>
      <c r="AJ141" s="24">
        <v>0</v>
      </c>
      <c r="AK141" s="12">
        <f t="shared" si="43"/>
        <v>0</v>
      </c>
      <c r="AL141" s="12">
        <f t="shared" si="48"/>
        <v>270000</v>
      </c>
      <c r="AM141" s="12">
        <f t="shared" si="48"/>
        <v>0</v>
      </c>
      <c r="AN141" s="12">
        <f t="shared" si="48"/>
        <v>0</v>
      </c>
      <c r="AO141" s="12">
        <f t="shared" si="48"/>
        <v>0</v>
      </c>
      <c r="AP141" s="12">
        <f t="shared" si="48"/>
        <v>0</v>
      </c>
      <c r="AQ141" s="12">
        <f t="shared" si="48"/>
        <v>0</v>
      </c>
      <c r="AR141" s="12">
        <f>SUM(AL141:AQ141)</f>
        <v>270000</v>
      </c>
      <c r="AS141" s="12">
        <v>0</v>
      </c>
      <c r="AT141" s="12">
        <v>0</v>
      </c>
      <c r="AU141" s="12">
        <v>0</v>
      </c>
      <c r="AV141" s="12">
        <v>0</v>
      </c>
      <c r="AW141" s="12">
        <v>0</v>
      </c>
      <c r="AX141" s="12">
        <v>0</v>
      </c>
      <c r="AY141" s="12">
        <f>SUM(AS141:AX141)</f>
        <v>0</v>
      </c>
      <c r="AZ141" s="12">
        <f t="shared" si="50"/>
        <v>270000</v>
      </c>
      <c r="BA141" s="12">
        <f t="shared" si="51"/>
        <v>0</v>
      </c>
      <c r="BB141" s="12">
        <f t="shared" si="52"/>
        <v>0</v>
      </c>
      <c r="BC141" s="12">
        <f t="shared" si="53"/>
        <v>0</v>
      </c>
      <c r="BD141" s="12">
        <f t="shared" si="54"/>
        <v>0</v>
      </c>
      <c r="BE141" s="12">
        <f t="shared" si="55"/>
        <v>0</v>
      </c>
      <c r="BF141" s="12">
        <f t="shared" si="49"/>
        <v>270000</v>
      </c>
      <c r="BH141" s="95"/>
    </row>
    <row r="142" spans="1:60">
      <c r="A142" s="84" t="s">
        <v>213</v>
      </c>
      <c r="B142" s="14" t="s">
        <v>3</v>
      </c>
      <c r="C142" s="13"/>
      <c r="D142" s="84" t="s">
        <v>1399</v>
      </c>
      <c r="E142" s="45" t="s">
        <v>60</v>
      </c>
      <c r="F142" s="20">
        <v>10</v>
      </c>
      <c r="G142" s="20" t="s">
        <v>77</v>
      </c>
      <c r="H142" s="85"/>
      <c r="I142" s="18"/>
      <c r="J142" s="43">
        <v>0</v>
      </c>
      <c r="K142" s="43">
        <v>0</v>
      </c>
      <c r="L142" s="43">
        <v>0</v>
      </c>
      <c r="M142" s="43">
        <v>0</v>
      </c>
      <c r="N142" s="43">
        <v>0</v>
      </c>
      <c r="O142" s="43">
        <v>0</v>
      </c>
      <c r="P142" s="12">
        <f t="shared" si="41"/>
        <v>0</v>
      </c>
      <c r="Q142" s="12">
        <v>274500</v>
      </c>
      <c r="R142" s="12">
        <v>0</v>
      </c>
      <c r="S142" s="12">
        <v>0</v>
      </c>
      <c r="T142" s="12">
        <v>0</v>
      </c>
      <c r="U142" s="43">
        <v>0</v>
      </c>
      <c r="V142" s="43">
        <v>0</v>
      </c>
      <c r="W142" s="12">
        <f>SUM(Q142:V142)</f>
        <v>274500</v>
      </c>
      <c r="X142" s="24">
        <v>0</v>
      </c>
      <c r="Y142" s="24">
        <v>0</v>
      </c>
      <c r="Z142" s="24">
        <v>0</v>
      </c>
      <c r="AA142" s="24">
        <v>0</v>
      </c>
      <c r="AB142" s="24">
        <v>0</v>
      </c>
      <c r="AC142" s="24">
        <v>0</v>
      </c>
      <c r="AD142" s="12">
        <f t="shared" si="42"/>
        <v>0</v>
      </c>
      <c r="AE142" s="24">
        <v>0</v>
      </c>
      <c r="AF142" s="24">
        <v>0</v>
      </c>
      <c r="AG142" s="24">
        <v>0</v>
      </c>
      <c r="AH142" s="24">
        <v>0</v>
      </c>
      <c r="AI142" s="24">
        <v>0</v>
      </c>
      <c r="AJ142" s="24">
        <v>0</v>
      </c>
      <c r="AK142" s="12">
        <f t="shared" si="43"/>
        <v>0</v>
      </c>
      <c r="AL142" s="12">
        <f t="shared" si="48"/>
        <v>274500</v>
      </c>
      <c r="AM142" s="12">
        <f t="shared" si="48"/>
        <v>0</v>
      </c>
      <c r="AN142" s="12">
        <f t="shared" si="48"/>
        <v>0</v>
      </c>
      <c r="AO142" s="12">
        <f t="shared" si="48"/>
        <v>0</v>
      </c>
      <c r="AP142" s="12">
        <f t="shared" si="48"/>
        <v>0</v>
      </c>
      <c r="AQ142" s="12">
        <f t="shared" si="48"/>
        <v>0</v>
      </c>
      <c r="AR142" s="12">
        <f>SUM(AL142:AQ142)</f>
        <v>274500</v>
      </c>
      <c r="AS142" s="12">
        <v>0</v>
      </c>
      <c r="AT142" s="12">
        <v>0</v>
      </c>
      <c r="AU142" s="12">
        <v>0</v>
      </c>
      <c r="AV142" s="12">
        <v>0</v>
      </c>
      <c r="AW142" s="12">
        <v>0</v>
      </c>
      <c r="AX142" s="12">
        <v>0</v>
      </c>
      <c r="AY142" s="12">
        <f>SUM(AS142:AX142)</f>
        <v>0</v>
      </c>
      <c r="AZ142" s="12">
        <f t="shared" si="50"/>
        <v>274500</v>
      </c>
      <c r="BA142" s="12">
        <f t="shared" si="51"/>
        <v>0</v>
      </c>
      <c r="BB142" s="12">
        <f t="shared" si="52"/>
        <v>0</v>
      </c>
      <c r="BC142" s="12">
        <f t="shared" si="53"/>
        <v>0</v>
      </c>
      <c r="BD142" s="12">
        <f t="shared" si="54"/>
        <v>0</v>
      </c>
      <c r="BE142" s="12">
        <f t="shared" si="55"/>
        <v>0</v>
      </c>
      <c r="BF142" s="12">
        <f t="shared" si="49"/>
        <v>274500</v>
      </c>
      <c r="BH142" s="95"/>
    </row>
    <row r="143" spans="1:60">
      <c r="A143" s="84" t="s">
        <v>214</v>
      </c>
      <c r="B143" s="14" t="s">
        <v>3</v>
      </c>
      <c r="C143" s="13"/>
      <c r="D143" s="84" t="s">
        <v>1399</v>
      </c>
      <c r="E143" s="45" t="s">
        <v>60</v>
      </c>
      <c r="F143" s="20">
        <v>10</v>
      </c>
      <c r="G143" s="20" t="s">
        <v>77</v>
      </c>
      <c r="H143" s="85"/>
      <c r="I143" s="18"/>
      <c r="J143" s="43">
        <v>0</v>
      </c>
      <c r="K143" s="43">
        <v>0</v>
      </c>
      <c r="L143" s="43">
        <v>0</v>
      </c>
      <c r="M143" s="43">
        <v>0</v>
      </c>
      <c r="N143" s="43">
        <v>0</v>
      </c>
      <c r="O143" s="43">
        <v>0</v>
      </c>
      <c r="P143" s="12">
        <f t="shared" ref="P143:P163" si="56">SUM(J143:O143)</f>
        <v>0</v>
      </c>
      <c r="Q143" s="12">
        <v>150000</v>
      </c>
      <c r="R143" s="12">
        <v>0</v>
      </c>
      <c r="S143" s="12">
        <v>0</v>
      </c>
      <c r="T143" s="12">
        <v>0</v>
      </c>
      <c r="U143" s="43">
        <v>0</v>
      </c>
      <c r="V143" s="43">
        <v>0</v>
      </c>
      <c r="W143" s="12">
        <f>SUM(Q143:V143)</f>
        <v>150000</v>
      </c>
      <c r="X143" s="24">
        <v>0</v>
      </c>
      <c r="Y143" s="24">
        <v>0</v>
      </c>
      <c r="Z143" s="24">
        <v>0</v>
      </c>
      <c r="AA143" s="24">
        <v>0</v>
      </c>
      <c r="AB143" s="24">
        <v>0</v>
      </c>
      <c r="AC143" s="24">
        <v>0</v>
      </c>
      <c r="AD143" s="12">
        <f t="shared" ref="AD143:AD163" si="57">SUM(X143:AC143)</f>
        <v>0</v>
      </c>
      <c r="AE143" s="24">
        <v>0</v>
      </c>
      <c r="AF143" s="24">
        <v>0</v>
      </c>
      <c r="AG143" s="24">
        <v>0</v>
      </c>
      <c r="AH143" s="24">
        <v>0</v>
      </c>
      <c r="AI143" s="24">
        <v>0</v>
      </c>
      <c r="AJ143" s="24">
        <v>0</v>
      </c>
      <c r="AK143" s="12">
        <f t="shared" ref="AK143:AK163" si="58">SUM(AE143:AJ143)</f>
        <v>0</v>
      </c>
      <c r="AL143" s="12">
        <f t="shared" si="48"/>
        <v>150000</v>
      </c>
      <c r="AM143" s="12">
        <f t="shared" si="48"/>
        <v>0</v>
      </c>
      <c r="AN143" s="12">
        <f t="shared" si="48"/>
        <v>0</v>
      </c>
      <c r="AO143" s="12">
        <f t="shared" si="48"/>
        <v>0</v>
      </c>
      <c r="AP143" s="12">
        <f t="shared" si="48"/>
        <v>0</v>
      </c>
      <c r="AQ143" s="12">
        <f t="shared" si="48"/>
        <v>0</v>
      </c>
      <c r="AR143" s="12">
        <f>SUM(AL143:AQ143)</f>
        <v>150000</v>
      </c>
      <c r="AS143" s="12">
        <v>0</v>
      </c>
      <c r="AT143" s="12">
        <v>0</v>
      </c>
      <c r="AU143" s="12">
        <v>0</v>
      </c>
      <c r="AV143" s="12">
        <v>0</v>
      </c>
      <c r="AW143" s="12">
        <v>0</v>
      </c>
      <c r="AX143" s="12">
        <v>0</v>
      </c>
      <c r="AY143" s="12">
        <f>SUM(AS143:AX143)</f>
        <v>0</v>
      </c>
      <c r="AZ143" s="12">
        <f t="shared" si="50"/>
        <v>150000</v>
      </c>
      <c r="BA143" s="12">
        <f t="shared" si="51"/>
        <v>0</v>
      </c>
      <c r="BB143" s="12">
        <f t="shared" si="52"/>
        <v>0</v>
      </c>
      <c r="BC143" s="12">
        <f t="shared" si="53"/>
        <v>0</v>
      </c>
      <c r="BD143" s="12">
        <f t="shared" si="54"/>
        <v>0</v>
      </c>
      <c r="BE143" s="12">
        <f t="shared" si="55"/>
        <v>0</v>
      </c>
      <c r="BF143" s="12">
        <f t="shared" si="49"/>
        <v>150000</v>
      </c>
      <c r="BH143" s="95"/>
    </row>
    <row r="144" spans="1:60">
      <c r="A144" s="84" t="s">
        <v>215</v>
      </c>
      <c r="B144" s="14" t="s">
        <v>3</v>
      </c>
      <c r="C144" s="13"/>
      <c r="D144" s="84" t="s">
        <v>1399</v>
      </c>
      <c r="E144" s="45" t="s">
        <v>61</v>
      </c>
      <c r="F144" s="20">
        <v>10</v>
      </c>
      <c r="G144" s="20" t="s">
        <v>77</v>
      </c>
      <c r="H144" s="85"/>
      <c r="I144" s="18"/>
      <c r="J144" s="12">
        <v>2075000</v>
      </c>
      <c r="K144" s="43">
        <v>0</v>
      </c>
      <c r="L144" s="43">
        <v>0</v>
      </c>
      <c r="M144" s="43">
        <v>0</v>
      </c>
      <c r="N144" s="43">
        <v>0</v>
      </c>
      <c r="O144" s="43">
        <v>0</v>
      </c>
      <c r="P144" s="12">
        <f t="shared" si="56"/>
        <v>2075000</v>
      </c>
      <c r="Q144" s="12">
        <v>123600</v>
      </c>
      <c r="R144" s="12">
        <v>0</v>
      </c>
      <c r="S144" s="12">
        <v>0</v>
      </c>
      <c r="T144" s="12">
        <v>0</v>
      </c>
      <c r="U144" s="12">
        <v>412940</v>
      </c>
      <c r="V144" s="43">
        <v>0</v>
      </c>
      <c r="W144" s="12">
        <f>SUM(Q144:V144)</f>
        <v>536540</v>
      </c>
      <c r="X144" s="12">
        <v>894600</v>
      </c>
      <c r="Y144" s="12">
        <v>0</v>
      </c>
      <c r="Z144" s="12">
        <v>0</v>
      </c>
      <c r="AA144" s="12">
        <v>0</v>
      </c>
      <c r="AB144" s="12">
        <v>1765790</v>
      </c>
      <c r="AC144" s="12">
        <v>0</v>
      </c>
      <c r="AD144" s="12">
        <f t="shared" si="57"/>
        <v>2660390</v>
      </c>
      <c r="AE144" s="12">
        <v>1118200</v>
      </c>
      <c r="AF144" s="12">
        <v>0</v>
      </c>
      <c r="AG144" s="12">
        <v>0</v>
      </c>
      <c r="AH144" s="12">
        <v>0</v>
      </c>
      <c r="AI144" s="12">
        <v>2382970</v>
      </c>
      <c r="AJ144" s="12">
        <v>0</v>
      </c>
      <c r="AK144" s="12">
        <f t="shared" si="58"/>
        <v>3501170</v>
      </c>
      <c r="AL144" s="12">
        <f t="shared" si="48"/>
        <v>4211400</v>
      </c>
      <c r="AM144" s="12">
        <f t="shared" si="48"/>
        <v>0</v>
      </c>
      <c r="AN144" s="12">
        <f t="shared" si="48"/>
        <v>0</v>
      </c>
      <c r="AO144" s="12">
        <f t="shared" si="48"/>
        <v>0</v>
      </c>
      <c r="AP144" s="12">
        <f t="shared" si="48"/>
        <v>4561700</v>
      </c>
      <c r="AQ144" s="12">
        <f t="shared" si="48"/>
        <v>0</v>
      </c>
      <c r="AR144" s="12">
        <f t="shared" ref="AR144:AR163" si="59">SUM(AL144:AQ144)</f>
        <v>8773100</v>
      </c>
      <c r="AS144" s="12">
        <v>0</v>
      </c>
      <c r="AT144" s="12">
        <v>0</v>
      </c>
      <c r="AU144" s="12">
        <v>0</v>
      </c>
      <c r="AV144" s="12">
        <v>0</v>
      </c>
      <c r="AW144" s="12">
        <v>0</v>
      </c>
      <c r="AX144" s="12">
        <v>0</v>
      </c>
      <c r="AY144" s="12">
        <f t="shared" ref="AY144:AY163" si="60">SUM(AS144:AX144)</f>
        <v>0</v>
      </c>
      <c r="AZ144" s="12">
        <f t="shared" si="50"/>
        <v>4211400</v>
      </c>
      <c r="BA144" s="12">
        <f t="shared" si="51"/>
        <v>0</v>
      </c>
      <c r="BB144" s="12">
        <f t="shared" si="52"/>
        <v>0</v>
      </c>
      <c r="BC144" s="12">
        <f t="shared" si="53"/>
        <v>0</v>
      </c>
      <c r="BD144" s="12">
        <f t="shared" si="54"/>
        <v>4561700</v>
      </c>
      <c r="BE144" s="12">
        <f t="shared" si="55"/>
        <v>0</v>
      </c>
      <c r="BF144" s="12">
        <f t="shared" si="49"/>
        <v>8773100</v>
      </c>
      <c r="BH144" s="95"/>
    </row>
    <row r="145" spans="1:60">
      <c r="A145" s="84" t="s">
        <v>216</v>
      </c>
      <c r="B145" s="14" t="s">
        <v>3</v>
      </c>
      <c r="C145" s="13"/>
      <c r="D145" s="84" t="s">
        <v>1399</v>
      </c>
      <c r="E145" s="45" t="s">
        <v>65</v>
      </c>
      <c r="F145" s="20">
        <v>10</v>
      </c>
      <c r="G145" s="20" t="s">
        <v>77</v>
      </c>
      <c r="H145" s="85"/>
      <c r="I145" s="18"/>
      <c r="J145" s="43">
        <v>0</v>
      </c>
      <c r="K145" s="43">
        <v>0</v>
      </c>
      <c r="L145" s="43">
        <v>0</v>
      </c>
      <c r="M145" s="43">
        <v>0</v>
      </c>
      <c r="N145" s="43">
        <v>0</v>
      </c>
      <c r="O145" s="43">
        <v>0</v>
      </c>
      <c r="P145" s="12">
        <f t="shared" si="56"/>
        <v>0</v>
      </c>
      <c r="Q145" s="12">
        <v>507500</v>
      </c>
      <c r="R145" s="12">
        <v>0</v>
      </c>
      <c r="S145" s="12">
        <v>0</v>
      </c>
      <c r="T145" s="12">
        <v>0</v>
      </c>
      <c r="U145" s="43">
        <v>0</v>
      </c>
      <c r="V145" s="43">
        <v>0</v>
      </c>
      <c r="W145" s="12">
        <f>SUM(Q145:V145)</f>
        <v>507500</v>
      </c>
      <c r="X145" s="12">
        <v>0</v>
      </c>
      <c r="Y145" s="12">
        <v>0</v>
      </c>
      <c r="Z145" s="12">
        <v>0</v>
      </c>
      <c r="AA145" s="12">
        <v>0</v>
      </c>
      <c r="AB145" s="12">
        <v>0</v>
      </c>
      <c r="AC145" s="12">
        <v>0</v>
      </c>
      <c r="AD145" s="12">
        <f t="shared" si="57"/>
        <v>0</v>
      </c>
      <c r="AE145" s="12">
        <v>0</v>
      </c>
      <c r="AF145" s="12">
        <v>0</v>
      </c>
      <c r="AG145" s="12">
        <v>0</v>
      </c>
      <c r="AH145" s="12">
        <v>0</v>
      </c>
      <c r="AI145" s="12">
        <v>0</v>
      </c>
      <c r="AJ145" s="12">
        <v>0</v>
      </c>
      <c r="AK145" s="12">
        <f t="shared" si="58"/>
        <v>0</v>
      </c>
      <c r="AL145" s="12">
        <f t="shared" si="48"/>
        <v>507500</v>
      </c>
      <c r="AM145" s="12">
        <f t="shared" si="48"/>
        <v>0</v>
      </c>
      <c r="AN145" s="12">
        <f t="shared" si="48"/>
        <v>0</v>
      </c>
      <c r="AO145" s="12">
        <f t="shared" si="48"/>
        <v>0</v>
      </c>
      <c r="AP145" s="12">
        <f t="shared" si="48"/>
        <v>0</v>
      </c>
      <c r="AQ145" s="12">
        <f t="shared" si="48"/>
        <v>0</v>
      </c>
      <c r="AR145" s="12">
        <f t="shared" si="59"/>
        <v>507500</v>
      </c>
      <c r="AS145" s="12">
        <v>0</v>
      </c>
      <c r="AT145" s="12">
        <v>0</v>
      </c>
      <c r="AU145" s="12">
        <v>0</v>
      </c>
      <c r="AV145" s="12">
        <v>0</v>
      </c>
      <c r="AW145" s="12">
        <v>0</v>
      </c>
      <c r="AX145" s="12">
        <v>0</v>
      </c>
      <c r="AY145" s="12">
        <f t="shared" si="60"/>
        <v>0</v>
      </c>
      <c r="AZ145" s="12">
        <f t="shared" si="50"/>
        <v>507500</v>
      </c>
      <c r="BA145" s="12">
        <f t="shared" si="51"/>
        <v>0</v>
      </c>
      <c r="BB145" s="12">
        <f t="shared" si="52"/>
        <v>0</v>
      </c>
      <c r="BC145" s="12">
        <f t="shared" si="53"/>
        <v>0</v>
      </c>
      <c r="BD145" s="12">
        <f t="shared" si="54"/>
        <v>0</v>
      </c>
      <c r="BE145" s="12">
        <f t="shared" si="55"/>
        <v>0</v>
      </c>
      <c r="BF145" s="12">
        <f t="shared" si="49"/>
        <v>507500</v>
      </c>
      <c r="BH145" s="95"/>
    </row>
    <row r="146" spans="1:60">
      <c r="A146" s="84" t="s">
        <v>217</v>
      </c>
      <c r="B146" s="14" t="s">
        <v>3</v>
      </c>
      <c r="C146" s="13"/>
      <c r="D146" s="84" t="s">
        <v>1399</v>
      </c>
      <c r="E146" s="45" t="s">
        <v>57</v>
      </c>
      <c r="F146" s="20">
        <v>10</v>
      </c>
      <c r="G146" s="20" t="s">
        <v>77</v>
      </c>
      <c r="H146" s="85"/>
      <c r="I146" s="18"/>
      <c r="J146" s="43">
        <v>0</v>
      </c>
      <c r="K146" s="43">
        <v>0</v>
      </c>
      <c r="L146" s="43">
        <v>0</v>
      </c>
      <c r="M146" s="43">
        <v>0</v>
      </c>
      <c r="N146" s="43">
        <v>0</v>
      </c>
      <c r="O146" s="43">
        <v>0</v>
      </c>
      <c r="P146" s="12">
        <f t="shared" si="56"/>
        <v>0</v>
      </c>
      <c r="Q146" s="12">
        <v>34630</v>
      </c>
      <c r="R146" s="12">
        <v>0</v>
      </c>
      <c r="S146" s="12">
        <v>0</v>
      </c>
      <c r="T146" s="12">
        <v>0</v>
      </c>
      <c r="U146" s="43">
        <v>0</v>
      </c>
      <c r="V146" s="43">
        <v>0</v>
      </c>
      <c r="W146" s="12">
        <f t="shared" ref="W146:W163" si="61">SUM(Q146:V146)</f>
        <v>34630</v>
      </c>
      <c r="X146" s="12">
        <v>0</v>
      </c>
      <c r="Y146" s="12">
        <v>0</v>
      </c>
      <c r="Z146" s="12">
        <v>0</v>
      </c>
      <c r="AA146" s="12">
        <v>0</v>
      </c>
      <c r="AB146" s="12">
        <v>0</v>
      </c>
      <c r="AC146" s="12">
        <v>0</v>
      </c>
      <c r="AD146" s="12">
        <f t="shared" si="57"/>
        <v>0</v>
      </c>
      <c r="AE146" s="12">
        <v>0</v>
      </c>
      <c r="AF146" s="12">
        <v>0</v>
      </c>
      <c r="AG146" s="12">
        <v>0</v>
      </c>
      <c r="AH146" s="12">
        <v>0</v>
      </c>
      <c r="AI146" s="12">
        <v>0</v>
      </c>
      <c r="AJ146" s="12">
        <v>0</v>
      </c>
      <c r="AK146" s="12">
        <f t="shared" si="58"/>
        <v>0</v>
      </c>
      <c r="AL146" s="12">
        <f t="shared" si="48"/>
        <v>34630</v>
      </c>
      <c r="AM146" s="12">
        <f t="shared" si="48"/>
        <v>0</v>
      </c>
      <c r="AN146" s="12">
        <f t="shared" si="48"/>
        <v>0</v>
      </c>
      <c r="AO146" s="12">
        <f t="shared" si="48"/>
        <v>0</v>
      </c>
      <c r="AP146" s="12">
        <f t="shared" si="48"/>
        <v>0</v>
      </c>
      <c r="AQ146" s="12">
        <f t="shared" si="48"/>
        <v>0</v>
      </c>
      <c r="AR146" s="12">
        <f t="shared" si="59"/>
        <v>34630</v>
      </c>
      <c r="AS146" s="12">
        <v>0</v>
      </c>
      <c r="AT146" s="12">
        <v>0</v>
      </c>
      <c r="AU146" s="12">
        <v>0</v>
      </c>
      <c r="AV146" s="12">
        <v>0</v>
      </c>
      <c r="AW146" s="12">
        <v>0</v>
      </c>
      <c r="AX146" s="12">
        <v>0</v>
      </c>
      <c r="AY146" s="12">
        <f t="shared" si="60"/>
        <v>0</v>
      </c>
      <c r="AZ146" s="12">
        <f t="shared" si="50"/>
        <v>34630</v>
      </c>
      <c r="BA146" s="12">
        <f t="shared" si="51"/>
        <v>0</v>
      </c>
      <c r="BB146" s="12">
        <f t="shared" si="52"/>
        <v>0</v>
      </c>
      <c r="BC146" s="12">
        <f t="shared" si="53"/>
        <v>0</v>
      </c>
      <c r="BD146" s="12">
        <f t="shared" si="54"/>
        <v>0</v>
      </c>
      <c r="BE146" s="12">
        <f t="shared" si="55"/>
        <v>0</v>
      </c>
      <c r="BF146" s="12">
        <f t="shared" si="49"/>
        <v>34630</v>
      </c>
      <c r="BH146" s="95"/>
    </row>
    <row r="147" spans="1:60">
      <c r="A147" s="84" t="s">
        <v>218</v>
      </c>
      <c r="B147" s="14" t="s">
        <v>3</v>
      </c>
      <c r="C147" s="13"/>
      <c r="D147" s="84" t="s">
        <v>1399</v>
      </c>
      <c r="E147" s="45" t="s">
        <v>57</v>
      </c>
      <c r="F147" s="20">
        <v>10</v>
      </c>
      <c r="G147" s="20" t="s">
        <v>77</v>
      </c>
      <c r="H147" s="85"/>
      <c r="I147" s="18"/>
      <c r="J147" s="43">
        <v>0</v>
      </c>
      <c r="K147" s="43">
        <v>0</v>
      </c>
      <c r="L147" s="43">
        <v>0</v>
      </c>
      <c r="M147" s="43">
        <v>0</v>
      </c>
      <c r="N147" s="43">
        <v>0</v>
      </c>
      <c r="O147" s="43">
        <v>0</v>
      </c>
      <c r="P147" s="12">
        <f t="shared" si="56"/>
        <v>0</v>
      </c>
      <c r="Q147" s="12">
        <v>5000</v>
      </c>
      <c r="R147" s="12">
        <v>0</v>
      </c>
      <c r="S147" s="12">
        <v>0</v>
      </c>
      <c r="T147" s="12">
        <v>0</v>
      </c>
      <c r="U147" s="43">
        <v>0</v>
      </c>
      <c r="V147" s="43">
        <v>0</v>
      </c>
      <c r="W147" s="12">
        <f t="shared" si="61"/>
        <v>5000</v>
      </c>
      <c r="X147" s="12">
        <v>0</v>
      </c>
      <c r="Y147" s="12">
        <v>0</v>
      </c>
      <c r="Z147" s="12">
        <v>0</v>
      </c>
      <c r="AA147" s="12">
        <v>0</v>
      </c>
      <c r="AB147" s="12">
        <v>0</v>
      </c>
      <c r="AC147" s="12">
        <v>0</v>
      </c>
      <c r="AD147" s="12">
        <f t="shared" si="57"/>
        <v>0</v>
      </c>
      <c r="AE147" s="12">
        <v>0</v>
      </c>
      <c r="AF147" s="12">
        <v>0</v>
      </c>
      <c r="AG147" s="12">
        <v>0</v>
      </c>
      <c r="AH147" s="12">
        <v>0</v>
      </c>
      <c r="AI147" s="12">
        <v>0</v>
      </c>
      <c r="AJ147" s="12">
        <v>0</v>
      </c>
      <c r="AK147" s="12">
        <f t="shared" si="58"/>
        <v>0</v>
      </c>
      <c r="AL147" s="12">
        <f t="shared" si="48"/>
        <v>5000</v>
      </c>
      <c r="AM147" s="12">
        <f t="shared" si="48"/>
        <v>0</v>
      </c>
      <c r="AN147" s="12">
        <f t="shared" si="48"/>
        <v>0</v>
      </c>
      <c r="AO147" s="12">
        <f t="shared" si="48"/>
        <v>0</v>
      </c>
      <c r="AP147" s="12">
        <f t="shared" si="48"/>
        <v>0</v>
      </c>
      <c r="AQ147" s="12">
        <f t="shared" si="48"/>
        <v>0</v>
      </c>
      <c r="AR147" s="12">
        <f t="shared" si="59"/>
        <v>5000</v>
      </c>
      <c r="AS147" s="12">
        <v>0</v>
      </c>
      <c r="AT147" s="12">
        <v>0</v>
      </c>
      <c r="AU147" s="12">
        <v>0</v>
      </c>
      <c r="AV147" s="12">
        <v>0</v>
      </c>
      <c r="AW147" s="12">
        <v>0</v>
      </c>
      <c r="AX147" s="12">
        <v>0</v>
      </c>
      <c r="AY147" s="12">
        <f t="shared" si="60"/>
        <v>0</v>
      </c>
      <c r="AZ147" s="12">
        <f t="shared" si="50"/>
        <v>5000</v>
      </c>
      <c r="BA147" s="12">
        <f t="shared" si="51"/>
        <v>0</v>
      </c>
      <c r="BB147" s="12">
        <f t="shared" si="52"/>
        <v>0</v>
      </c>
      <c r="BC147" s="12">
        <f t="shared" si="53"/>
        <v>0</v>
      </c>
      <c r="BD147" s="12">
        <f t="shared" si="54"/>
        <v>0</v>
      </c>
      <c r="BE147" s="12">
        <f t="shared" si="55"/>
        <v>0</v>
      </c>
      <c r="BF147" s="12">
        <f t="shared" si="49"/>
        <v>5000</v>
      </c>
      <c r="BH147" s="95"/>
    </row>
    <row r="148" spans="1:60">
      <c r="A148" s="84" t="s">
        <v>219</v>
      </c>
      <c r="B148" s="14" t="s">
        <v>3</v>
      </c>
      <c r="C148" s="13"/>
      <c r="D148" s="84" t="s">
        <v>1399</v>
      </c>
      <c r="E148" s="45" t="s">
        <v>1378</v>
      </c>
      <c r="F148" s="20">
        <v>10</v>
      </c>
      <c r="G148" s="20" t="s">
        <v>77</v>
      </c>
      <c r="H148" s="85"/>
      <c r="I148" s="18"/>
      <c r="J148" s="43">
        <v>0</v>
      </c>
      <c r="K148" s="43">
        <v>0</v>
      </c>
      <c r="L148" s="43">
        <v>0</v>
      </c>
      <c r="M148" s="43">
        <v>0</v>
      </c>
      <c r="N148" s="43">
        <v>0</v>
      </c>
      <c r="O148" s="43">
        <v>0</v>
      </c>
      <c r="P148" s="12">
        <f t="shared" si="56"/>
        <v>0</v>
      </c>
      <c r="Q148" s="12">
        <v>16000</v>
      </c>
      <c r="R148" s="12">
        <v>0</v>
      </c>
      <c r="S148" s="12">
        <v>0</v>
      </c>
      <c r="T148" s="12">
        <v>0</v>
      </c>
      <c r="U148" s="43">
        <v>0</v>
      </c>
      <c r="V148" s="43">
        <v>0</v>
      </c>
      <c r="W148" s="12">
        <f t="shared" si="61"/>
        <v>16000</v>
      </c>
      <c r="X148" s="12">
        <v>181600</v>
      </c>
      <c r="Y148" s="12">
        <v>0</v>
      </c>
      <c r="Z148" s="12">
        <v>0</v>
      </c>
      <c r="AA148" s="12">
        <v>0</v>
      </c>
      <c r="AB148" s="12">
        <v>0</v>
      </c>
      <c r="AC148" s="12">
        <v>0</v>
      </c>
      <c r="AD148" s="12">
        <f t="shared" si="57"/>
        <v>181600</v>
      </c>
      <c r="AE148" s="12">
        <v>597170</v>
      </c>
      <c r="AF148" s="12">
        <v>0</v>
      </c>
      <c r="AG148" s="12">
        <v>0</v>
      </c>
      <c r="AH148" s="12">
        <v>0</v>
      </c>
      <c r="AI148" s="12">
        <v>0</v>
      </c>
      <c r="AJ148" s="12">
        <v>0</v>
      </c>
      <c r="AK148" s="12">
        <f t="shared" si="58"/>
        <v>597170</v>
      </c>
      <c r="AL148" s="12">
        <f t="shared" si="48"/>
        <v>794770</v>
      </c>
      <c r="AM148" s="12">
        <f t="shared" si="48"/>
        <v>0</v>
      </c>
      <c r="AN148" s="12">
        <f t="shared" si="48"/>
        <v>0</v>
      </c>
      <c r="AO148" s="12">
        <f t="shared" si="48"/>
        <v>0</v>
      </c>
      <c r="AP148" s="12">
        <f t="shared" si="48"/>
        <v>0</v>
      </c>
      <c r="AQ148" s="12">
        <f t="shared" si="48"/>
        <v>0</v>
      </c>
      <c r="AR148" s="12">
        <f t="shared" si="59"/>
        <v>794770</v>
      </c>
      <c r="AS148" s="12">
        <v>0</v>
      </c>
      <c r="AT148" s="12">
        <v>0</v>
      </c>
      <c r="AU148" s="12">
        <v>0</v>
      </c>
      <c r="AV148" s="12">
        <v>0</v>
      </c>
      <c r="AW148" s="12">
        <v>0</v>
      </c>
      <c r="AX148" s="12">
        <v>0</v>
      </c>
      <c r="AY148" s="12">
        <f t="shared" si="60"/>
        <v>0</v>
      </c>
      <c r="AZ148" s="12">
        <f t="shared" si="50"/>
        <v>794770</v>
      </c>
      <c r="BA148" s="12">
        <f t="shared" si="51"/>
        <v>0</v>
      </c>
      <c r="BB148" s="12">
        <f t="shared" si="52"/>
        <v>0</v>
      </c>
      <c r="BC148" s="12">
        <f t="shared" si="53"/>
        <v>0</v>
      </c>
      <c r="BD148" s="12">
        <f t="shared" si="54"/>
        <v>0</v>
      </c>
      <c r="BE148" s="12">
        <f t="shared" si="55"/>
        <v>0</v>
      </c>
      <c r="BF148" s="12">
        <f t="shared" si="49"/>
        <v>794770</v>
      </c>
      <c r="BH148" s="95"/>
    </row>
    <row r="149" spans="1:60">
      <c r="A149" s="84" t="s">
        <v>220</v>
      </c>
      <c r="B149" s="14" t="s">
        <v>3</v>
      </c>
      <c r="C149" s="13"/>
      <c r="D149" s="84" t="s">
        <v>1399</v>
      </c>
      <c r="E149" s="45" t="s">
        <v>59</v>
      </c>
      <c r="F149" s="20">
        <v>10</v>
      </c>
      <c r="G149" s="20" t="s">
        <v>77</v>
      </c>
      <c r="H149" s="85"/>
      <c r="I149" s="18"/>
      <c r="J149" s="43">
        <v>0</v>
      </c>
      <c r="K149" s="43">
        <v>0</v>
      </c>
      <c r="L149" s="43">
        <v>0</v>
      </c>
      <c r="M149" s="43">
        <v>0</v>
      </c>
      <c r="N149" s="43">
        <v>0</v>
      </c>
      <c r="O149" s="43">
        <v>0</v>
      </c>
      <c r="P149" s="12">
        <f t="shared" si="56"/>
        <v>0</v>
      </c>
      <c r="Q149" s="12">
        <v>50000</v>
      </c>
      <c r="R149" s="12">
        <v>0</v>
      </c>
      <c r="S149" s="12">
        <v>0</v>
      </c>
      <c r="T149" s="12">
        <v>0</v>
      </c>
      <c r="U149" s="12">
        <v>0</v>
      </c>
      <c r="V149" s="12">
        <v>0</v>
      </c>
      <c r="W149" s="12">
        <f t="shared" si="61"/>
        <v>50000</v>
      </c>
      <c r="X149" s="12">
        <v>20000</v>
      </c>
      <c r="Y149" s="12">
        <v>0</v>
      </c>
      <c r="Z149" s="12">
        <v>0</v>
      </c>
      <c r="AA149" s="12">
        <v>0</v>
      </c>
      <c r="AB149" s="12">
        <v>0</v>
      </c>
      <c r="AC149" s="12">
        <v>0</v>
      </c>
      <c r="AD149" s="12">
        <f t="shared" si="57"/>
        <v>20000</v>
      </c>
      <c r="AE149" s="12">
        <v>0</v>
      </c>
      <c r="AF149" s="12">
        <v>0</v>
      </c>
      <c r="AG149" s="12">
        <v>0</v>
      </c>
      <c r="AH149" s="12">
        <v>0</v>
      </c>
      <c r="AI149" s="12">
        <v>0</v>
      </c>
      <c r="AJ149" s="12">
        <v>0</v>
      </c>
      <c r="AK149" s="12">
        <f t="shared" si="58"/>
        <v>0</v>
      </c>
      <c r="AL149" s="12">
        <f t="shared" si="48"/>
        <v>70000</v>
      </c>
      <c r="AM149" s="12">
        <f t="shared" si="48"/>
        <v>0</v>
      </c>
      <c r="AN149" s="12">
        <f t="shared" si="48"/>
        <v>0</v>
      </c>
      <c r="AO149" s="12">
        <f t="shared" si="48"/>
        <v>0</v>
      </c>
      <c r="AP149" s="12">
        <f t="shared" si="48"/>
        <v>0</v>
      </c>
      <c r="AQ149" s="12">
        <f t="shared" si="48"/>
        <v>0</v>
      </c>
      <c r="AR149" s="12">
        <f t="shared" si="59"/>
        <v>70000</v>
      </c>
      <c r="AS149" s="12">
        <v>0</v>
      </c>
      <c r="AT149" s="12">
        <v>0</v>
      </c>
      <c r="AU149" s="12">
        <v>0</v>
      </c>
      <c r="AV149" s="12">
        <v>0</v>
      </c>
      <c r="AW149" s="12">
        <v>0</v>
      </c>
      <c r="AX149" s="12">
        <v>0</v>
      </c>
      <c r="AY149" s="12">
        <f t="shared" si="60"/>
        <v>0</v>
      </c>
      <c r="AZ149" s="12">
        <f t="shared" si="50"/>
        <v>70000</v>
      </c>
      <c r="BA149" s="12">
        <f t="shared" si="51"/>
        <v>0</v>
      </c>
      <c r="BB149" s="12">
        <f t="shared" si="52"/>
        <v>0</v>
      </c>
      <c r="BC149" s="12">
        <f t="shared" si="53"/>
        <v>0</v>
      </c>
      <c r="BD149" s="12">
        <f t="shared" si="54"/>
        <v>0</v>
      </c>
      <c r="BE149" s="12">
        <f t="shared" si="55"/>
        <v>0</v>
      </c>
      <c r="BF149" s="12">
        <f t="shared" si="49"/>
        <v>70000</v>
      </c>
      <c r="BH149" s="95"/>
    </row>
    <row r="150" spans="1:60">
      <c r="A150" s="84" t="s">
        <v>221</v>
      </c>
      <c r="B150" s="14" t="s">
        <v>3</v>
      </c>
      <c r="C150" s="13"/>
      <c r="D150" s="84" t="s">
        <v>1399</v>
      </c>
      <c r="E150" s="45" t="s">
        <v>1383</v>
      </c>
      <c r="F150" s="20">
        <v>10</v>
      </c>
      <c r="G150" s="20" t="s">
        <v>77</v>
      </c>
      <c r="H150" s="85"/>
      <c r="I150" s="18"/>
      <c r="J150" s="43">
        <v>0</v>
      </c>
      <c r="K150" s="43">
        <v>0</v>
      </c>
      <c r="L150" s="43">
        <v>0</v>
      </c>
      <c r="M150" s="43">
        <v>0</v>
      </c>
      <c r="N150" s="43">
        <v>0</v>
      </c>
      <c r="O150" s="43">
        <v>0</v>
      </c>
      <c r="P150" s="12">
        <f t="shared" si="56"/>
        <v>0</v>
      </c>
      <c r="Q150" s="12">
        <v>0</v>
      </c>
      <c r="R150" s="12">
        <v>0</v>
      </c>
      <c r="S150" s="12">
        <v>0</v>
      </c>
      <c r="T150" s="12">
        <v>0</v>
      </c>
      <c r="U150" s="12">
        <v>0</v>
      </c>
      <c r="V150" s="12">
        <v>0</v>
      </c>
      <c r="W150" s="12">
        <f t="shared" si="61"/>
        <v>0</v>
      </c>
      <c r="X150" s="12">
        <v>71000</v>
      </c>
      <c r="Y150" s="12">
        <v>0</v>
      </c>
      <c r="Z150" s="12">
        <v>0</v>
      </c>
      <c r="AA150" s="12">
        <v>0</v>
      </c>
      <c r="AB150" s="12">
        <v>0</v>
      </c>
      <c r="AC150" s="12">
        <v>0</v>
      </c>
      <c r="AD150" s="12">
        <f t="shared" si="57"/>
        <v>71000</v>
      </c>
      <c r="AE150" s="12">
        <v>20000</v>
      </c>
      <c r="AF150" s="12">
        <v>0</v>
      </c>
      <c r="AG150" s="12">
        <v>0</v>
      </c>
      <c r="AH150" s="12">
        <v>0</v>
      </c>
      <c r="AI150" s="12">
        <v>0</v>
      </c>
      <c r="AJ150" s="12">
        <v>0</v>
      </c>
      <c r="AK150" s="12">
        <f t="shared" si="58"/>
        <v>20000</v>
      </c>
      <c r="AL150" s="12">
        <f t="shared" si="48"/>
        <v>91000</v>
      </c>
      <c r="AM150" s="12">
        <f t="shared" si="48"/>
        <v>0</v>
      </c>
      <c r="AN150" s="12">
        <f t="shared" si="48"/>
        <v>0</v>
      </c>
      <c r="AO150" s="12">
        <f t="shared" si="48"/>
        <v>0</v>
      </c>
      <c r="AP150" s="12">
        <f t="shared" si="48"/>
        <v>0</v>
      </c>
      <c r="AQ150" s="12">
        <f t="shared" si="48"/>
        <v>0</v>
      </c>
      <c r="AR150" s="12">
        <f t="shared" si="59"/>
        <v>91000</v>
      </c>
      <c r="AS150" s="12">
        <v>0</v>
      </c>
      <c r="AT150" s="12">
        <v>0</v>
      </c>
      <c r="AU150" s="12">
        <v>0</v>
      </c>
      <c r="AV150" s="12">
        <v>0</v>
      </c>
      <c r="AW150" s="12">
        <v>0</v>
      </c>
      <c r="AX150" s="12">
        <v>0</v>
      </c>
      <c r="AY150" s="12">
        <f t="shared" si="60"/>
        <v>0</v>
      </c>
      <c r="AZ150" s="12">
        <f t="shared" si="50"/>
        <v>91000</v>
      </c>
      <c r="BA150" s="12">
        <f t="shared" si="51"/>
        <v>0</v>
      </c>
      <c r="BB150" s="12">
        <f t="shared" si="52"/>
        <v>0</v>
      </c>
      <c r="BC150" s="12">
        <f t="shared" si="53"/>
        <v>0</v>
      </c>
      <c r="BD150" s="12">
        <f t="shared" si="54"/>
        <v>0</v>
      </c>
      <c r="BE150" s="12">
        <f t="shared" si="55"/>
        <v>0</v>
      </c>
      <c r="BF150" s="12">
        <f t="shared" si="49"/>
        <v>91000</v>
      </c>
      <c r="BH150" s="95"/>
    </row>
    <row r="151" spans="1:60">
      <c r="A151" s="84" t="s">
        <v>222</v>
      </c>
      <c r="B151" s="14" t="s">
        <v>3</v>
      </c>
      <c r="C151" s="13"/>
      <c r="D151" s="84" t="s">
        <v>1399</v>
      </c>
      <c r="E151" s="45" t="s">
        <v>59</v>
      </c>
      <c r="F151" s="20">
        <v>10</v>
      </c>
      <c r="G151" s="20" t="s">
        <v>77</v>
      </c>
      <c r="H151" s="85"/>
      <c r="I151" s="18"/>
      <c r="J151" s="43">
        <v>0</v>
      </c>
      <c r="K151" s="43">
        <v>0</v>
      </c>
      <c r="L151" s="43">
        <v>0</v>
      </c>
      <c r="M151" s="43">
        <v>0</v>
      </c>
      <c r="N151" s="43">
        <v>0</v>
      </c>
      <c r="O151" s="43">
        <v>0</v>
      </c>
      <c r="P151" s="12">
        <f t="shared" si="56"/>
        <v>0</v>
      </c>
      <c r="Q151" s="12">
        <v>5000</v>
      </c>
      <c r="R151" s="12">
        <v>0</v>
      </c>
      <c r="S151" s="12">
        <v>0</v>
      </c>
      <c r="T151" s="12">
        <v>0</v>
      </c>
      <c r="U151" s="12">
        <v>0</v>
      </c>
      <c r="V151" s="12">
        <v>0</v>
      </c>
      <c r="W151" s="12">
        <f t="shared" si="61"/>
        <v>5000</v>
      </c>
      <c r="X151" s="12">
        <v>0</v>
      </c>
      <c r="Y151" s="12">
        <v>0</v>
      </c>
      <c r="Z151" s="12">
        <v>0</v>
      </c>
      <c r="AA151" s="12">
        <v>0</v>
      </c>
      <c r="AB151" s="12">
        <v>0</v>
      </c>
      <c r="AC151" s="12">
        <v>0</v>
      </c>
      <c r="AD151" s="12">
        <f t="shared" si="57"/>
        <v>0</v>
      </c>
      <c r="AE151" s="12">
        <v>0</v>
      </c>
      <c r="AF151" s="12">
        <v>0</v>
      </c>
      <c r="AG151" s="12">
        <v>0</v>
      </c>
      <c r="AH151" s="12">
        <v>0</v>
      </c>
      <c r="AI151" s="12">
        <v>0</v>
      </c>
      <c r="AJ151" s="12">
        <v>0</v>
      </c>
      <c r="AK151" s="12">
        <f t="shared" si="58"/>
        <v>0</v>
      </c>
      <c r="AL151" s="12">
        <f t="shared" si="48"/>
        <v>5000</v>
      </c>
      <c r="AM151" s="12">
        <f t="shared" si="48"/>
        <v>0</v>
      </c>
      <c r="AN151" s="12">
        <f t="shared" si="48"/>
        <v>0</v>
      </c>
      <c r="AO151" s="12">
        <f t="shared" si="48"/>
        <v>0</v>
      </c>
      <c r="AP151" s="12">
        <f t="shared" si="48"/>
        <v>0</v>
      </c>
      <c r="AQ151" s="12">
        <f t="shared" si="48"/>
        <v>0</v>
      </c>
      <c r="AR151" s="12">
        <f t="shared" si="59"/>
        <v>5000</v>
      </c>
      <c r="AS151" s="12">
        <v>0</v>
      </c>
      <c r="AT151" s="12">
        <v>0</v>
      </c>
      <c r="AU151" s="12">
        <v>0</v>
      </c>
      <c r="AV151" s="12">
        <v>0</v>
      </c>
      <c r="AW151" s="12">
        <v>0</v>
      </c>
      <c r="AX151" s="12">
        <v>0</v>
      </c>
      <c r="AY151" s="12">
        <f t="shared" si="60"/>
        <v>0</v>
      </c>
      <c r="AZ151" s="12">
        <f t="shared" si="50"/>
        <v>5000</v>
      </c>
      <c r="BA151" s="12">
        <f t="shared" si="51"/>
        <v>0</v>
      </c>
      <c r="BB151" s="12">
        <f t="shared" si="52"/>
        <v>0</v>
      </c>
      <c r="BC151" s="12">
        <f t="shared" si="53"/>
        <v>0</v>
      </c>
      <c r="BD151" s="12">
        <f t="shared" si="54"/>
        <v>0</v>
      </c>
      <c r="BE151" s="12">
        <f t="shared" si="55"/>
        <v>0</v>
      </c>
      <c r="BF151" s="12">
        <f t="shared" si="49"/>
        <v>5000</v>
      </c>
      <c r="BH151" s="95"/>
    </row>
    <row r="152" spans="1:60">
      <c r="A152" s="84" t="s">
        <v>223</v>
      </c>
      <c r="B152" s="14" t="s">
        <v>3</v>
      </c>
      <c r="C152" s="13"/>
      <c r="D152" s="84" t="s">
        <v>1399</v>
      </c>
      <c r="E152" s="45" t="s">
        <v>60</v>
      </c>
      <c r="F152" s="20">
        <v>10</v>
      </c>
      <c r="G152" s="20" t="s">
        <v>77</v>
      </c>
      <c r="H152" s="85"/>
      <c r="I152" s="18"/>
      <c r="J152" s="43">
        <v>0</v>
      </c>
      <c r="K152" s="43">
        <v>0</v>
      </c>
      <c r="L152" s="43">
        <v>0</v>
      </c>
      <c r="M152" s="43">
        <v>0</v>
      </c>
      <c r="N152" s="43">
        <v>0</v>
      </c>
      <c r="O152" s="43">
        <v>0</v>
      </c>
      <c r="P152" s="12">
        <f t="shared" si="56"/>
        <v>0</v>
      </c>
      <c r="Q152" s="12">
        <v>17250</v>
      </c>
      <c r="R152" s="12">
        <v>0</v>
      </c>
      <c r="S152" s="12">
        <v>0</v>
      </c>
      <c r="T152" s="12">
        <v>0</v>
      </c>
      <c r="U152" s="12">
        <v>0</v>
      </c>
      <c r="V152" s="12">
        <v>0</v>
      </c>
      <c r="W152" s="12">
        <f t="shared" si="61"/>
        <v>17250</v>
      </c>
      <c r="X152" s="12">
        <v>0</v>
      </c>
      <c r="Y152" s="12">
        <v>0</v>
      </c>
      <c r="Z152" s="12">
        <v>0</v>
      </c>
      <c r="AA152" s="12">
        <v>0</v>
      </c>
      <c r="AB152" s="12">
        <v>0</v>
      </c>
      <c r="AC152" s="12">
        <v>0</v>
      </c>
      <c r="AD152" s="12">
        <f t="shared" si="57"/>
        <v>0</v>
      </c>
      <c r="AE152" s="12">
        <v>0</v>
      </c>
      <c r="AF152" s="12">
        <v>0</v>
      </c>
      <c r="AG152" s="12">
        <v>0</v>
      </c>
      <c r="AH152" s="12">
        <v>0</v>
      </c>
      <c r="AI152" s="12">
        <v>0</v>
      </c>
      <c r="AJ152" s="12">
        <v>0</v>
      </c>
      <c r="AK152" s="12">
        <f t="shared" si="58"/>
        <v>0</v>
      </c>
      <c r="AL152" s="12">
        <f t="shared" si="48"/>
        <v>17250</v>
      </c>
      <c r="AM152" s="12">
        <f t="shared" si="48"/>
        <v>0</v>
      </c>
      <c r="AN152" s="12">
        <f t="shared" si="48"/>
        <v>0</v>
      </c>
      <c r="AO152" s="12">
        <f t="shared" si="48"/>
        <v>0</v>
      </c>
      <c r="AP152" s="12">
        <f t="shared" si="48"/>
        <v>0</v>
      </c>
      <c r="AQ152" s="12">
        <f t="shared" si="48"/>
        <v>0</v>
      </c>
      <c r="AR152" s="12">
        <f t="shared" si="59"/>
        <v>17250</v>
      </c>
      <c r="AS152" s="12">
        <v>0</v>
      </c>
      <c r="AT152" s="12">
        <v>0</v>
      </c>
      <c r="AU152" s="12">
        <v>0</v>
      </c>
      <c r="AV152" s="12">
        <v>0</v>
      </c>
      <c r="AW152" s="12">
        <v>0</v>
      </c>
      <c r="AX152" s="12">
        <v>0</v>
      </c>
      <c r="AY152" s="12">
        <f t="shared" si="60"/>
        <v>0</v>
      </c>
      <c r="AZ152" s="12">
        <f t="shared" si="50"/>
        <v>17250</v>
      </c>
      <c r="BA152" s="12">
        <f t="shared" si="51"/>
        <v>0</v>
      </c>
      <c r="BB152" s="12">
        <f t="shared" si="52"/>
        <v>0</v>
      </c>
      <c r="BC152" s="12">
        <f t="shared" si="53"/>
        <v>0</v>
      </c>
      <c r="BD152" s="12">
        <f t="shared" si="54"/>
        <v>0</v>
      </c>
      <c r="BE152" s="12">
        <f t="shared" si="55"/>
        <v>0</v>
      </c>
      <c r="BF152" s="12">
        <f t="shared" si="49"/>
        <v>17250</v>
      </c>
      <c r="BH152" s="95"/>
    </row>
    <row r="153" spans="1:60">
      <c r="A153" s="84" t="s">
        <v>224</v>
      </c>
      <c r="B153" s="14" t="s">
        <v>3</v>
      </c>
      <c r="C153" s="13"/>
      <c r="D153" s="84" t="s">
        <v>1399</v>
      </c>
      <c r="E153" s="45" t="s">
        <v>61</v>
      </c>
      <c r="F153" s="20">
        <v>10</v>
      </c>
      <c r="G153" s="20" t="s">
        <v>77</v>
      </c>
      <c r="H153" s="85"/>
      <c r="I153" s="18"/>
      <c r="J153" s="43">
        <v>0</v>
      </c>
      <c r="K153" s="43">
        <v>0</v>
      </c>
      <c r="L153" s="43">
        <v>0</v>
      </c>
      <c r="M153" s="43">
        <v>0</v>
      </c>
      <c r="N153" s="43">
        <v>0</v>
      </c>
      <c r="O153" s="43">
        <v>0</v>
      </c>
      <c r="P153" s="12">
        <f t="shared" si="56"/>
        <v>0</v>
      </c>
      <c r="Q153" s="12">
        <v>140000</v>
      </c>
      <c r="R153" s="12">
        <v>0</v>
      </c>
      <c r="S153" s="12">
        <v>0</v>
      </c>
      <c r="T153" s="12">
        <v>0</v>
      </c>
      <c r="U153" s="12">
        <v>0</v>
      </c>
      <c r="V153" s="12">
        <v>0</v>
      </c>
      <c r="W153" s="12">
        <f t="shared" si="61"/>
        <v>140000</v>
      </c>
      <c r="X153" s="12">
        <v>3000</v>
      </c>
      <c r="Y153" s="12">
        <v>0</v>
      </c>
      <c r="Z153" s="12">
        <v>0</v>
      </c>
      <c r="AA153" s="12">
        <v>0</v>
      </c>
      <c r="AB153" s="12">
        <v>0</v>
      </c>
      <c r="AC153" s="12">
        <v>0</v>
      </c>
      <c r="AD153" s="12">
        <f t="shared" si="57"/>
        <v>3000</v>
      </c>
      <c r="AE153" s="12">
        <v>0</v>
      </c>
      <c r="AF153" s="12">
        <v>0</v>
      </c>
      <c r="AG153" s="12">
        <v>0</v>
      </c>
      <c r="AH153" s="12">
        <v>0</v>
      </c>
      <c r="AI153" s="12">
        <v>0</v>
      </c>
      <c r="AJ153" s="12">
        <v>0</v>
      </c>
      <c r="AK153" s="12">
        <f t="shared" si="58"/>
        <v>0</v>
      </c>
      <c r="AL153" s="12">
        <f t="shared" si="48"/>
        <v>143000</v>
      </c>
      <c r="AM153" s="12">
        <f t="shared" si="48"/>
        <v>0</v>
      </c>
      <c r="AN153" s="12">
        <f t="shared" si="48"/>
        <v>0</v>
      </c>
      <c r="AO153" s="12">
        <f t="shared" si="48"/>
        <v>0</v>
      </c>
      <c r="AP153" s="12">
        <f t="shared" si="48"/>
        <v>0</v>
      </c>
      <c r="AQ153" s="12">
        <f t="shared" si="48"/>
        <v>0</v>
      </c>
      <c r="AR153" s="12">
        <f t="shared" si="59"/>
        <v>143000</v>
      </c>
      <c r="AS153" s="12">
        <v>0</v>
      </c>
      <c r="AT153" s="12">
        <v>0</v>
      </c>
      <c r="AU153" s="12">
        <v>0</v>
      </c>
      <c r="AV153" s="12">
        <v>0</v>
      </c>
      <c r="AW153" s="12">
        <v>0</v>
      </c>
      <c r="AX153" s="12">
        <v>0</v>
      </c>
      <c r="AY153" s="12">
        <f t="shared" si="60"/>
        <v>0</v>
      </c>
      <c r="AZ153" s="12">
        <f t="shared" si="50"/>
        <v>143000</v>
      </c>
      <c r="BA153" s="12">
        <f t="shared" si="51"/>
        <v>0</v>
      </c>
      <c r="BB153" s="12">
        <f t="shared" si="52"/>
        <v>0</v>
      </c>
      <c r="BC153" s="12">
        <f t="shared" si="53"/>
        <v>0</v>
      </c>
      <c r="BD153" s="12">
        <f t="shared" si="54"/>
        <v>0</v>
      </c>
      <c r="BE153" s="12">
        <f t="shared" si="55"/>
        <v>0</v>
      </c>
      <c r="BF153" s="12">
        <f t="shared" si="49"/>
        <v>143000</v>
      </c>
      <c r="BH153" s="95"/>
    </row>
    <row r="154" spans="1:60">
      <c r="A154" s="84" t="s">
        <v>225</v>
      </c>
      <c r="B154" s="14" t="s">
        <v>3</v>
      </c>
      <c r="C154" s="13"/>
      <c r="D154" s="84" t="s">
        <v>1399</v>
      </c>
      <c r="E154" s="45" t="s">
        <v>61</v>
      </c>
      <c r="F154" s="20">
        <v>10</v>
      </c>
      <c r="G154" s="20" t="s">
        <v>77</v>
      </c>
      <c r="H154" s="85"/>
      <c r="I154" s="18"/>
      <c r="J154" s="43">
        <v>0</v>
      </c>
      <c r="K154" s="43">
        <v>0</v>
      </c>
      <c r="L154" s="43">
        <v>0</v>
      </c>
      <c r="M154" s="43">
        <v>0</v>
      </c>
      <c r="N154" s="43">
        <v>0</v>
      </c>
      <c r="O154" s="43">
        <v>0</v>
      </c>
      <c r="P154" s="12">
        <f t="shared" si="56"/>
        <v>0</v>
      </c>
      <c r="Q154" s="12">
        <v>50000</v>
      </c>
      <c r="R154" s="12">
        <v>0</v>
      </c>
      <c r="S154" s="12">
        <v>0</v>
      </c>
      <c r="T154" s="12">
        <v>0</v>
      </c>
      <c r="U154" s="12">
        <v>0</v>
      </c>
      <c r="V154" s="12">
        <v>0</v>
      </c>
      <c r="W154" s="12">
        <f t="shared" si="61"/>
        <v>50000</v>
      </c>
      <c r="X154" s="12">
        <v>0</v>
      </c>
      <c r="Y154" s="12">
        <v>0</v>
      </c>
      <c r="Z154" s="12">
        <v>0</v>
      </c>
      <c r="AA154" s="12">
        <v>0</v>
      </c>
      <c r="AB154" s="12">
        <v>0</v>
      </c>
      <c r="AC154" s="12">
        <v>0</v>
      </c>
      <c r="AD154" s="12">
        <f t="shared" si="57"/>
        <v>0</v>
      </c>
      <c r="AE154" s="12">
        <v>0</v>
      </c>
      <c r="AF154" s="12">
        <v>0</v>
      </c>
      <c r="AG154" s="12">
        <v>0</v>
      </c>
      <c r="AH154" s="12">
        <v>0</v>
      </c>
      <c r="AI154" s="12">
        <v>0</v>
      </c>
      <c r="AJ154" s="12">
        <v>0</v>
      </c>
      <c r="AK154" s="12">
        <f t="shared" si="58"/>
        <v>0</v>
      </c>
      <c r="AL154" s="12">
        <f t="shared" ref="AL154:AQ163" si="62">+J154+Q154+X154+AE154</f>
        <v>50000</v>
      </c>
      <c r="AM154" s="12">
        <f t="shared" si="62"/>
        <v>0</v>
      </c>
      <c r="AN154" s="12">
        <f t="shared" si="62"/>
        <v>0</v>
      </c>
      <c r="AO154" s="12">
        <f t="shared" si="62"/>
        <v>0</v>
      </c>
      <c r="AP154" s="12">
        <f t="shared" si="62"/>
        <v>0</v>
      </c>
      <c r="AQ154" s="12">
        <f t="shared" si="62"/>
        <v>0</v>
      </c>
      <c r="AR154" s="12">
        <f t="shared" si="59"/>
        <v>50000</v>
      </c>
      <c r="AS154" s="12">
        <v>0</v>
      </c>
      <c r="AT154" s="12">
        <v>0</v>
      </c>
      <c r="AU154" s="12">
        <v>0</v>
      </c>
      <c r="AV154" s="12">
        <v>0</v>
      </c>
      <c r="AW154" s="12">
        <v>0</v>
      </c>
      <c r="AX154" s="12">
        <v>0</v>
      </c>
      <c r="AY154" s="12">
        <f t="shared" si="60"/>
        <v>0</v>
      </c>
      <c r="AZ154" s="12">
        <f t="shared" si="50"/>
        <v>50000</v>
      </c>
      <c r="BA154" s="12">
        <f t="shared" si="51"/>
        <v>0</v>
      </c>
      <c r="BB154" s="12">
        <f t="shared" si="52"/>
        <v>0</v>
      </c>
      <c r="BC154" s="12">
        <f t="shared" si="53"/>
        <v>0</v>
      </c>
      <c r="BD154" s="12">
        <f t="shared" si="54"/>
        <v>0</v>
      </c>
      <c r="BE154" s="12">
        <f t="shared" si="55"/>
        <v>0</v>
      </c>
      <c r="BF154" s="12">
        <f t="shared" si="49"/>
        <v>50000</v>
      </c>
      <c r="BH154" s="95"/>
    </row>
    <row r="155" spans="1:60">
      <c r="A155" s="84" t="s">
        <v>226</v>
      </c>
      <c r="B155" s="14" t="s">
        <v>3</v>
      </c>
      <c r="C155" s="13"/>
      <c r="D155" s="84" t="s">
        <v>1399</v>
      </c>
      <c r="E155" s="45" t="s">
        <v>61</v>
      </c>
      <c r="F155" s="20">
        <v>10</v>
      </c>
      <c r="G155" s="20" t="s">
        <v>77</v>
      </c>
      <c r="H155" s="85"/>
      <c r="I155" s="18"/>
      <c r="J155" s="43">
        <v>0</v>
      </c>
      <c r="K155" s="43">
        <v>0</v>
      </c>
      <c r="L155" s="43">
        <v>0</v>
      </c>
      <c r="M155" s="43">
        <v>0</v>
      </c>
      <c r="N155" s="43">
        <v>0</v>
      </c>
      <c r="O155" s="43">
        <v>0</v>
      </c>
      <c r="P155" s="12">
        <f t="shared" si="56"/>
        <v>0</v>
      </c>
      <c r="Q155" s="12">
        <v>11100</v>
      </c>
      <c r="R155" s="12">
        <v>0</v>
      </c>
      <c r="S155" s="12">
        <v>0</v>
      </c>
      <c r="T155" s="12">
        <v>0</v>
      </c>
      <c r="U155" s="12">
        <v>0</v>
      </c>
      <c r="V155" s="12">
        <v>0</v>
      </c>
      <c r="W155" s="12">
        <f t="shared" si="61"/>
        <v>11100</v>
      </c>
      <c r="X155" s="12">
        <v>4370</v>
      </c>
      <c r="Y155" s="12">
        <v>0</v>
      </c>
      <c r="Z155" s="12">
        <v>0</v>
      </c>
      <c r="AA155" s="12">
        <v>0</v>
      </c>
      <c r="AB155" s="12">
        <v>0</v>
      </c>
      <c r="AC155" s="12">
        <v>0</v>
      </c>
      <c r="AD155" s="12">
        <f t="shared" si="57"/>
        <v>4370</v>
      </c>
      <c r="AE155" s="12">
        <v>0</v>
      </c>
      <c r="AF155" s="12">
        <v>0</v>
      </c>
      <c r="AG155" s="12">
        <v>0</v>
      </c>
      <c r="AH155" s="12">
        <v>0</v>
      </c>
      <c r="AI155" s="12">
        <v>0</v>
      </c>
      <c r="AJ155" s="12">
        <v>0</v>
      </c>
      <c r="AK155" s="12">
        <f t="shared" si="58"/>
        <v>0</v>
      </c>
      <c r="AL155" s="12">
        <f t="shared" si="62"/>
        <v>15470</v>
      </c>
      <c r="AM155" s="12">
        <f t="shared" si="62"/>
        <v>0</v>
      </c>
      <c r="AN155" s="12">
        <f t="shared" si="62"/>
        <v>0</v>
      </c>
      <c r="AO155" s="12">
        <f t="shared" si="62"/>
        <v>0</v>
      </c>
      <c r="AP155" s="12">
        <f t="shared" si="62"/>
        <v>0</v>
      </c>
      <c r="AQ155" s="12">
        <f t="shared" si="62"/>
        <v>0</v>
      </c>
      <c r="AR155" s="12">
        <f t="shared" si="59"/>
        <v>15470</v>
      </c>
      <c r="AS155" s="12">
        <v>0</v>
      </c>
      <c r="AT155" s="12">
        <v>0</v>
      </c>
      <c r="AU155" s="12">
        <v>0</v>
      </c>
      <c r="AV155" s="12">
        <v>0</v>
      </c>
      <c r="AW155" s="12">
        <v>0</v>
      </c>
      <c r="AX155" s="12">
        <v>0</v>
      </c>
      <c r="AY155" s="12">
        <f t="shared" si="60"/>
        <v>0</v>
      </c>
      <c r="AZ155" s="12">
        <f t="shared" si="50"/>
        <v>15470</v>
      </c>
      <c r="BA155" s="12">
        <f t="shared" si="51"/>
        <v>0</v>
      </c>
      <c r="BB155" s="12">
        <f t="shared" si="52"/>
        <v>0</v>
      </c>
      <c r="BC155" s="12">
        <f t="shared" si="53"/>
        <v>0</v>
      </c>
      <c r="BD155" s="12">
        <f t="shared" si="54"/>
        <v>0</v>
      </c>
      <c r="BE155" s="12">
        <f t="shared" si="55"/>
        <v>0</v>
      </c>
      <c r="BF155" s="12">
        <f t="shared" si="49"/>
        <v>15470</v>
      </c>
      <c r="BH155" s="95"/>
    </row>
    <row r="156" spans="1:60">
      <c r="A156" s="84" t="s">
        <v>227</v>
      </c>
      <c r="B156" s="14" t="s">
        <v>3</v>
      </c>
      <c r="C156" s="13"/>
      <c r="D156" s="84" t="s">
        <v>1399</v>
      </c>
      <c r="E156" s="45" t="s">
        <v>62</v>
      </c>
      <c r="F156" s="20">
        <v>10</v>
      </c>
      <c r="G156" s="20" t="s">
        <v>77</v>
      </c>
      <c r="H156" s="85"/>
      <c r="I156" s="18"/>
      <c r="J156" s="43">
        <v>0</v>
      </c>
      <c r="K156" s="43">
        <v>0</v>
      </c>
      <c r="L156" s="43">
        <v>0</v>
      </c>
      <c r="M156" s="43">
        <v>0</v>
      </c>
      <c r="N156" s="43">
        <v>0</v>
      </c>
      <c r="O156" s="43">
        <v>0</v>
      </c>
      <c r="P156" s="12">
        <f t="shared" si="56"/>
        <v>0</v>
      </c>
      <c r="Q156" s="12">
        <v>32500</v>
      </c>
      <c r="R156" s="12">
        <v>0</v>
      </c>
      <c r="S156" s="12">
        <v>0</v>
      </c>
      <c r="T156" s="12">
        <v>0</v>
      </c>
      <c r="U156" s="12">
        <v>0</v>
      </c>
      <c r="V156" s="12">
        <v>0</v>
      </c>
      <c r="W156" s="12">
        <f t="shared" si="61"/>
        <v>32500</v>
      </c>
      <c r="X156" s="12">
        <v>62000</v>
      </c>
      <c r="Y156" s="12">
        <v>0</v>
      </c>
      <c r="Z156" s="12">
        <v>0</v>
      </c>
      <c r="AA156" s="12">
        <v>0</v>
      </c>
      <c r="AB156" s="12">
        <v>0</v>
      </c>
      <c r="AC156" s="12">
        <v>0</v>
      </c>
      <c r="AD156" s="12">
        <f t="shared" si="57"/>
        <v>62000</v>
      </c>
      <c r="AE156" s="12">
        <v>62000</v>
      </c>
      <c r="AF156" s="12">
        <v>0</v>
      </c>
      <c r="AG156" s="12">
        <v>0</v>
      </c>
      <c r="AH156" s="12">
        <v>0</v>
      </c>
      <c r="AI156" s="12">
        <v>0</v>
      </c>
      <c r="AJ156" s="12">
        <v>0</v>
      </c>
      <c r="AK156" s="12">
        <f t="shared" si="58"/>
        <v>62000</v>
      </c>
      <c r="AL156" s="12">
        <f t="shared" si="62"/>
        <v>156500</v>
      </c>
      <c r="AM156" s="12">
        <f t="shared" si="62"/>
        <v>0</v>
      </c>
      <c r="AN156" s="12">
        <f t="shared" si="62"/>
        <v>0</v>
      </c>
      <c r="AO156" s="12">
        <f t="shared" si="62"/>
        <v>0</v>
      </c>
      <c r="AP156" s="12">
        <f t="shared" si="62"/>
        <v>0</v>
      </c>
      <c r="AQ156" s="12">
        <f t="shared" si="62"/>
        <v>0</v>
      </c>
      <c r="AR156" s="12">
        <f t="shared" si="59"/>
        <v>156500</v>
      </c>
      <c r="AS156" s="12">
        <v>0</v>
      </c>
      <c r="AT156" s="12">
        <v>0</v>
      </c>
      <c r="AU156" s="12">
        <v>0</v>
      </c>
      <c r="AV156" s="12">
        <v>0</v>
      </c>
      <c r="AW156" s="12">
        <v>0</v>
      </c>
      <c r="AX156" s="12">
        <v>0</v>
      </c>
      <c r="AY156" s="12">
        <f t="shared" si="60"/>
        <v>0</v>
      </c>
      <c r="AZ156" s="12">
        <f t="shared" si="50"/>
        <v>156500</v>
      </c>
      <c r="BA156" s="12">
        <f t="shared" si="51"/>
        <v>0</v>
      </c>
      <c r="BB156" s="12">
        <f t="shared" si="52"/>
        <v>0</v>
      </c>
      <c r="BC156" s="12">
        <f t="shared" si="53"/>
        <v>0</v>
      </c>
      <c r="BD156" s="12">
        <f t="shared" si="54"/>
        <v>0</v>
      </c>
      <c r="BE156" s="12">
        <f t="shared" si="55"/>
        <v>0</v>
      </c>
      <c r="BF156" s="12">
        <f t="shared" si="49"/>
        <v>156500</v>
      </c>
      <c r="BH156" s="95"/>
    </row>
    <row r="157" spans="1:60">
      <c r="A157" s="84" t="s">
        <v>228</v>
      </c>
      <c r="B157" s="14" t="s">
        <v>3</v>
      </c>
      <c r="C157" s="13"/>
      <c r="D157" s="84" t="s">
        <v>1399</v>
      </c>
      <c r="E157" s="45" t="s">
        <v>63</v>
      </c>
      <c r="F157" s="20">
        <v>10</v>
      </c>
      <c r="G157" s="20" t="s">
        <v>77</v>
      </c>
      <c r="H157" s="85"/>
      <c r="I157" s="18"/>
      <c r="J157" s="43">
        <v>0</v>
      </c>
      <c r="K157" s="43">
        <v>0</v>
      </c>
      <c r="L157" s="43">
        <v>0</v>
      </c>
      <c r="M157" s="43">
        <v>0</v>
      </c>
      <c r="N157" s="43">
        <v>0</v>
      </c>
      <c r="O157" s="43">
        <v>0</v>
      </c>
      <c r="P157" s="12">
        <f t="shared" si="56"/>
        <v>0</v>
      </c>
      <c r="Q157" s="12">
        <v>0</v>
      </c>
      <c r="R157" s="12">
        <v>0</v>
      </c>
      <c r="S157" s="12">
        <v>0</v>
      </c>
      <c r="T157" s="12">
        <v>0</v>
      </c>
      <c r="U157" s="12">
        <v>0</v>
      </c>
      <c r="V157" s="12">
        <v>0</v>
      </c>
      <c r="W157" s="12">
        <f t="shared" si="61"/>
        <v>0</v>
      </c>
      <c r="X157" s="12">
        <v>39580</v>
      </c>
      <c r="Y157" s="12">
        <v>0</v>
      </c>
      <c r="Z157" s="12">
        <v>0</v>
      </c>
      <c r="AA157" s="12">
        <v>0</v>
      </c>
      <c r="AB157" s="12">
        <v>0</v>
      </c>
      <c r="AC157" s="12">
        <v>0</v>
      </c>
      <c r="AD157" s="12">
        <f t="shared" si="57"/>
        <v>39580</v>
      </c>
      <c r="AE157" s="12">
        <v>36000</v>
      </c>
      <c r="AF157" s="12">
        <v>0</v>
      </c>
      <c r="AG157" s="12">
        <v>0</v>
      </c>
      <c r="AH157" s="12">
        <v>0</v>
      </c>
      <c r="AI157" s="12">
        <v>0</v>
      </c>
      <c r="AJ157" s="12">
        <v>0</v>
      </c>
      <c r="AK157" s="12">
        <f t="shared" si="58"/>
        <v>36000</v>
      </c>
      <c r="AL157" s="12">
        <f t="shared" si="62"/>
        <v>75580</v>
      </c>
      <c r="AM157" s="12">
        <f t="shared" si="62"/>
        <v>0</v>
      </c>
      <c r="AN157" s="12">
        <f t="shared" si="62"/>
        <v>0</v>
      </c>
      <c r="AO157" s="12">
        <f t="shared" si="62"/>
        <v>0</v>
      </c>
      <c r="AP157" s="12">
        <f t="shared" si="62"/>
        <v>0</v>
      </c>
      <c r="AQ157" s="12">
        <f t="shared" si="62"/>
        <v>0</v>
      </c>
      <c r="AR157" s="12">
        <f t="shared" si="59"/>
        <v>75580</v>
      </c>
      <c r="AS157" s="12">
        <v>0</v>
      </c>
      <c r="AT157" s="12">
        <v>0</v>
      </c>
      <c r="AU157" s="12">
        <v>0</v>
      </c>
      <c r="AV157" s="12">
        <v>0</v>
      </c>
      <c r="AW157" s="12">
        <v>0</v>
      </c>
      <c r="AX157" s="12">
        <v>0</v>
      </c>
      <c r="AY157" s="12">
        <f t="shared" si="60"/>
        <v>0</v>
      </c>
      <c r="AZ157" s="12">
        <f t="shared" si="50"/>
        <v>75580</v>
      </c>
      <c r="BA157" s="12">
        <f t="shared" si="51"/>
        <v>0</v>
      </c>
      <c r="BB157" s="12">
        <f t="shared" si="52"/>
        <v>0</v>
      </c>
      <c r="BC157" s="12">
        <f t="shared" si="53"/>
        <v>0</v>
      </c>
      <c r="BD157" s="12">
        <f t="shared" si="54"/>
        <v>0</v>
      </c>
      <c r="BE157" s="12">
        <f t="shared" si="55"/>
        <v>0</v>
      </c>
      <c r="BF157" s="12">
        <f t="shared" si="49"/>
        <v>75580</v>
      </c>
      <c r="BH157" s="95"/>
    </row>
    <row r="158" spans="1:60">
      <c r="A158" s="84" t="s">
        <v>229</v>
      </c>
      <c r="B158" s="14" t="s">
        <v>3</v>
      </c>
      <c r="C158" s="13"/>
      <c r="D158" s="84" t="s">
        <v>1399</v>
      </c>
      <c r="E158" s="45" t="s">
        <v>64</v>
      </c>
      <c r="F158" s="20">
        <v>10</v>
      </c>
      <c r="G158" s="20" t="s">
        <v>77</v>
      </c>
      <c r="H158" s="85"/>
      <c r="I158" s="18"/>
      <c r="J158" s="43">
        <v>0</v>
      </c>
      <c r="K158" s="43">
        <v>0</v>
      </c>
      <c r="L158" s="43">
        <v>0</v>
      </c>
      <c r="M158" s="43">
        <v>0</v>
      </c>
      <c r="N158" s="43">
        <v>0</v>
      </c>
      <c r="O158" s="43">
        <v>0</v>
      </c>
      <c r="P158" s="12">
        <f t="shared" si="56"/>
        <v>0</v>
      </c>
      <c r="Q158" s="12">
        <v>41000</v>
      </c>
      <c r="R158" s="12">
        <v>0</v>
      </c>
      <c r="S158" s="12">
        <v>0</v>
      </c>
      <c r="T158" s="12">
        <v>0</v>
      </c>
      <c r="U158" s="12">
        <v>0</v>
      </c>
      <c r="V158" s="12">
        <v>0</v>
      </c>
      <c r="W158" s="12">
        <f t="shared" si="61"/>
        <v>41000</v>
      </c>
      <c r="X158" s="12">
        <v>30300</v>
      </c>
      <c r="Y158" s="12">
        <v>0</v>
      </c>
      <c r="Z158" s="12">
        <v>0</v>
      </c>
      <c r="AA158" s="12">
        <v>0</v>
      </c>
      <c r="AB158" s="12">
        <v>0</v>
      </c>
      <c r="AC158" s="12">
        <v>0</v>
      </c>
      <c r="AD158" s="12">
        <f t="shared" si="57"/>
        <v>30300</v>
      </c>
      <c r="AE158" s="12">
        <v>22080</v>
      </c>
      <c r="AF158" s="12">
        <v>0</v>
      </c>
      <c r="AG158" s="12">
        <v>0</v>
      </c>
      <c r="AH158" s="12">
        <v>0</v>
      </c>
      <c r="AI158" s="12">
        <v>0</v>
      </c>
      <c r="AJ158" s="12">
        <v>0</v>
      </c>
      <c r="AK158" s="12">
        <f t="shared" si="58"/>
        <v>22080</v>
      </c>
      <c r="AL158" s="12">
        <f t="shared" si="62"/>
        <v>93380</v>
      </c>
      <c r="AM158" s="12">
        <f t="shared" si="62"/>
        <v>0</v>
      </c>
      <c r="AN158" s="12">
        <f t="shared" si="62"/>
        <v>0</v>
      </c>
      <c r="AO158" s="12">
        <f t="shared" si="62"/>
        <v>0</v>
      </c>
      <c r="AP158" s="12">
        <f t="shared" si="62"/>
        <v>0</v>
      </c>
      <c r="AQ158" s="12">
        <f t="shared" si="62"/>
        <v>0</v>
      </c>
      <c r="AR158" s="12">
        <f t="shared" si="59"/>
        <v>93380</v>
      </c>
      <c r="AS158" s="12">
        <v>0</v>
      </c>
      <c r="AT158" s="12">
        <v>0</v>
      </c>
      <c r="AU158" s="12">
        <v>0</v>
      </c>
      <c r="AV158" s="12">
        <v>0</v>
      </c>
      <c r="AW158" s="12">
        <v>0</v>
      </c>
      <c r="AX158" s="12">
        <v>0</v>
      </c>
      <c r="AY158" s="12">
        <f t="shared" si="60"/>
        <v>0</v>
      </c>
      <c r="AZ158" s="12">
        <f t="shared" si="50"/>
        <v>93380</v>
      </c>
      <c r="BA158" s="12">
        <f t="shared" si="51"/>
        <v>0</v>
      </c>
      <c r="BB158" s="12">
        <f t="shared" si="52"/>
        <v>0</v>
      </c>
      <c r="BC158" s="12">
        <f t="shared" si="53"/>
        <v>0</v>
      </c>
      <c r="BD158" s="12">
        <f t="shared" si="54"/>
        <v>0</v>
      </c>
      <c r="BE158" s="12">
        <f t="shared" si="55"/>
        <v>0</v>
      </c>
      <c r="BF158" s="12">
        <f t="shared" si="49"/>
        <v>93380</v>
      </c>
      <c r="BH158" s="95"/>
    </row>
    <row r="159" spans="1:60">
      <c r="A159" s="84" t="s">
        <v>230</v>
      </c>
      <c r="B159" s="14" t="s">
        <v>3</v>
      </c>
      <c r="C159" s="13"/>
      <c r="D159" s="84" t="s">
        <v>1399</v>
      </c>
      <c r="E159" s="45" t="s">
        <v>64</v>
      </c>
      <c r="F159" s="20">
        <v>10</v>
      </c>
      <c r="G159" s="20" t="s">
        <v>77</v>
      </c>
      <c r="H159" s="85"/>
      <c r="I159" s="18"/>
      <c r="J159" s="43">
        <v>0</v>
      </c>
      <c r="K159" s="43">
        <v>0</v>
      </c>
      <c r="L159" s="43">
        <v>0</v>
      </c>
      <c r="M159" s="43">
        <v>0</v>
      </c>
      <c r="N159" s="43">
        <v>0</v>
      </c>
      <c r="O159" s="43">
        <v>0</v>
      </c>
      <c r="P159" s="12">
        <f t="shared" si="56"/>
        <v>0</v>
      </c>
      <c r="Q159" s="12">
        <v>0</v>
      </c>
      <c r="R159" s="12">
        <v>0</v>
      </c>
      <c r="S159" s="12">
        <v>0</v>
      </c>
      <c r="T159" s="12">
        <v>0</v>
      </c>
      <c r="U159" s="12">
        <v>0</v>
      </c>
      <c r="V159" s="12">
        <v>0</v>
      </c>
      <c r="W159" s="12">
        <f t="shared" si="61"/>
        <v>0</v>
      </c>
      <c r="X159" s="12">
        <v>12350</v>
      </c>
      <c r="Y159" s="12">
        <v>0</v>
      </c>
      <c r="Z159" s="12">
        <v>0</v>
      </c>
      <c r="AA159" s="12">
        <v>0</v>
      </c>
      <c r="AB159" s="12">
        <v>0</v>
      </c>
      <c r="AC159" s="12">
        <v>0</v>
      </c>
      <c r="AD159" s="12">
        <f t="shared" si="57"/>
        <v>12350</v>
      </c>
      <c r="AE159" s="12">
        <v>19670</v>
      </c>
      <c r="AF159" s="12">
        <v>0</v>
      </c>
      <c r="AG159" s="12">
        <v>0</v>
      </c>
      <c r="AH159" s="12">
        <v>0</v>
      </c>
      <c r="AI159" s="12">
        <v>0</v>
      </c>
      <c r="AJ159" s="12">
        <v>0</v>
      </c>
      <c r="AK159" s="12">
        <f t="shared" si="58"/>
        <v>19670</v>
      </c>
      <c r="AL159" s="12">
        <f t="shared" si="62"/>
        <v>32020</v>
      </c>
      <c r="AM159" s="12">
        <f t="shared" si="62"/>
        <v>0</v>
      </c>
      <c r="AN159" s="12">
        <f t="shared" si="62"/>
        <v>0</v>
      </c>
      <c r="AO159" s="12">
        <f t="shared" si="62"/>
        <v>0</v>
      </c>
      <c r="AP159" s="12">
        <f t="shared" si="62"/>
        <v>0</v>
      </c>
      <c r="AQ159" s="12">
        <f t="shared" si="62"/>
        <v>0</v>
      </c>
      <c r="AR159" s="12">
        <f t="shared" si="59"/>
        <v>32020</v>
      </c>
      <c r="AS159" s="12">
        <v>0</v>
      </c>
      <c r="AT159" s="12">
        <v>0</v>
      </c>
      <c r="AU159" s="12">
        <v>0</v>
      </c>
      <c r="AV159" s="12">
        <v>0</v>
      </c>
      <c r="AW159" s="12">
        <v>0</v>
      </c>
      <c r="AX159" s="12">
        <v>0</v>
      </c>
      <c r="AY159" s="12">
        <f t="shared" si="60"/>
        <v>0</v>
      </c>
      <c r="AZ159" s="12">
        <f t="shared" si="50"/>
        <v>32020</v>
      </c>
      <c r="BA159" s="12">
        <f t="shared" si="51"/>
        <v>0</v>
      </c>
      <c r="BB159" s="12">
        <f t="shared" si="52"/>
        <v>0</v>
      </c>
      <c r="BC159" s="12">
        <f t="shared" si="53"/>
        <v>0</v>
      </c>
      <c r="BD159" s="12">
        <f t="shared" si="54"/>
        <v>0</v>
      </c>
      <c r="BE159" s="12">
        <f t="shared" si="55"/>
        <v>0</v>
      </c>
      <c r="BF159" s="12">
        <f t="shared" si="49"/>
        <v>32020</v>
      </c>
      <c r="BH159" s="95"/>
    </row>
    <row r="160" spans="1:60">
      <c r="A160" s="84" t="s">
        <v>231</v>
      </c>
      <c r="B160" s="14" t="s">
        <v>3</v>
      </c>
      <c r="C160" s="13"/>
      <c r="D160" s="84" t="s">
        <v>1399</v>
      </c>
      <c r="E160" s="45" t="s">
        <v>66</v>
      </c>
      <c r="F160" s="20">
        <v>10</v>
      </c>
      <c r="G160" s="20" t="s">
        <v>77</v>
      </c>
      <c r="H160" s="85"/>
      <c r="I160" s="18"/>
      <c r="J160" s="43">
        <v>0</v>
      </c>
      <c r="K160" s="43">
        <v>0</v>
      </c>
      <c r="L160" s="43">
        <v>0</v>
      </c>
      <c r="M160" s="43">
        <v>0</v>
      </c>
      <c r="N160" s="43">
        <v>0</v>
      </c>
      <c r="O160" s="43">
        <v>0</v>
      </c>
      <c r="P160" s="12">
        <f t="shared" si="56"/>
        <v>0</v>
      </c>
      <c r="Q160" s="12">
        <v>5000</v>
      </c>
      <c r="R160" s="12">
        <v>0</v>
      </c>
      <c r="S160" s="12">
        <v>0</v>
      </c>
      <c r="T160" s="12">
        <v>0</v>
      </c>
      <c r="U160" s="12">
        <v>0</v>
      </c>
      <c r="V160" s="12">
        <v>0</v>
      </c>
      <c r="W160" s="12">
        <f t="shared" si="61"/>
        <v>5000</v>
      </c>
      <c r="X160" s="12">
        <v>0</v>
      </c>
      <c r="Y160" s="12">
        <v>0</v>
      </c>
      <c r="Z160" s="12">
        <v>0</v>
      </c>
      <c r="AA160" s="12">
        <v>0</v>
      </c>
      <c r="AB160" s="12">
        <v>0</v>
      </c>
      <c r="AC160" s="12">
        <v>0</v>
      </c>
      <c r="AD160" s="12">
        <f t="shared" si="57"/>
        <v>0</v>
      </c>
      <c r="AE160" s="12">
        <v>0</v>
      </c>
      <c r="AF160" s="12">
        <v>0</v>
      </c>
      <c r="AG160" s="12">
        <v>0</v>
      </c>
      <c r="AH160" s="12">
        <v>0</v>
      </c>
      <c r="AI160" s="12">
        <v>0</v>
      </c>
      <c r="AJ160" s="12">
        <v>0</v>
      </c>
      <c r="AK160" s="12">
        <f t="shared" si="58"/>
        <v>0</v>
      </c>
      <c r="AL160" s="12">
        <f t="shared" si="62"/>
        <v>5000</v>
      </c>
      <c r="AM160" s="12">
        <f t="shared" si="62"/>
        <v>0</v>
      </c>
      <c r="AN160" s="12">
        <f t="shared" si="62"/>
        <v>0</v>
      </c>
      <c r="AO160" s="12">
        <f t="shared" si="62"/>
        <v>0</v>
      </c>
      <c r="AP160" s="12">
        <f t="shared" si="62"/>
        <v>0</v>
      </c>
      <c r="AQ160" s="12">
        <f t="shared" si="62"/>
        <v>0</v>
      </c>
      <c r="AR160" s="12">
        <f t="shared" si="59"/>
        <v>5000</v>
      </c>
      <c r="AS160" s="12">
        <v>0</v>
      </c>
      <c r="AT160" s="12">
        <v>0</v>
      </c>
      <c r="AU160" s="12">
        <v>0</v>
      </c>
      <c r="AV160" s="12">
        <v>0</v>
      </c>
      <c r="AW160" s="12">
        <v>0</v>
      </c>
      <c r="AX160" s="12">
        <v>0</v>
      </c>
      <c r="AY160" s="12">
        <f t="shared" si="60"/>
        <v>0</v>
      </c>
      <c r="AZ160" s="12">
        <f t="shared" si="50"/>
        <v>5000</v>
      </c>
      <c r="BA160" s="12">
        <f t="shared" si="51"/>
        <v>0</v>
      </c>
      <c r="BB160" s="12">
        <f t="shared" si="52"/>
        <v>0</v>
      </c>
      <c r="BC160" s="12">
        <f t="shared" si="53"/>
        <v>0</v>
      </c>
      <c r="BD160" s="12">
        <f t="shared" si="54"/>
        <v>0</v>
      </c>
      <c r="BE160" s="12">
        <f t="shared" si="55"/>
        <v>0</v>
      </c>
      <c r="BF160" s="12">
        <f t="shared" si="49"/>
        <v>5000</v>
      </c>
      <c r="BH160" s="95"/>
    </row>
    <row r="161" spans="1:61">
      <c r="A161" s="84" t="s">
        <v>232</v>
      </c>
      <c r="B161" s="14" t="s">
        <v>3</v>
      </c>
      <c r="C161" s="13"/>
      <c r="D161" s="84" t="s">
        <v>1399</v>
      </c>
      <c r="E161" s="45" t="s">
        <v>37</v>
      </c>
      <c r="F161" s="20">
        <v>10</v>
      </c>
      <c r="G161" s="20" t="s">
        <v>77</v>
      </c>
      <c r="H161" s="85"/>
      <c r="I161" s="18"/>
      <c r="J161" s="43">
        <v>0</v>
      </c>
      <c r="K161" s="43">
        <v>0</v>
      </c>
      <c r="L161" s="43">
        <v>0</v>
      </c>
      <c r="M161" s="43">
        <v>0</v>
      </c>
      <c r="N161" s="43">
        <v>0</v>
      </c>
      <c r="O161" s="43">
        <v>0</v>
      </c>
      <c r="P161" s="12">
        <f t="shared" si="56"/>
        <v>0</v>
      </c>
      <c r="Q161" s="12">
        <v>54700</v>
      </c>
      <c r="R161" s="12">
        <v>0</v>
      </c>
      <c r="S161" s="12">
        <v>0</v>
      </c>
      <c r="T161" s="12">
        <v>0</v>
      </c>
      <c r="U161" s="12">
        <v>0</v>
      </c>
      <c r="V161" s="12">
        <v>0</v>
      </c>
      <c r="W161" s="12">
        <f t="shared" si="61"/>
        <v>54700</v>
      </c>
      <c r="X161" s="12">
        <v>9450</v>
      </c>
      <c r="Y161" s="12">
        <v>0</v>
      </c>
      <c r="Z161" s="12">
        <v>0</v>
      </c>
      <c r="AA161" s="12">
        <v>0</v>
      </c>
      <c r="AB161" s="12">
        <v>0</v>
      </c>
      <c r="AC161" s="12">
        <v>0</v>
      </c>
      <c r="AD161" s="12">
        <f t="shared" si="57"/>
        <v>9450</v>
      </c>
      <c r="AE161" s="12">
        <v>7250</v>
      </c>
      <c r="AF161" s="12">
        <v>0</v>
      </c>
      <c r="AG161" s="12">
        <v>0</v>
      </c>
      <c r="AH161" s="12">
        <v>0</v>
      </c>
      <c r="AI161" s="12">
        <v>0</v>
      </c>
      <c r="AJ161" s="12">
        <v>0</v>
      </c>
      <c r="AK161" s="12">
        <f t="shared" si="58"/>
        <v>7250</v>
      </c>
      <c r="AL161" s="12">
        <f t="shared" si="62"/>
        <v>71400</v>
      </c>
      <c r="AM161" s="12">
        <f t="shared" si="62"/>
        <v>0</v>
      </c>
      <c r="AN161" s="12">
        <f t="shared" si="62"/>
        <v>0</v>
      </c>
      <c r="AO161" s="12">
        <f t="shared" si="62"/>
        <v>0</v>
      </c>
      <c r="AP161" s="12">
        <f t="shared" si="62"/>
        <v>0</v>
      </c>
      <c r="AQ161" s="12">
        <f t="shared" si="62"/>
        <v>0</v>
      </c>
      <c r="AR161" s="12">
        <f t="shared" si="59"/>
        <v>71400</v>
      </c>
      <c r="AS161" s="12">
        <v>0</v>
      </c>
      <c r="AT161" s="12">
        <v>0</v>
      </c>
      <c r="AU161" s="12">
        <v>0</v>
      </c>
      <c r="AV161" s="12">
        <v>0</v>
      </c>
      <c r="AW161" s="12">
        <v>0</v>
      </c>
      <c r="AX161" s="12">
        <v>0</v>
      </c>
      <c r="AY161" s="12">
        <f t="shared" si="60"/>
        <v>0</v>
      </c>
      <c r="AZ161" s="12">
        <f t="shared" si="50"/>
        <v>71400</v>
      </c>
      <c r="BA161" s="12">
        <f t="shared" si="51"/>
        <v>0</v>
      </c>
      <c r="BB161" s="12">
        <f t="shared" si="52"/>
        <v>0</v>
      </c>
      <c r="BC161" s="12">
        <f t="shared" si="53"/>
        <v>0</v>
      </c>
      <c r="BD161" s="12">
        <f t="shared" si="54"/>
        <v>0</v>
      </c>
      <c r="BE161" s="12">
        <f t="shared" si="55"/>
        <v>0</v>
      </c>
      <c r="BF161" s="12">
        <f t="shared" si="49"/>
        <v>71400</v>
      </c>
      <c r="BH161" s="95"/>
    </row>
    <row r="162" spans="1:61">
      <c r="A162" s="84" t="s">
        <v>233</v>
      </c>
      <c r="B162" s="14" t="s">
        <v>234</v>
      </c>
      <c r="C162" s="13"/>
      <c r="D162" s="84" t="s">
        <v>1399</v>
      </c>
      <c r="E162" s="45" t="s">
        <v>66</v>
      </c>
      <c r="F162" s="20"/>
      <c r="G162" s="20"/>
      <c r="H162" s="85"/>
      <c r="I162" s="18"/>
      <c r="J162" s="43">
        <v>0</v>
      </c>
      <c r="K162" s="24">
        <v>33500</v>
      </c>
      <c r="L162" s="43">
        <v>0</v>
      </c>
      <c r="M162" s="43">
        <v>0</v>
      </c>
      <c r="N162" s="43">
        <v>0</v>
      </c>
      <c r="O162" s="43">
        <v>0</v>
      </c>
      <c r="P162" s="12">
        <f t="shared" si="56"/>
        <v>33500</v>
      </c>
      <c r="Q162" s="12">
        <v>0</v>
      </c>
      <c r="R162" s="12">
        <v>4300</v>
      </c>
      <c r="S162" s="12">
        <v>0</v>
      </c>
      <c r="T162" s="12">
        <v>0</v>
      </c>
      <c r="U162" s="12">
        <v>0</v>
      </c>
      <c r="V162" s="12">
        <v>0</v>
      </c>
      <c r="W162" s="12">
        <f t="shared" si="61"/>
        <v>4300</v>
      </c>
      <c r="X162" s="12">
        <v>0</v>
      </c>
      <c r="Y162" s="12">
        <v>4500</v>
      </c>
      <c r="Z162" s="12">
        <v>0</v>
      </c>
      <c r="AA162" s="12">
        <v>0</v>
      </c>
      <c r="AB162" s="12">
        <v>0</v>
      </c>
      <c r="AC162" s="12">
        <v>0</v>
      </c>
      <c r="AD162" s="12">
        <f t="shared" si="57"/>
        <v>4500</v>
      </c>
      <c r="AE162" s="12">
        <v>0</v>
      </c>
      <c r="AF162" s="12">
        <v>11180</v>
      </c>
      <c r="AG162" s="12">
        <v>0</v>
      </c>
      <c r="AH162" s="12">
        <v>0</v>
      </c>
      <c r="AI162" s="12">
        <v>0</v>
      </c>
      <c r="AJ162" s="12">
        <v>0</v>
      </c>
      <c r="AK162" s="12">
        <f t="shared" si="58"/>
        <v>11180</v>
      </c>
      <c r="AL162" s="12">
        <f t="shared" si="62"/>
        <v>0</v>
      </c>
      <c r="AM162" s="12">
        <f t="shared" si="62"/>
        <v>53480</v>
      </c>
      <c r="AN162" s="12">
        <f t="shared" si="62"/>
        <v>0</v>
      </c>
      <c r="AO162" s="12">
        <f t="shared" si="62"/>
        <v>0</v>
      </c>
      <c r="AP162" s="12">
        <f t="shared" si="62"/>
        <v>0</v>
      </c>
      <c r="AQ162" s="12">
        <f t="shared" si="62"/>
        <v>0</v>
      </c>
      <c r="AR162" s="12">
        <f t="shared" si="59"/>
        <v>53480</v>
      </c>
      <c r="AS162" s="12">
        <v>0</v>
      </c>
      <c r="AT162" s="12">
        <v>0</v>
      </c>
      <c r="AU162" s="12">
        <v>0</v>
      </c>
      <c r="AV162" s="12">
        <v>0</v>
      </c>
      <c r="AW162" s="12">
        <v>0</v>
      </c>
      <c r="AX162" s="12">
        <v>0</v>
      </c>
      <c r="AY162" s="12">
        <f t="shared" si="60"/>
        <v>0</v>
      </c>
      <c r="AZ162" s="12">
        <f t="shared" si="50"/>
        <v>0</v>
      </c>
      <c r="BA162" s="12">
        <f t="shared" si="51"/>
        <v>53480</v>
      </c>
      <c r="BB162" s="12">
        <f t="shared" si="52"/>
        <v>0</v>
      </c>
      <c r="BC162" s="12">
        <f t="shared" si="53"/>
        <v>0</v>
      </c>
      <c r="BD162" s="12">
        <f t="shared" si="54"/>
        <v>0</v>
      </c>
      <c r="BE162" s="12">
        <f t="shared" si="55"/>
        <v>0</v>
      </c>
      <c r="BF162" s="12">
        <f t="shared" si="49"/>
        <v>53480</v>
      </c>
      <c r="BH162" s="95"/>
    </row>
    <row r="163" spans="1:61">
      <c r="A163" s="84" t="s">
        <v>235</v>
      </c>
      <c r="B163" s="14" t="s">
        <v>3</v>
      </c>
      <c r="C163" s="13"/>
      <c r="D163" s="84" t="s">
        <v>44</v>
      </c>
      <c r="E163" s="84"/>
      <c r="F163" s="20"/>
      <c r="G163" s="20"/>
      <c r="H163" s="85"/>
      <c r="I163" s="18"/>
      <c r="J163" s="43">
        <v>0</v>
      </c>
      <c r="K163" s="43">
        <v>0</v>
      </c>
      <c r="L163" s="43">
        <v>0</v>
      </c>
      <c r="M163" s="43">
        <v>0</v>
      </c>
      <c r="N163" s="43">
        <v>0</v>
      </c>
      <c r="O163" s="43">
        <v>0</v>
      </c>
      <c r="P163" s="12">
        <f t="shared" si="56"/>
        <v>0</v>
      </c>
      <c r="Q163" s="12">
        <v>585207</v>
      </c>
      <c r="R163" s="12">
        <v>0</v>
      </c>
      <c r="S163" s="12">
        <v>0</v>
      </c>
      <c r="T163" s="12">
        <v>921960</v>
      </c>
      <c r="U163" s="12">
        <v>0</v>
      </c>
      <c r="V163" s="12">
        <v>0</v>
      </c>
      <c r="W163" s="12">
        <f t="shared" si="61"/>
        <v>1507167</v>
      </c>
      <c r="X163" s="12">
        <v>0</v>
      </c>
      <c r="Y163" s="12">
        <v>0</v>
      </c>
      <c r="Z163" s="12">
        <v>0</v>
      </c>
      <c r="AA163" s="12">
        <v>0</v>
      </c>
      <c r="AB163" s="12">
        <v>0</v>
      </c>
      <c r="AC163" s="12">
        <v>0</v>
      </c>
      <c r="AD163" s="12">
        <f t="shared" si="57"/>
        <v>0</v>
      </c>
      <c r="AE163" s="12">
        <v>0</v>
      </c>
      <c r="AF163" s="12">
        <v>0</v>
      </c>
      <c r="AG163" s="12">
        <v>0</v>
      </c>
      <c r="AH163" s="12">
        <v>0</v>
      </c>
      <c r="AI163" s="12">
        <v>0</v>
      </c>
      <c r="AJ163" s="12">
        <v>0</v>
      </c>
      <c r="AK163" s="12">
        <f t="shared" si="58"/>
        <v>0</v>
      </c>
      <c r="AL163" s="12">
        <f t="shared" si="62"/>
        <v>585207</v>
      </c>
      <c r="AM163" s="12">
        <f t="shared" si="62"/>
        <v>0</v>
      </c>
      <c r="AN163" s="12">
        <f t="shared" si="62"/>
        <v>0</v>
      </c>
      <c r="AO163" s="12">
        <f t="shared" si="62"/>
        <v>921960</v>
      </c>
      <c r="AP163" s="12">
        <f t="shared" si="62"/>
        <v>0</v>
      </c>
      <c r="AQ163" s="12">
        <f t="shared" si="62"/>
        <v>0</v>
      </c>
      <c r="AR163" s="12">
        <f t="shared" si="59"/>
        <v>1507167</v>
      </c>
      <c r="AS163" s="12">
        <v>0</v>
      </c>
      <c r="AT163" s="12">
        <v>0</v>
      </c>
      <c r="AU163" s="12">
        <v>0</v>
      </c>
      <c r="AV163" s="12">
        <v>0</v>
      </c>
      <c r="AW163" s="12">
        <v>0</v>
      </c>
      <c r="AX163" s="12">
        <v>0</v>
      </c>
      <c r="AY163" s="12">
        <f t="shared" si="60"/>
        <v>0</v>
      </c>
      <c r="AZ163" s="12">
        <f t="shared" si="50"/>
        <v>585207</v>
      </c>
      <c r="BA163" s="12">
        <f t="shared" si="51"/>
        <v>0</v>
      </c>
      <c r="BB163" s="12">
        <f t="shared" si="52"/>
        <v>0</v>
      </c>
      <c r="BC163" s="12">
        <f t="shared" si="53"/>
        <v>921960</v>
      </c>
      <c r="BD163" s="12">
        <f t="shared" si="54"/>
        <v>0</v>
      </c>
      <c r="BE163" s="12">
        <f t="shared" si="55"/>
        <v>0</v>
      </c>
      <c r="BF163" s="12">
        <f t="shared" si="49"/>
        <v>1507167</v>
      </c>
      <c r="BH163" s="95"/>
    </row>
    <row r="164" spans="1:61">
      <c r="A164" s="71" t="s">
        <v>236</v>
      </c>
      <c r="B164" s="14"/>
      <c r="C164" s="84"/>
      <c r="D164" s="84"/>
      <c r="E164" s="84"/>
      <c r="F164" s="85"/>
      <c r="G164" s="85"/>
      <c r="H164" s="75"/>
      <c r="I164" s="96"/>
      <c r="J164" s="12">
        <f t="shared" ref="J164:AR164" si="63">SUM(J165:J452)</f>
        <v>1521000</v>
      </c>
      <c r="K164" s="12">
        <f t="shared" si="63"/>
        <v>3615353</v>
      </c>
      <c r="L164" s="12">
        <f t="shared" si="63"/>
        <v>0</v>
      </c>
      <c r="M164" s="12">
        <f t="shared" si="63"/>
        <v>0</v>
      </c>
      <c r="N164" s="12">
        <f t="shared" si="63"/>
        <v>474080</v>
      </c>
      <c r="O164" s="12">
        <f t="shared" si="63"/>
        <v>0</v>
      </c>
      <c r="P164" s="12">
        <f t="shared" si="63"/>
        <v>5610433</v>
      </c>
      <c r="Q164" s="12">
        <f t="shared" si="63"/>
        <v>2251100</v>
      </c>
      <c r="R164" s="12">
        <f t="shared" si="63"/>
        <v>3357634</v>
      </c>
      <c r="S164" s="12">
        <f t="shared" si="63"/>
        <v>0</v>
      </c>
      <c r="T164" s="12">
        <f t="shared" si="63"/>
        <v>0</v>
      </c>
      <c r="U164" s="12">
        <f t="shared" si="63"/>
        <v>97000</v>
      </c>
      <c r="V164" s="12">
        <f t="shared" si="63"/>
        <v>0</v>
      </c>
      <c r="W164" s="12">
        <f t="shared" si="63"/>
        <v>5705734</v>
      </c>
      <c r="X164" s="12">
        <f t="shared" si="63"/>
        <v>841000</v>
      </c>
      <c r="Y164" s="12">
        <f t="shared" si="63"/>
        <v>2815185</v>
      </c>
      <c r="Z164" s="12">
        <f t="shared" si="63"/>
        <v>0</v>
      </c>
      <c r="AA164" s="12">
        <f t="shared" si="63"/>
        <v>0</v>
      </c>
      <c r="AB164" s="12">
        <f t="shared" si="63"/>
        <v>51000</v>
      </c>
      <c r="AC164" s="12">
        <f t="shared" si="63"/>
        <v>0</v>
      </c>
      <c r="AD164" s="12">
        <f t="shared" si="63"/>
        <v>3707185</v>
      </c>
      <c r="AE164" s="12">
        <f t="shared" si="63"/>
        <v>547000</v>
      </c>
      <c r="AF164" s="12">
        <f t="shared" si="63"/>
        <v>2893265</v>
      </c>
      <c r="AG164" s="12">
        <f t="shared" si="63"/>
        <v>0</v>
      </c>
      <c r="AH164" s="12">
        <f t="shared" si="63"/>
        <v>0</v>
      </c>
      <c r="AI164" s="12">
        <f t="shared" si="63"/>
        <v>1334000</v>
      </c>
      <c r="AJ164" s="12">
        <f t="shared" si="63"/>
        <v>0</v>
      </c>
      <c r="AK164" s="12">
        <f t="shared" si="63"/>
        <v>4774265</v>
      </c>
      <c r="AL164" s="12">
        <f t="shared" si="63"/>
        <v>5160100</v>
      </c>
      <c r="AM164" s="12">
        <f t="shared" si="63"/>
        <v>12681437</v>
      </c>
      <c r="AN164" s="12">
        <f t="shared" si="63"/>
        <v>0</v>
      </c>
      <c r="AO164" s="12">
        <f t="shared" si="63"/>
        <v>0</v>
      </c>
      <c r="AP164" s="12">
        <f t="shared" si="63"/>
        <v>1956080</v>
      </c>
      <c r="AQ164" s="12">
        <f t="shared" si="63"/>
        <v>0</v>
      </c>
      <c r="AR164" s="12">
        <f t="shared" si="63"/>
        <v>19797617</v>
      </c>
      <c r="AS164" s="12">
        <v>0</v>
      </c>
      <c r="AT164" s="12">
        <v>130000</v>
      </c>
      <c r="AU164" s="12">
        <v>0</v>
      </c>
      <c r="AV164" s="12">
        <v>0</v>
      </c>
      <c r="AW164" s="12">
        <v>4657680</v>
      </c>
      <c r="AX164" s="12">
        <v>0</v>
      </c>
      <c r="AY164" s="12">
        <f>SUM(AY165:AY452)</f>
        <v>4787680</v>
      </c>
      <c r="AZ164" s="12">
        <f t="shared" si="50"/>
        <v>5160100</v>
      </c>
      <c r="BA164" s="12">
        <f t="shared" si="51"/>
        <v>12811437</v>
      </c>
      <c r="BB164" s="12">
        <f t="shared" si="52"/>
        <v>0</v>
      </c>
      <c r="BC164" s="12">
        <f t="shared" si="53"/>
        <v>0</v>
      </c>
      <c r="BD164" s="12">
        <f t="shared" si="54"/>
        <v>6613760</v>
      </c>
      <c r="BE164" s="12">
        <f t="shared" si="55"/>
        <v>0</v>
      </c>
      <c r="BF164" s="12">
        <f t="shared" si="49"/>
        <v>24585297</v>
      </c>
      <c r="BH164" s="95"/>
      <c r="BI164" s="95"/>
    </row>
    <row r="165" spans="1:61" hidden="1">
      <c r="A165" s="84"/>
      <c r="B165" s="14"/>
      <c r="C165" s="84"/>
      <c r="D165" s="84"/>
      <c r="E165" s="84"/>
      <c r="F165" s="85"/>
      <c r="G165" s="85"/>
      <c r="H165" s="85"/>
      <c r="I165" s="13"/>
      <c r="J165" s="12"/>
      <c r="K165" s="12"/>
      <c r="L165" s="12"/>
      <c r="M165" s="12"/>
      <c r="N165" s="12"/>
      <c r="O165" s="12"/>
      <c r="P165" s="12"/>
      <c r="Q165" s="12"/>
      <c r="R165" s="12"/>
      <c r="S165" s="12"/>
      <c r="T165" s="12"/>
      <c r="U165" s="12"/>
      <c r="V165" s="12"/>
      <c r="W165" s="12"/>
      <c r="X165" s="12"/>
      <c r="Y165" s="12"/>
      <c r="Z165" s="12"/>
      <c r="AA165" s="12"/>
      <c r="AB165" s="12"/>
      <c r="AC165" s="12"/>
      <c r="AD165" s="12"/>
      <c r="AE165" s="12"/>
      <c r="AF165" s="12"/>
      <c r="AG165" s="12"/>
      <c r="AH165" s="12"/>
      <c r="AI165" s="12"/>
      <c r="AJ165" s="12"/>
      <c r="AK165" s="12"/>
      <c r="AL165" s="12"/>
      <c r="AM165" s="12"/>
      <c r="AN165" s="12"/>
      <c r="AO165" s="12"/>
      <c r="AP165" s="12"/>
      <c r="AQ165" s="12"/>
      <c r="AR165" s="12"/>
      <c r="AS165" s="12"/>
      <c r="AT165" s="12"/>
      <c r="AU165" s="12"/>
      <c r="AV165" s="12"/>
      <c r="AW165" s="12"/>
      <c r="AX165" s="12"/>
      <c r="AY165" s="12"/>
      <c r="AZ165" s="12">
        <f t="shared" si="50"/>
        <v>0</v>
      </c>
      <c r="BA165" s="12">
        <f t="shared" si="51"/>
        <v>0</v>
      </c>
      <c r="BB165" s="12">
        <f t="shared" si="52"/>
        <v>0</v>
      </c>
      <c r="BC165" s="12">
        <f t="shared" si="53"/>
        <v>0</v>
      </c>
      <c r="BD165" s="12">
        <f t="shared" si="54"/>
        <v>0</v>
      </c>
      <c r="BE165" s="12">
        <f t="shared" si="55"/>
        <v>0</v>
      </c>
      <c r="BF165" s="12">
        <f t="shared" si="49"/>
        <v>0</v>
      </c>
      <c r="BH165" s="95"/>
    </row>
    <row r="166" spans="1:61" hidden="1">
      <c r="A166" s="84"/>
      <c r="B166" s="14"/>
      <c r="C166" s="14"/>
      <c r="D166" s="84"/>
      <c r="E166" s="84"/>
      <c r="F166" s="85"/>
      <c r="G166" s="85"/>
      <c r="H166" s="86"/>
      <c r="I166" s="12"/>
      <c r="J166" s="12"/>
      <c r="K166" s="12"/>
      <c r="L166" s="12"/>
      <c r="M166" s="12"/>
      <c r="N166" s="12"/>
      <c r="O166" s="12"/>
      <c r="P166" s="12"/>
      <c r="Q166" s="12"/>
      <c r="R166" s="12"/>
      <c r="S166" s="12"/>
      <c r="T166" s="12"/>
      <c r="U166" s="12"/>
      <c r="V166" s="12"/>
      <c r="W166" s="12"/>
      <c r="X166" s="30"/>
      <c r="Y166" s="30"/>
      <c r="Z166" s="30"/>
      <c r="AA166" s="30"/>
      <c r="AB166" s="30"/>
      <c r="AC166" s="30"/>
      <c r="AD166" s="12"/>
      <c r="AE166" s="30"/>
      <c r="AF166" s="30"/>
      <c r="AG166" s="30"/>
      <c r="AH166" s="30"/>
      <c r="AI166" s="30"/>
      <c r="AJ166" s="30"/>
      <c r="AK166" s="12"/>
      <c r="AL166" s="12"/>
      <c r="AM166" s="12"/>
      <c r="AN166" s="12"/>
      <c r="AO166" s="12"/>
      <c r="AP166" s="12"/>
      <c r="AQ166" s="12"/>
      <c r="AR166" s="12"/>
      <c r="AS166" s="12"/>
      <c r="AT166" s="12"/>
      <c r="AU166" s="12"/>
      <c r="AV166" s="12"/>
      <c r="AW166" s="12"/>
      <c r="AX166" s="12"/>
      <c r="AY166" s="12"/>
      <c r="AZ166" s="12">
        <f t="shared" si="50"/>
        <v>0</v>
      </c>
      <c r="BA166" s="12">
        <f t="shared" si="51"/>
        <v>0</v>
      </c>
      <c r="BB166" s="12">
        <f t="shared" si="52"/>
        <v>0</v>
      </c>
      <c r="BC166" s="12">
        <f t="shared" si="53"/>
        <v>0</v>
      </c>
      <c r="BD166" s="12">
        <f t="shared" si="54"/>
        <v>0</v>
      </c>
      <c r="BE166" s="12">
        <f t="shared" si="55"/>
        <v>0</v>
      </c>
      <c r="BF166" s="12">
        <f t="shared" si="49"/>
        <v>0</v>
      </c>
      <c r="BH166" s="95"/>
    </row>
    <row r="167" spans="1:61" s="5" customFormat="1">
      <c r="A167" s="84" t="s">
        <v>237</v>
      </c>
      <c r="B167" s="14" t="s">
        <v>8</v>
      </c>
      <c r="C167" s="31" t="s">
        <v>238</v>
      </c>
      <c r="D167" s="31" t="s">
        <v>1399</v>
      </c>
      <c r="E167" s="31" t="s">
        <v>58</v>
      </c>
      <c r="F167" s="85"/>
      <c r="G167" s="85"/>
      <c r="H167" s="85"/>
      <c r="I167" s="11"/>
      <c r="J167" s="12">
        <v>0</v>
      </c>
      <c r="K167" s="12">
        <v>0</v>
      </c>
      <c r="L167" s="12">
        <v>0</v>
      </c>
      <c r="M167" s="12">
        <v>0</v>
      </c>
      <c r="N167" s="12">
        <v>0</v>
      </c>
      <c r="O167" s="12">
        <v>0</v>
      </c>
      <c r="P167" s="12">
        <f t="shared" ref="P167:P230" si="64">SUM(J167:O167)</f>
        <v>0</v>
      </c>
      <c r="Q167" s="12">
        <v>0</v>
      </c>
      <c r="R167" s="12">
        <v>0</v>
      </c>
      <c r="S167" s="12">
        <v>0</v>
      </c>
      <c r="T167" s="12">
        <v>0</v>
      </c>
      <c r="U167" s="12">
        <v>0</v>
      </c>
      <c r="V167" s="12">
        <v>0</v>
      </c>
      <c r="W167" s="12">
        <f t="shared" ref="W167:W230" si="65">SUM(Q167:V167)</f>
        <v>0</v>
      </c>
      <c r="X167" s="12">
        <v>0</v>
      </c>
      <c r="Y167" s="12">
        <v>0</v>
      </c>
      <c r="Z167" s="12">
        <v>0</v>
      </c>
      <c r="AA167" s="12">
        <v>0</v>
      </c>
      <c r="AB167" s="12">
        <v>0</v>
      </c>
      <c r="AC167" s="12">
        <v>0</v>
      </c>
      <c r="AD167" s="12">
        <f t="shared" ref="AD167:AD230" si="66">SUM(X167:AC167)</f>
        <v>0</v>
      </c>
      <c r="AE167" s="12">
        <v>0</v>
      </c>
      <c r="AF167" s="12">
        <v>0</v>
      </c>
      <c r="AG167" s="12">
        <v>0</v>
      </c>
      <c r="AH167" s="12">
        <v>0</v>
      </c>
      <c r="AI167" s="12">
        <v>0</v>
      </c>
      <c r="AJ167" s="12">
        <v>0</v>
      </c>
      <c r="AK167" s="12">
        <f t="shared" ref="AK167:AK230" si="67">SUM(AE167:AJ167)</f>
        <v>0</v>
      </c>
      <c r="AL167" s="12">
        <f t="shared" ref="AL167:AQ207" si="68">+J167+Q167+X167+AE167</f>
        <v>0</v>
      </c>
      <c r="AM167" s="12">
        <f t="shared" si="68"/>
        <v>0</v>
      </c>
      <c r="AN167" s="12">
        <f t="shared" si="68"/>
        <v>0</v>
      </c>
      <c r="AO167" s="12">
        <f t="shared" si="68"/>
        <v>0</v>
      </c>
      <c r="AP167" s="12">
        <f t="shared" si="68"/>
        <v>0</v>
      </c>
      <c r="AQ167" s="12">
        <f t="shared" si="68"/>
        <v>0</v>
      </c>
      <c r="AR167" s="12">
        <f t="shared" ref="AR167:AR219" si="69">SUM(AL167:AQ167)</f>
        <v>0</v>
      </c>
      <c r="AS167" s="12">
        <v>0</v>
      </c>
      <c r="AT167" s="12">
        <v>0</v>
      </c>
      <c r="AU167" s="12">
        <v>0</v>
      </c>
      <c r="AV167" s="12">
        <v>0</v>
      </c>
      <c r="AW167" s="12">
        <v>0</v>
      </c>
      <c r="AX167" s="12">
        <v>0</v>
      </c>
      <c r="AY167" s="12">
        <f t="shared" ref="AY167:AY230" si="70">SUM(AS167:AX167)</f>
        <v>0</v>
      </c>
      <c r="AZ167" s="12">
        <f t="shared" si="50"/>
        <v>0</v>
      </c>
      <c r="BA167" s="12">
        <f t="shared" si="51"/>
        <v>0</v>
      </c>
      <c r="BB167" s="12">
        <f t="shared" si="52"/>
        <v>0</v>
      </c>
      <c r="BC167" s="12">
        <f t="shared" si="53"/>
        <v>0</v>
      </c>
      <c r="BD167" s="12">
        <f t="shared" si="54"/>
        <v>0</v>
      </c>
      <c r="BE167" s="12">
        <f t="shared" si="55"/>
        <v>0</v>
      </c>
      <c r="BF167" s="12">
        <f t="shared" si="49"/>
        <v>0</v>
      </c>
      <c r="BG167" s="1"/>
      <c r="BH167" s="95"/>
    </row>
    <row r="168" spans="1:61" s="5" customFormat="1">
      <c r="A168" s="84" t="s">
        <v>239</v>
      </c>
      <c r="B168" s="14" t="s">
        <v>8</v>
      </c>
      <c r="C168" s="31" t="s">
        <v>240</v>
      </c>
      <c r="D168" s="31" t="s">
        <v>1399</v>
      </c>
      <c r="E168" s="31" t="s">
        <v>58</v>
      </c>
      <c r="F168" s="85"/>
      <c r="G168" s="85"/>
      <c r="H168" s="85"/>
      <c r="I168" s="11"/>
      <c r="J168" s="12">
        <v>0</v>
      </c>
      <c r="K168" s="12">
        <v>0</v>
      </c>
      <c r="L168" s="12">
        <v>0</v>
      </c>
      <c r="M168" s="12">
        <v>0</v>
      </c>
      <c r="N168" s="12">
        <v>0</v>
      </c>
      <c r="O168" s="12">
        <v>0</v>
      </c>
      <c r="P168" s="12">
        <f t="shared" si="64"/>
        <v>0</v>
      </c>
      <c r="Q168" s="12">
        <v>0</v>
      </c>
      <c r="R168" s="12">
        <v>0</v>
      </c>
      <c r="S168" s="12">
        <v>0</v>
      </c>
      <c r="T168" s="12">
        <v>0</v>
      </c>
      <c r="U168" s="12">
        <v>0</v>
      </c>
      <c r="V168" s="12">
        <v>0</v>
      </c>
      <c r="W168" s="12">
        <f t="shared" si="65"/>
        <v>0</v>
      </c>
      <c r="X168" s="12">
        <v>0</v>
      </c>
      <c r="Y168" s="12">
        <v>0</v>
      </c>
      <c r="Z168" s="12">
        <v>0</v>
      </c>
      <c r="AA168" s="12">
        <v>0</v>
      </c>
      <c r="AB168" s="12">
        <v>0</v>
      </c>
      <c r="AC168" s="12">
        <v>0</v>
      </c>
      <c r="AD168" s="12">
        <f t="shared" si="66"/>
        <v>0</v>
      </c>
      <c r="AE168" s="12">
        <v>0</v>
      </c>
      <c r="AF168" s="12">
        <v>0</v>
      </c>
      <c r="AG168" s="12">
        <v>0</v>
      </c>
      <c r="AH168" s="12">
        <v>0</v>
      </c>
      <c r="AI168" s="12">
        <v>0</v>
      </c>
      <c r="AJ168" s="12">
        <v>0</v>
      </c>
      <c r="AK168" s="12">
        <f t="shared" si="67"/>
        <v>0</v>
      </c>
      <c r="AL168" s="12">
        <f t="shared" si="68"/>
        <v>0</v>
      </c>
      <c r="AM168" s="12">
        <f t="shared" si="68"/>
        <v>0</v>
      </c>
      <c r="AN168" s="12">
        <f t="shared" si="68"/>
        <v>0</v>
      </c>
      <c r="AO168" s="12">
        <f t="shared" si="68"/>
        <v>0</v>
      </c>
      <c r="AP168" s="12">
        <f t="shared" si="68"/>
        <v>0</v>
      </c>
      <c r="AQ168" s="12">
        <f t="shared" si="68"/>
        <v>0</v>
      </c>
      <c r="AR168" s="12">
        <f t="shared" si="69"/>
        <v>0</v>
      </c>
      <c r="AS168" s="12">
        <v>0</v>
      </c>
      <c r="AT168" s="12">
        <v>0</v>
      </c>
      <c r="AU168" s="12">
        <v>0</v>
      </c>
      <c r="AV168" s="12">
        <v>0</v>
      </c>
      <c r="AW168" s="12">
        <v>0</v>
      </c>
      <c r="AX168" s="12">
        <v>0</v>
      </c>
      <c r="AY168" s="12">
        <f t="shared" si="70"/>
        <v>0</v>
      </c>
      <c r="AZ168" s="12">
        <f t="shared" si="50"/>
        <v>0</v>
      </c>
      <c r="BA168" s="12">
        <f t="shared" si="51"/>
        <v>0</v>
      </c>
      <c r="BB168" s="12">
        <f t="shared" si="52"/>
        <v>0</v>
      </c>
      <c r="BC168" s="12">
        <f t="shared" si="53"/>
        <v>0</v>
      </c>
      <c r="BD168" s="12">
        <f t="shared" si="54"/>
        <v>0</v>
      </c>
      <c r="BE168" s="12">
        <f t="shared" si="55"/>
        <v>0</v>
      </c>
      <c r="BF168" s="12">
        <f t="shared" si="49"/>
        <v>0</v>
      </c>
      <c r="BG168" s="1"/>
      <c r="BH168" s="95"/>
    </row>
    <row r="169" spans="1:61" s="5" customFormat="1">
      <c r="A169" s="84" t="s">
        <v>241</v>
      </c>
      <c r="B169" s="14" t="s">
        <v>21</v>
      </c>
      <c r="C169" s="31"/>
      <c r="D169" s="31"/>
      <c r="E169" s="31"/>
      <c r="F169" s="85">
        <v>10</v>
      </c>
      <c r="G169" s="85" t="s">
        <v>242</v>
      </c>
      <c r="H169" s="85"/>
      <c r="I169" s="11"/>
      <c r="J169" s="12"/>
      <c r="K169" s="12"/>
      <c r="L169" s="12"/>
      <c r="M169" s="12"/>
      <c r="N169" s="12"/>
      <c r="O169" s="12"/>
      <c r="P169" s="12"/>
      <c r="Q169" s="12"/>
      <c r="R169" s="12"/>
      <c r="S169" s="12"/>
      <c r="T169" s="12"/>
      <c r="U169" s="12"/>
      <c r="V169" s="12"/>
      <c r="W169" s="12"/>
      <c r="X169" s="12"/>
      <c r="Y169" s="12"/>
      <c r="Z169" s="12"/>
      <c r="AA169" s="12"/>
      <c r="AB169" s="12"/>
      <c r="AC169" s="12"/>
      <c r="AD169" s="12"/>
      <c r="AE169" s="12"/>
      <c r="AF169" s="12"/>
      <c r="AG169" s="12"/>
      <c r="AH169" s="12"/>
      <c r="AI169" s="12"/>
      <c r="AJ169" s="12"/>
      <c r="AK169" s="12"/>
      <c r="AL169" s="12">
        <f t="shared" si="68"/>
        <v>0</v>
      </c>
      <c r="AM169" s="12">
        <f t="shared" si="68"/>
        <v>0</v>
      </c>
      <c r="AN169" s="12">
        <f t="shared" si="68"/>
        <v>0</v>
      </c>
      <c r="AO169" s="12">
        <f t="shared" si="68"/>
        <v>0</v>
      </c>
      <c r="AP169" s="12">
        <f t="shared" si="68"/>
        <v>0</v>
      </c>
      <c r="AQ169" s="12">
        <f t="shared" si="68"/>
        <v>0</v>
      </c>
      <c r="AR169" s="12">
        <f t="shared" si="69"/>
        <v>0</v>
      </c>
      <c r="AS169" s="12"/>
      <c r="AT169" s="12"/>
      <c r="AU169" s="12"/>
      <c r="AV169" s="12"/>
      <c r="AW169" s="12"/>
      <c r="AX169" s="12"/>
      <c r="AY169" s="12"/>
      <c r="AZ169" s="12">
        <f t="shared" si="50"/>
        <v>0</v>
      </c>
      <c r="BA169" s="12">
        <f t="shared" si="51"/>
        <v>0</v>
      </c>
      <c r="BB169" s="12">
        <f t="shared" si="52"/>
        <v>0</v>
      </c>
      <c r="BC169" s="12">
        <f t="shared" si="53"/>
        <v>0</v>
      </c>
      <c r="BD169" s="12">
        <f t="shared" si="54"/>
        <v>0</v>
      </c>
      <c r="BE169" s="12">
        <f t="shared" si="55"/>
        <v>0</v>
      </c>
      <c r="BF169" s="12">
        <f t="shared" si="49"/>
        <v>0</v>
      </c>
      <c r="BG169" s="1"/>
      <c r="BH169" s="95"/>
    </row>
    <row r="170" spans="1:61">
      <c r="A170" s="84" t="s">
        <v>243</v>
      </c>
      <c r="B170" s="14" t="s">
        <v>21</v>
      </c>
      <c r="C170" s="31" t="s">
        <v>244</v>
      </c>
      <c r="D170" s="31" t="s">
        <v>1399</v>
      </c>
      <c r="E170" s="31" t="s">
        <v>57</v>
      </c>
      <c r="F170" s="114">
        <v>10</v>
      </c>
      <c r="G170" s="85" t="s">
        <v>245</v>
      </c>
      <c r="H170" s="75"/>
      <c r="I170" s="11"/>
      <c r="J170" s="12">
        <v>0</v>
      </c>
      <c r="K170" s="12">
        <v>0</v>
      </c>
      <c r="L170" s="12">
        <v>0</v>
      </c>
      <c r="M170" s="12">
        <v>0</v>
      </c>
      <c r="N170" s="12">
        <v>0</v>
      </c>
      <c r="O170" s="12">
        <v>0</v>
      </c>
      <c r="P170" s="12">
        <f>SUM(J170:O170)</f>
        <v>0</v>
      </c>
      <c r="Q170" s="12">
        <v>0</v>
      </c>
      <c r="R170" s="12">
        <v>0</v>
      </c>
      <c r="S170" s="12">
        <v>0</v>
      </c>
      <c r="T170" s="12">
        <v>0</v>
      </c>
      <c r="U170" s="12">
        <v>0</v>
      </c>
      <c r="V170" s="12">
        <v>0</v>
      </c>
      <c r="W170" s="12">
        <f>SUM(Q170:V170)</f>
        <v>0</v>
      </c>
      <c r="X170" s="12">
        <v>0</v>
      </c>
      <c r="Y170" s="12">
        <v>0</v>
      </c>
      <c r="Z170" s="12">
        <v>0</v>
      </c>
      <c r="AA170" s="12">
        <v>0</v>
      </c>
      <c r="AB170" s="12">
        <v>0</v>
      </c>
      <c r="AC170" s="12">
        <v>0</v>
      </c>
      <c r="AD170" s="12">
        <f>SUM(X170:AC170)</f>
        <v>0</v>
      </c>
      <c r="AE170" s="12">
        <v>0</v>
      </c>
      <c r="AF170" s="12">
        <v>0</v>
      </c>
      <c r="AG170" s="12">
        <v>0</v>
      </c>
      <c r="AH170" s="12">
        <v>0</v>
      </c>
      <c r="AI170" s="12">
        <v>0</v>
      </c>
      <c r="AJ170" s="12">
        <v>0</v>
      </c>
      <c r="AK170" s="12">
        <f>SUM(AE170:AJ170)</f>
        <v>0</v>
      </c>
      <c r="AL170" s="12">
        <f t="shared" si="68"/>
        <v>0</v>
      </c>
      <c r="AM170" s="12">
        <f t="shared" si="68"/>
        <v>0</v>
      </c>
      <c r="AN170" s="12">
        <f t="shared" si="68"/>
        <v>0</v>
      </c>
      <c r="AO170" s="12">
        <f t="shared" si="68"/>
        <v>0</v>
      </c>
      <c r="AP170" s="12">
        <f t="shared" si="68"/>
        <v>0</v>
      </c>
      <c r="AQ170" s="12">
        <f t="shared" si="68"/>
        <v>0</v>
      </c>
      <c r="AR170" s="12">
        <f t="shared" si="69"/>
        <v>0</v>
      </c>
      <c r="AS170" s="12">
        <v>0</v>
      </c>
      <c r="AT170" s="12">
        <v>0</v>
      </c>
      <c r="AU170" s="12">
        <v>0</v>
      </c>
      <c r="AV170" s="12">
        <v>0</v>
      </c>
      <c r="AW170" s="12">
        <v>0</v>
      </c>
      <c r="AX170" s="12">
        <v>0</v>
      </c>
      <c r="AY170" s="12">
        <f>SUM(AS170:AX170)</f>
        <v>0</v>
      </c>
      <c r="AZ170" s="12">
        <f t="shared" si="50"/>
        <v>0</v>
      </c>
      <c r="BA170" s="12">
        <f t="shared" si="51"/>
        <v>0</v>
      </c>
      <c r="BB170" s="12">
        <f t="shared" si="52"/>
        <v>0</v>
      </c>
      <c r="BC170" s="12">
        <f t="shared" si="53"/>
        <v>0</v>
      </c>
      <c r="BD170" s="12">
        <f t="shared" si="54"/>
        <v>0</v>
      </c>
      <c r="BE170" s="12">
        <f t="shared" si="55"/>
        <v>0</v>
      </c>
      <c r="BF170" s="12">
        <f t="shared" si="49"/>
        <v>0</v>
      </c>
      <c r="BH170" s="95"/>
    </row>
    <row r="171" spans="1:61">
      <c r="A171" s="84" t="s">
        <v>246</v>
      </c>
      <c r="B171" s="14" t="s">
        <v>21</v>
      </c>
      <c r="C171" s="31" t="s">
        <v>247</v>
      </c>
      <c r="D171" s="31" t="s">
        <v>1399</v>
      </c>
      <c r="E171" s="31" t="s">
        <v>57</v>
      </c>
      <c r="F171" s="114">
        <v>10</v>
      </c>
      <c r="G171" s="85" t="s">
        <v>248</v>
      </c>
      <c r="H171" s="75"/>
      <c r="I171" s="11"/>
      <c r="J171" s="11">
        <v>903500</v>
      </c>
      <c r="K171" s="12">
        <v>0</v>
      </c>
      <c r="L171" s="12">
        <v>0</v>
      </c>
      <c r="M171" s="12">
        <v>0</v>
      </c>
      <c r="N171" s="12">
        <v>0</v>
      </c>
      <c r="O171" s="12">
        <v>0</v>
      </c>
      <c r="P171" s="12">
        <f>SUM(J171:O171)</f>
        <v>903500</v>
      </c>
      <c r="Q171" s="12">
        <v>0</v>
      </c>
      <c r="R171" s="12">
        <v>0</v>
      </c>
      <c r="S171" s="12">
        <v>0</v>
      </c>
      <c r="T171" s="12">
        <v>0</v>
      </c>
      <c r="U171" s="12">
        <v>0</v>
      </c>
      <c r="V171" s="12">
        <v>0</v>
      </c>
      <c r="W171" s="12">
        <f>SUM(Q171:V171)</f>
        <v>0</v>
      </c>
      <c r="X171" s="12">
        <v>0</v>
      </c>
      <c r="Y171" s="12">
        <v>0</v>
      </c>
      <c r="Z171" s="12">
        <v>0</v>
      </c>
      <c r="AA171" s="12">
        <v>0</v>
      </c>
      <c r="AB171" s="12">
        <v>0</v>
      </c>
      <c r="AC171" s="12">
        <v>0</v>
      </c>
      <c r="AD171" s="12">
        <f>SUM(X171:AC171)</f>
        <v>0</v>
      </c>
      <c r="AE171" s="12">
        <v>0</v>
      </c>
      <c r="AF171" s="12">
        <v>0</v>
      </c>
      <c r="AG171" s="12">
        <v>0</v>
      </c>
      <c r="AH171" s="12">
        <v>0</v>
      </c>
      <c r="AI171" s="12">
        <v>0</v>
      </c>
      <c r="AJ171" s="12">
        <v>0</v>
      </c>
      <c r="AK171" s="12">
        <f>SUM(AE171:AJ171)</f>
        <v>0</v>
      </c>
      <c r="AL171" s="12">
        <f t="shared" si="68"/>
        <v>903500</v>
      </c>
      <c r="AM171" s="12">
        <f t="shared" si="68"/>
        <v>0</v>
      </c>
      <c r="AN171" s="12">
        <f t="shared" si="68"/>
        <v>0</v>
      </c>
      <c r="AO171" s="12">
        <f t="shared" si="68"/>
        <v>0</v>
      </c>
      <c r="AP171" s="12">
        <f t="shared" si="68"/>
        <v>0</v>
      </c>
      <c r="AQ171" s="12">
        <f t="shared" si="68"/>
        <v>0</v>
      </c>
      <c r="AR171" s="12">
        <f t="shared" si="69"/>
        <v>903500</v>
      </c>
      <c r="AS171" s="12">
        <v>0</v>
      </c>
      <c r="AT171" s="12">
        <v>0</v>
      </c>
      <c r="AU171" s="12">
        <v>0</v>
      </c>
      <c r="AV171" s="12">
        <v>0</v>
      </c>
      <c r="AW171" s="12">
        <v>0</v>
      </c>
      <c r="AX171" s="12">
        <v>0</v>
      </c>
      <c r="AY171" s="12">
        <f>SUM(AS171:AX171)</f>
        <v>0</v>
      </c>
      <c r="AZ171" s="12">
        <f t="shared" si="50"/>
        <v>903500</v>
      </c>
      <c r="BA171" s="12">
        <f t="shared" si="51"/>
        <v>0</v>
      </c>
      <c r="BB171" s="12">
        <f t="shared" si="52"/>
        <v>0</v>
      </c>
      <c r="BC171" s="12">
        <f t="shared" si="53"/>
        <v>0</v>
      </c>
      <c r="BD171" s="12">
        <f t="shared" si="54"/>
        <v>0</v>
      </c>
      <c r="BE171" s="12">
        <f t="shared" si="55"/>
        <v>0</v>
      </c>
      <c r="BF171" s="12">
        <f t="shared" si="49"/>
        <v>903500</v>
      </c>
      <c r="BH171" s="95"/>
    </row>
    <row r="172" spans="1:61" ht="57" customHeight="1">
      <c r="A172" s="84" t="s">
        <v>249</v>
      </c>
      <c r="B172" s="14" t="s">
        <v>21</v>
      </c>
      <c r="C172" s="31" t="s">
        <v>250</v>
      </c>
      <c r="D172" s="31" t="s">
        <v>1399</v>
      </c>
      <c r="E172" s="31" t="s">
        <v>57</v>
      </c>
      <c r="F172" s="114">
        <v>10</v>
      </c>
      <c r="G172" s="85" t="s">
        <v>251</v>
      </c>
      <c r="H172" s="75"/>
      <c r="I172" s="11"/>
      <c r="J172" s="11">
        <v>0</v>
      </c>
      <c r="K172" s="12">
        <v>0</v>
      </c>
      <c r="L172" s="12">
        <v>0</v>
      </c>
      <c r="M172" s="12">
        <v>0</v>
      </c>
      <c r="N172" s="12">
        <v>0</v>
      </c>
      <c r="O172" s="12">
        <v>0</v>
      </c>
      <c r="P172" s="12">
        <f>SUM(J172:O172)</f>
        <v>0</v>
      </c>
      <c r="Q172" s="12">
        <v>882000</v>
      </c>
      <c r="R172" s="12">
        <v>0</v>
      </c>
      <c r="S172" s="12">
        <v>0</v>
      </c>
      <c r="T172" s="12">
        <v>0</v>
      </c>
      <c r="U172" s="12">
        <v>0</v>
      </c>
      <c r="V172" s="12">
        <v>0</v>
      </c>
      <c r="W172" s="12">
        <f>SUM(Q172:V172)</f>
        <v>882000</v>
      </c>
      <c r="X172" s="12">
        <v>0</v>
      </c>
      <c r="Y172" s="12">
        <v>0</v>
      </c>
      <c r="Z172" s="12">
        <v>0</v>
      </c>
      <c r="AA172" s="12">
        <v>0</v>
      </c>
      <c r="AB172" s="12">
        <v>0</v>
      </c>
      <c r="AC172" s="12">
        <v>0</v>
      </c>
      <c r="AD172" s="12">
        <f>SUM(X172:AC172)</f>
        <v>0</v>
      </c>
      <c r="AE172" s="12">
        <v>0</v>
      </c>
      <c r="AF172" s="12">
        <v>0</v>
      </c>
      <c r="AG172" s="12">
        <v>0</v>
      </c>
      <c r="AH172" s="12">
        <v>0</v>
      </c>
      <c r="AI172" s="12">
        <v>0</v>
      </c>
      <c r="AJ172" s="12">
        <v>0</v>
      </c>
      <c r="AK172" s="12">
        <f>SUM(AE172:AJ172)</f>
        <v>0</v>
      </c>
      <c r="AL172" s="12">
        <f t="shared" si="68"/>
        <v>882000</v>
      </c>
      <c r="AM172" s="12">
        <f t="shared" si="68"/>
        <v>0</v>
      </c>
      <c r="AN172" s="12">
        <f t="shared" si="68"/>
        <v>0</v>
      </c>
      <c r="AO172" s="12">
        <f t="shared" si="68"/>
        <v>0</v>
      </c>
      <c r="AP172" s="12">
        <f t="shared" si="68"/>
        <v>0</v>
      </c>
      <c r="AQ172" s="12">
        <f t="shared" si="68"/>
        <v>0</v>
      </c>
      <c r="AR172" s="12">
        <f t="shared" si="69"/>
        <v>882000</v>
      </c>
      <c r="AS172" s="12">
        <v>0</v>
      </c>
      <c r="AT172" s="12">
        <v>0</v>
      </c>
      <c r="AU172" s="12">
        <v>0</v>
      </c>
      <c r="AV172" s="12">
        <v>0</v>
      </c>
      <c r="AW172" s="12">
        <v>0</v>
      </c>
      <c r="AX172" s="12">
        <v>0</v>
      </c>
      <c r="AY172" s="12">
        <f>SUM(AS172:AX172)</f>
        <v>0</v>
      </c>
      <c r="AZ172" s="12">
        <f t="shared" si="50"/>
        <v>882000</v>
      </c>
      <c r="BA172" s="12">
        <f t="shared" si="51"/>
        <v>0</v>
      </c>
      <c r="BB172" s="12">
        <f t="shared" si="52"/>
        <v>0</v>
      </c>
      <c r="BC172" s="12">
        <f t="shared" si="53"/>
        <v>0</v>
      </c>
      <c r="BD172" s="12">
        <f t="shared" si="54"/>
        <v>0</v>
      </c>
      <c r="BE172" s="12">
        <f t="shared" si="55"/>
        <v>0</v>
      </c>
      <c r="BF172" s="12">
        <f t="shared" si="49"/>
        <v>882000</v>
      </c>
      <c r="BH172" s="95"/>
    </row>
    <row r="173" spans="1:61" ht="178.5">
      <c r="A173" s="84" t="s">
        <v>252</v>
      </c>
      <c r="B173" s="14" t="s">
        <v>21</v>
      </c>
      <c r="C173" s="31" t="s">
        <v>253</v>
      </c>
      <c r="D173" s="31" t="s">
        <v>1399</v>
      </c>
      <c r="E173" s="31" t="s">
        <v>57</v>
      </c>
      <c r="F173" s="114">
        <v>10</v>
      </c>
      <c r="G173" s="85" t="s">
        <v>254</v>
      </c>
      <c r="H173" s="75"/>
      <c r="I173" s="11"/>
      <c r="J173" s="11">
        <v>0</v>
      </c>
      <c r="K173" s="12">
        <v>0</v>
      </c>
      <c r="L173" s="12">
        <v>0</v>
      </c>
      <c r="M173" s="12">
        <v>0</v>
      </c>
      <c r="N173" s="11">
        <v>235000</v>
      </c>
      <c r="O173" s="12">
        <v>0</v>
      </c>
      <c r="P173" s="12">
        <f>SUM(J173:O173)</f>
        <v>235000</v>
      </c>
      <c r="Q173" s="12">
        <v>0</v>
      </c>
      <c r="R173" s="12">
        <v>0</v>
      </c>
      <c r="S173" s="12">
        <v>0</v>
      </c>
      <c r="T173" s="12">
        <v>0</v>
      </c>
      <c r="U173" s="12">
        <v>97000</v>
      </c>
      <c r="V173" s="12">
        <v>0</v>
      </c>
      <c r="W173" s="12">
        <v>97000</v>
      </c>
      <c r="X173" s="12">
        <v>0</v>
      </c>
      <c r="Y173" s="12">
        <v>0</v>
      </c>
      <c r="Z173" s="12">
        <v>0</v>
      </c>
      <c r="AA173" s="12">
        <v>0</v>
      </c>
      <c r="AB173" s="12">
        <v>51000</v>
      </c>
      <c r="AC173" s="12">
        <v>0</v>
      </c>
      <c r="AD173" s="12">
        <f>SUM(X173:AC173)</f>
        <v>51000</v>
      </c>
      <c r="AE173" s="12">
        <v>0</v>
      </c>
      <c r="AF173" s="12">
        <v>0</v>
      </c>
      <c r="AG173" s="12">
        <v>0</v>
      </c>
      <c r="AH173" s="12">
        <v>0</v>
      </c>
      <c r="AI173" s="12">
        <v>44000</v>
      </c>
      <c r="AJ173" s="12">
        <v>0</v>
      </c>
      <c r="AK173" s="12">
        <f>SUM(AE173:AJ173)</f>
        <v>44000</v>
      </c>
      <c r="AL173" s="12">
        <f t="shared" si="68"/>
        <v>0</v>
      </c>
      <c r="AM173" s="12">
        <f t="shared" si="68"/>
        <v>0</v>
      </c>
      <c r="AN173" s="12">
        <f t="shared" si="68"/>
        <v>0</v>
      </c>
      <c r="AO173" s="12">
        <f t="shared" si="68"/>
        <v>0</v>
      </c>
      <c r="AP173" s="12">
        <f t="shared" si="68"/>
        <v>427000</v>
      </c>
      <c r="AQ173" s="12">
        <f t="shared" si="68"/>
        <v>0</v>
      </c>
      <c r="AR173" s="12">
        <f t="shared" si="69"/>
        <v>427000</v>
      </c>
      <c r="AS173" s="12">
        <v>0</v>
      </c>
      <c r="AT173" s="12">
        <v>0</v>
      </c>
      <c r="AU173" s="24">
        <v>0</v>
      </c>
      <c r="AV173" s="12">
        <v>0</v>
      </c>
      <c r="AW173" s="12">
        <v>3128600</v>
      </c>
      <c r="AX173" s="12">
        <v>0</v>
      </c>
      <c r="AY173" s="12">
        <f>SUM(AS173:AX173)</f>
        <v>3128600</v>
      </c>
      <c r="AZ173" s="12">
        <f t="shared" si="50"/>
        <v>0</v>
      </c>
      <c r="BA173" s="12">
        <f t="shared" si="51"/>
        <v>0</v>
      </c>
      <c r="BB173" s="12">
        <f t="shared" si="52"/>
        <v>0</v>
      </c>
      <c r="BC173" s="12">
        <f t="shared" si="53"/>
        <v>0</v>
      </c>
      <c r="BD173" s="12">
        <f t="shared" si="54"/>
        <v>3555600</v>
      </c>
      <c r="BE173" s="12">
        <f t="shared" si="55"/>
        <v>0</v>
      </c>
      <c r="BF173" s="12">
        <f t="shared" si="49"/>
        <v>3555600</v>
      </c>
      <c r="BH173" s="95"/>
    </row>
    <row r="174" spans="1:61">
      <c r="A174" s="84" t="s">
        <v>255</v>
      </c>
      <c r="B174" s="14" t="s">
        <v>21</v>
      </c>
      <c r="C174" s="31" t="s">
        <v>256</v>
      </c>
      <c r="D174" s="31" t="s">
        <v>1399</v>
      </c>
      <c r="E174" s="31" t="s">
        <v>57</v>
      </c>
      <c r="F174" s="114">
        <v>10</v>
      </c>
      <c r="G174" s="85" t="s">
        <v>257</v>
      </c>
      <c r="H174" s="75"/>
      <c r="I174" s="11"/>
      <c r="J174" s="11">
        <v>0</v>
      </c>
      <c r="K174" s="11">
        <v>130000</v>
      </c>
      <c r="L174" s="11">
        <v>0</v>
      </c>
      <c r="M174" s="11">
        <v>0</v>
      </c>
      <c r="N174" s="11">
        <v>0</v>
      </c>
      <c r="O174" s="11"/>
      <c r="P174" s="12">
        <v>130000</v>
      </c>
      <c r="Q174" s="12"/>
      <c r="R174" s="12"/>
      <c r="S174" s="12"/>
      <c r="T174" s="12"/>
      <c r="U174" s="12"/>
      <c r="V174" s="12"/>
      <c r="W174" s="12">
        <v>0</v>
      </c>
      <c r="X174" s="12"/>
      <c r="Y174" s="12"/>
      <c r="Z174" s="12"/>
      <c r="AA174" s="12"/>
      <c r="AB174" s="12"/>
      <c r="AC174" s="12"/>
      <c r="AD174" s="12">
        <v>0</v>
      </c>
      <c r="AE174" s="12"/>
      <c r="AF174" s="12"/>
      <c r="AG174" s="12"/>
      <c r="AH174" s="12"/>
      <c r="AI174" s="12"/>
      <c r="AJ174" s="12"/>
      <c r="AK174" s="12">
        <v>0</v>
      </c>
      <c r="AL174" s="12">
        <f t="shared" si="68"/>
        <v>0</v>
      </c>
      <c r="AM174" s="12">
        <f t="shared" si="68"/>
        <v>130000</v>
      </c>
      <c r="AN174" s="12">
        <f t="shared" si="68"/>
        <v>0</v>
      </c>
      <c r="AO174" s="12">
        <f t="shared" si="68"/>
        <v>0</v>
      </c>
      <c r="AP174" s="12">
        <f t="shared" si="68"/>
        <v>0</v>
      </c>
      <c r="AQ174" s="12">
        <f t="shared" si="68"/>
        <v>0</v>
      </c>
      <c r="AR174" s="12">
        <f t="shared" si="69"/>
        <v>130000</v>
      </c>
      <c r="AS174" s="12">
        <v>0</v>
      </c>
      <c r="AT174" s="12">
        <v>130000</v>
      </c>
      <c r="AU174" s="24">
        <v>0</v>
      </c>
      <c r="AV174" s="12">
        <v>0</v>
      </c>
      <c r="AW174" s="12">
        <v>0</v>
      </c>
      <c r="AX174" s="12">
        <v>0</v>
      </c>
      <c r="AY174" s="12">
        <v>130000</v>
      </c>
      <c r="AZ174" s="12">
        <f t="shared" si="50"/>
        <v>0</v>
      </c>
      <c r="BA174" s="12">
        <f t="shared" si="51"/>
        <v>260000</v>
      </c>
      <c r="BB174" s="12">
        <f t="shared" si="52"/>
        <v>0</v>
      </c>
      <c r="BC174" s="12">
        <f t="shared" si="53"/>
        <v>0</v>
      </c>
      <c r="BD174" s="12">
        <f t="shared" si="54"/>
        <v>0</v>
      </c>
      <c r="BE174" s="12">
        <f t="shared" si="55"/>
        <v>0</v>
      </c>
      <c r="BF174" s="12">
        <f t="shared" si="49"/>
        <v>260000</v>
      </c>
      <c r="BH174" s="95"/>
    </row>
    <row r="175" spans="1:61">
      <c r="A175" s="84" t="s">
        <v>258</v>
      </c>
      <c r="B175" s="14" t="s">
        <v>21</v>
      </c>
      <c r="C175" s="31" t="s">
        <v>259</v>
      </c>
      <c r="D175" s="31" t="s">
        <v>1399</v>
      </c>
      <c r="E175" s="31" t="s">
        <v>57</v>
      </c>
      <c r="F175" s="114">
        <v>10</v>
      </c>
      <c r="G175" s="85" t="s">
        <v>260</v>
      </c>
      <c r="H175" s="75"/>
      <c r="I175" s="11"/>
      <c r="J175" s="11">
        <v>0</v>
      </c>
      <c r="K175" s="11">
        <v>0</v>
      </c>
      <c r="L175" s="11">
        <v>0</v>
      </c>
      <c r="M175" s="11">
        <v>0</v>
      </c>
      <c r="N175" s="11"/>
      <c r="O175" s="11"/>
      <c r="P175" s="12">
        <v>0</v>
      </c>
      <c r="Q175" s="12"/>
      <c r="R175" s="12"/>
      <c r="S175" s="12"/>
      <c r="T175" s="12"/>
      <c r="U175" s="12"/>
      <c r="V175" s="12"/>
      <c r="W175" s="12">
        <v>0</v>
      </c>
      <c r="X175" s="12"/>
      <c r="Y175" s="12"/>
      <c r="Z175" s="12"/>
      <c r="AA175" s="12"/>
      <c r="AB175" s="12"/>
      <c r="AC175" s="12"/>
      <c r="AD175" s="12">
        <v>0</v>
      </c>
      <c r="AE175" s="12"/>
      <c r="AF175" s="12"/>
      <c r="AG175" s="12"/>
      <c r="AH175" s="12"/>
      <c r="AI175" s="12"/>
      <c r="AJ175" s="12"/>
      <c r="AK175" s="12">
        <v>0</v>
      </c>
      <c r="AL175" s="12">
        <f t="shared" si="68"/>
        <v>0</v>
      </c>
      <c r="AM175" s="12">
        <f t="shared" si="68"/>
        <v>0</v>
      </c>
      <c r="AN175" s="12">
        <f t="shared" si="68"/>
        <v>0</v>
      </c>
      <c r="AO175" s="12">
        <f t="shared" si="68"/>
        <v>0</v>
      </c>
      <c r="AP175" s="12">
        <f t="shared" si="68"/>
        <v>0</v>
      </c>
      <c r="AQ175" s="12">
        <f t="shared" si="68"/>
        <v>0</v>
      </c>
      <c r="AR175" s="12">
        <f t="shared" si="69"/>
        <v>0</v>
      </c>
      <c r="AS175" s="12">
        <v>0</v>
      </c>
      <c r="AT175" s="12">
        <v>0</v>
      </c>
      <c r="AU175" s="24">
        <v>0</v>
      </c>
      <c r="AV175" s="12">
        <v>0</v>
      </c>
      <c r="AW175" s="12">
        <v>0</v>
      </c>
      <c r="AX175" s="12">
        <v>0</v>
      </c>
      <c r="AY175" s="12">
        <v>0</v>
      </c>
      <c r="AZ175" s="12">
        <f t="shared" si="50"/>
        <v>0</v>
      </c>
      <c r="BA175" s="12">
        <f t="shared" si="51"/>
        <v>0</v>
      </c>
      <c r="BB175" s="12">
        <f t="shared" si="52"/>
        <v>0</v>
      </c>
      <c r="BC175" s="12">
        <f t="shared" si="53"/>
        <v>0</v>
      </c>
      <c r="BD175" s="12">
        <f t="shared" si="54"/>
        <v>0</v>
      </c>
      <c r="BE175" s="12">
        <f t="shared" si="55"/>
        <v>0</v>
      </c>
      <c r="BF175" s="12">
        <f t="shared" si="49"/>
        <v>0</v>
      </c>
      <c r="BH175" s="95"/>
    </row>
    <row r="176" spans="1:61" ht="39.75" customHeight="1">
      <c r="A176" s="84" t="s">
        <v>261</v>
      </c>
      <c r="B176" s="14" t="s">
        <v>21</v>
      </c>
      <c r="C176" s="31" t="s">
        <v>262</v>
      </c>
      <c r="D176" s="31" t="s">
        <v>1399</v>
      </c>
      <c r="E176" s="31" t="s">
        <v>57</v>
      </c>
      <c r="F176" s="114">
        <v>10</v>
      </c>
      <c r="G176" s="85" t="s">
        <v>263</v>
      </c>
      <c r="H176" s="75"/>
      <c r="I176" s="11"/>
      <c r="J176" s="11">
        <v>0</v>
      </c>
      <c r="K176" s="11">
        <v>0</v>
      </c>
      <c r="L176" s="11">
        <v>0</v>
      </c>
      <c r="M176" s="11">
        <v>0</v>
      </c>
      <c r="N176" s="11">
        <v>239080</v>
      </c>
      <c r="O176" s="11"/>
      <c r="P176" s="12">
        <v>239080</v>
      </c>
      <c r="Q176" s="12"/>
      <c r="R176" s="12"/>
      <c r="S176" s="12"/>
      <c r="T176" s="12"/>
      <c r="U176" s="12"/>
      <c r="V176" s="12"/>
      <c r="W176" s="12">
        <v>0</v>
      </c>
      <c r="X176" s="12"/>
      <c r="Y176" s="12"/>
      <c r="Z176" s="12"/>
      <c r="AA176" s="12"/>
      <c r="AB176" s="12"/>
      <c r="AC176" s="12"/>
      <c r="AD176" s="12">
        <v>0</v>
      </c>
      <c r="AE176" s="12"/>
      <c r="AF176" s="12"/>
      <c r="AG176" s="12"/>
      <c r="AH176" s="12"/>
      <c r="AI176" s="12"/>
      <c r="AJ176" s="12"/>
      <c r="AK176" s="12">
        <v>0</v>
      </c>
      <c r="AL176" s="12">
        <f t="shared" si="68"/>
        <v>0</v>
      </c>
      <c r="AM176" s="12">
        <f t="shared" si="68"/>
        <v>0</v>
      </c>
      <c r="AN176" s="12">
        <f t="shared" si="68"/>
        <v>0</v>
      </c>
      <c r="AO176" s="12">
        <f t="shared" si="68"/>
        <v>0</v>
      </c>
      <c r="AP176" s="12">
        <f t="shared" si="68"/>
        <v>239080</v>
      </c>
      <c r="AQ176" s="12">
        <f t="shared" si="68"/>
        <v>0</v>
      </c>
      <c r="AR176" s="12">
        <f t="shared" si="69"/>
        <v>239080</v>
      </c>
      <c r="AS176" s="12">
        <v>0</v>
      </c>
      <c r="AT176" s="12">
        <v>0</v>
      </c>
      <c r="AU176" s="24">
        <v>0</v>
      </c>
      <c r="AV176" s="12">
        <v>0</v>
      </c>
      <c r="AW176" s="12">
        <v>239080</v>
      </c>
      <c r="AX176" s="12">
        <v>0</v>
      </c>
      <c r="AY176" s="12">
        <v>239080</v>
      </c>
      <c r="AZ176" s="12">
        <f t="shared" si="50"/>
        <v>0</v>
      </c>
      <c r="BA176" s="12">
        <f t="shared" si="51"/>
        <v>0</v>
      </c>
      <c r="BB176" s="12">
        <f t="shared" si="52"/>
        <v>0</v>
      </c>
      <c r="BC176" s="12">
        <f t="shared" si="53"/>
        <v>0</v>
      </c>
      <c r="BD176" s="12">
        <f t="shared" si="54"/>
        <v>478160</v>
      </c>
      <c r="BE176" s="12">
        <f t="shared" si="55"/>
        <v>0</v>
      </c>
      <c r="BF176" s="12">
        <f t="shared" si="49"/>
        <v>478160</v>
      </c>
      <c r="BH176" s="95"/>
    </row>
    <row r="177" spans="1:60" ht="114.75">
      <c r="A177" s="84" t="s">
        <v>264</v>
      </c>
      <c r="B177" s="14" t="s">
        <v>21</v>
      </c>
      <c r="C177" s="31" t="s">
        <v>265</v>
      </c>
      <c r="D177" s="31" t="s">
        <v>1399</v>
      </c>
      <c r="E177" s="31" t="s">
        <v>57</v>
      </c>
      <c r="F177" s="114">
        <v>10</v>
      </c>
      <c r="G177" s="85" t="s">
        <v>266</v>
      </c>
      <c r="H177" s="75"/>
      <c r="I177" s="11"/>
      <c r="J177" s="11">
        <v>0</v>
      </c>
      <c r="K177" s="11">
        <v>0</v>
      </c>
      <c r="L177" s="11">
        <v>0</v>
      </c>
      <c r="M177" s="11">
        <v>0</v>
      </c>
      <c r="N177" s="11"/>
      <c r="O177" s="11"/>
      <c r="P177" s="12">
        <v>0</v>
      </c>
      <c r="Q177" s="12"/>
      <c r="R177" s="12"/>
      <c r="S177" s="12"/>
      <c r="T177" s="12"/>
      <c r="U177" s="12"/>
      <c r="V177" s="12"/>
      <c r="W177" s="12">
        <v>0</v>
      </c>
      <c r="X177" s="12"/>
      <c r="Y177" s="12"/>
      <c r="Z177" s="12"/>
      <c r="AA177" s="12"/>
      <c r="AB177" s="12"/>
      <c r="AC177" s="12"/>
      <c r="AD177" s="12">
        <v>0</v>
      </c>
      <c r="AE177" s="12"/>
      <c r="AF177" s="12"/>
      <c r="AG177" s="12"/>
      <c r="AH177" s="12"/>
      <c r="AI177" s="12">
        <v>1290000</v>
      </c>
      <c r="AJ177" s="12"/>
      <c r="AK177" s="12">
        <v>1290000</v>
      </c>
      <c r="AL177" s="12">
        <f t="shared" si="68"/>
        <v>0</v>
      </c>
      <c r="AM177" s="12">
        <f t="shared" si="68"/>
        <v>0</v>
      </c>
      <c r="AN177" s="12">
        <f t="shared" si="68"/>
        <v>0</v>
      </c>
      <c r="AO177" s="12">
        <f t="shared" si="68"/>
        <v>0</v>
      </c>
      <c r="AP177" s="12">
        <f t="shared" si="68"/>
        <v>1290000</v>
      </c>
      <c r="AQ177" s="12">
        <f t="shared" si="68"/>
        <v>0</v>
      </c>
      <c r="AR177" s="12">
        <f t="shared" si="69"/>
        <v>1290000</v>
      </c>
      <c r="AS177" s="12">
        <v>0</v>
      </c>
      <c r="AT177" s="12">
        <v>0</v>
      </c>
      <c r="AU177" s="24">
        <v>0</v>
      </c>
      <c r="AV177" s="12">
        <v>0</v>
      </c>
      <c r="AW177" s="12">
        <v>1290000</v>
      </c>
      <c r="AX177" s="12">
        <v>0</v>
      </c>
      <c r="AY177" s="12">
        <v>1290000</v>
      </c>
      <c r="AZ177" s="12">
        <f t="shared" si="50"/>
        <v>0</v>
      </c>
      <c r="BA177" s="12">
        <f t="shared" si="51"/>
        <v>0</v>
      </c>
      <c r="BB177" s="12">
        <f t="shared" si="52"/>
        <v>0</v>
      </c>
      <c r="BC177" s="12">
        <f t="shared" si="53"/>
        <v>0</v>
      </c>
      <c r="BD177" s="12">
        <f t="shared" si="54"/>
        <v>2580000</v>
      </c>
      <c r="BE177" s="12">
        <f t="shared" si="55"/>
        <v>0</v>
      </c>
      <c r="BF177" s="12">
        <f t="shared" si="49"/>
        <v>2580000</v>
      </c>
      <c r="BH177" s="95"/>
    </row>
    <row r="178" spans="1:60" s="5" customFormat="1">
      <c r="A178" s="84" t="s">
        <v>267</v>
      </c>
      <c r="B178" s="14" t="s">
        <v>268</v>
      </c>
      <c r="C178" s="84"/>
      <c r="D178" s="84" t="s">
        <v>44</v>
      </c>
      <c r="E178" s="84"/>
      <c r="F178" s="85">
        <v>10</v>
      </c>
      <c r="G178" s="85" t="s">
        <v>77</v>
      </c>
      <c r="H178" s="85"/>
      <c r="I178" s="84"/>
      <c r="J178" s="12">
        <v>217500</v>
      </c>
      <c r="K178" s="12">
        <v>0</v>
      </c>
      <c r="L178" s="12">
        <v>0</v>
      </c>
      <c r="M178" s="12">
        <v>0</v>
      </c>
      <c r="N178" s="12">
        <v>0</v>
      </c>
      <c r="O178" s="12">
        <v>0</v>
      </c>
      <c r="P178" s="12">
        <f t="shared" si="64"/>
        <v>217500</v>
      </c>
      <c r="Q178" s="12">
        <v>856000</v>
      </c>
      <c r="R178" s="12">
        <v>0</v>
      </c>
      <c r="S178" s="12">
        <v>0</v>
      </c>
      <c r="T178" s="12">
        <v>0</v>
      </c>
      <c r="U178" s="12">
        <v>0</v>
      </c>
      <c r="V178" s="12">
        <v>0</v>
      </c>
      <c r="W178" s="12">
        <f t="shared" si="65"/>
        <v>856000</v>
      </c>
      <c r="X178" s="12">
        <v>841000</v>
      </c>
      <c r="Y178" s="12">
        <v>0</v>
      </c>
      <c r="Z178" s="12">
        <v>0</v>
      </c>
      <c r="AA178" s="12">
        <v>0</v>
      </c>
      <c r="AB178" s="12">
        <v>0</v>
      </c>
      <c r="AC178" s="12">
        <v>0</v>
      </c>
      <c r="AD178" s="12">
        <f t="shared" si="66"/>
        <v>841000</v>
      </c>
      <c r="AE178" s="12">
        <v>547000</v>
      </c>
      <c r="AF178" s="12">
        <v>0</v>
      </c>
      <c r="AG178" s="12">
        <v>0</v>
      </c>
      <c r="AH178" s="12">
        <v>0</v>
      </c>
      <c r="AI178" s="12">
        <v>0</v>
      </c>
      <c r="AJ178" s="12">
        <v>0</v>
      </c>
      <c r="AK178" s="12">
        <f t="shared" si="67"/>
        <v>547000</v>
      </c>
      <c r="AL178" s="12">
        <f t="shared" si="68"/>
        <v>2461500</v>
      </c>
      <c r="AM178" s="12">
        <f t="shared" si="68"/>
        <v>0</v>
      </c>
      <c r="AN178" s="12">
        <f t="shared" si="68"/>
        <v>0</v>
      </c>
      <c r="AO178" s="12">
        <f t="shared" si="68"/>
        <v>0</v>
      </c>
      <c r="AP178" s="12">
        <f t="shared" si="68"/>
        <v>0</v>
      </c>
      <c r="AQ178" s="12">
        <f t="shared" si="68"/>
        <v>0</v>
      </c>
      <c r="AR178" s="12">
        <f t="shared" si="69"/>
        <v>2461500</v>
      </c>
      <c r="AS178" s="12">
        <v>0</v>
      </c>
      <c r="AT178" s="12">
        <v>0</v>
      </c>
      <c r="AU178" s="12">
        <v>0</v>
      </c>
      <c r="AV178" s="12">
        <v>0</v>
      </c>
      <c r="AW178" s="12">
        <v>0</v>
      </c>
      <c r="AX178" s="12">
        <v>0</v>
      </c>
      <c r="AY178" s="12">
        <f t="shared" si="70"/>
        <v>0</v>
      </c>
      <c r="AZ178" s="12">
        <f t="shared" si="50"/>
        <v>2461500</v>
      </c>
      <c r="BA178" s="12">
        <f t="shared" si="51"/>
        <v>0</v>
      </c>
      <c r="BB178" s="12">
        <f t="shared" si="52"/>
        <v>0</v>
      </c>
      <c r="BC178" s="12">
        <f t="shared" si="53"/>
        <v>0</v>
      </c>
      <c r="BD178" s="12">
        <f t="shared" si="54"/>
        <v>0</v>
      </c>
      <c r="BE178" s="12">
        <f t="shared" si="55"/>
        <v>0</v>
      </c>
      <c r="BF178" s="12">
        <f t="shared" si="49"/>
        <v>2461500</v>
      </c>
      <c r="BG178" s="1"/>
      <c r="BH178" s="95"/>
    </row>
    <row r="179" spans="1:60" s="5" customFormat="1">
      <c r="A179" s="84" t="s">
        <v>269</v>
      </c>
      <c r="B179" s="14" t="s">
        <v>270</v>
      </c>
      <c r="C179" s="84"/>
      <c r="D179" s="84" t="s">
        <v>1399</v>
      </c>
      <c r="E179" s="21" t="s">
        <v>58</v>
      </c>
      <c r="F179" s="20">
        <v>10</v>
      </c>
      <c r="G179" s="20" t="s">
        <v>77</v>
      </c>
      <c r="H179" s="85"/>
      <c r="I179" s="84"/>
      <c r="J179" s="12">
        <v>0</v>
      </c>
      <c r="K179" s="12">
        <v>0</v>
      </c>
      <c r="L179" s="12">
        <v>0</v>
      </c>
      <c r="M179" s="12">
        <v>0</v>
      </c>
      <c r="N179" s="12">
        <v>0</v>
      </c>
      <c r="O179" s="12">
        <v>0</v>
      </c>
      <c r="P179" s="12">
        <f t="shared" si="64"/>
        <v>0</v>
      </c>
      <c r="Q179" s="12">
        <v>0</v>
      </c>
      <c r="R179" s="12">
        <v>0</v>
      </c>
      <c r="S179" s="12">
        <v>0</v>
      </c>
      <c r="T179" s="12">
        <v>0</v>
      </c>
      <c r="U179" s="12">
        <v>0</v>
      </c>
      <c r="V179" s="12">
        <v>0</v>
      </c>
      <c r="W179" s="12">
        <f t="shared" si="65"/>
        <v>0</v>
      </c>
      <c r="X179" s="12">
        <v>0</v>
      </c>
      <c r="Y179" s="12">
        <v>0</v>
      </c>
      <c r="Z179" s="12">
        <v>0</v>
      </c>
      <c r="AA179" s="12">
        <v>0</v>
      </c>
      <c r="AB179" s="12">
        <v>0</v>
      </c>
      <c r="AC179" s="12">
        <v>0</v>
      </c>
      <c r="AD179" s="12">
        <f t="shared" si="66"/>
        <v>0</v>
      </c>
      <c r="AE179" s="12">
        <v>0</v>
      </c>
      <c r="AF179" s="12">
        <v>30000</v>
      </c>
      <c r="AG179" s="12">
        <v>0</v>
      </c>
      <c r="AH179" s="12">
        <v>0</v>
      </c>
      <c r="AI179" s="12">
        <v>0</v>
      </c>
      <c r="AJ179" s="12">
        <v>0</v>
      </c>
      <c r="AK179" s="12">
        <f t="shared" si="67"/>
        <v>30000</v>
      </c>
      <c r="AL179" s="12">
        <f t="shared" si="68"/>
        <v>0</v>
      </c>
      <c r="AM179" s="12">
        <f t="shared" si="68"/>
        <v>30000</v>
      </c>
      <c r="AN179" s="12">
        <f t="shared" si="68"/>
        <v>0</v>
      </c>
      <c r="AO179" s="12">
        <f t="shared" si="68"/>
        <v>0</v>
      </c>
      <c r="AP179" s="12">
        <f t="shared" si="68"/>
        <v>0</v>
      </c>
      <c r="AQ179" s="12">
        <f t="shared" si="68"/>
        <v>0</v>
      </c>
      <c r="AR179" s="12">
        <f t="shared" si="69"/>
        <v>30000</v>
      </c>
      <c r="AS179" s="12">
        <v>0</v>
      </c>
      <c r="AT179" s="12">
        <v>0</v>
      </c>
      <c r="AU179" s="12">
        <v>0</v>
      </c>
      <c r="AV179" s="12">
        <v>0</v>
      </c>
      <c r="AW179" s="12">
        <v>0</v>
      </c>
      <c r="AX179" s="12">
        <v>0</v>
      </c>
      <c r="AY179" s="12">
        <f t="shared" si="70"/>
        <v>0</v>
      </c>
      <c r="AZ179" s="12">
        <f t="shared" si="50"/>
        <v>0</v>
      </c>
      <c r="BA179" s="12">
        <f t="shared" si="51"/>
        <v>30000</v>
      </c>
      <c r="BB179" s="12">
        <f t="shared" si="52"/>
        <v>0</v>
      </c>
      <c r="BC179" s="12">
        <f t="shared" si="53"/>
        <v>0</v>
      </c>
      <c r="BD179" s="12">
        <f t="shared" si="54"/>
        <v>0</v>
      </c>
      <c r="BE179" s="12">
        <f t="shared" si="55"/>
        <v>0</v>
      </c>
      <c r="BF179" s="12">
        <f t="shared" si="49"/>
        <v>30000</v>
      </c>
      <c r="BG179" s="1"/>
      <c r="BH179" s="95"/>
    </row>
    <row r="180" spans="1:60" s="5" customFormat="1">
      <c r="A180" s="84" t="s">
        <v>271</v>
      </c>
      <c r="B180" s="14" t="s">
        <v>270</v>
      </c>
      <c r="C180" s="84"/>
      <c r="D180" s="84" t="s">
        <v>1399</v>
      </c>
      <c r="E180" s="21" t="s">
        <v>58</v>
      </c>
      <c r="F180" s="20">
        <v>10</v>
      </c>
      <c r="G180" s="20" t="s">
        <v>77</v>
      </c>
      <c r="H180" s="85"/>
      <c r="I180" s="84"/>
      <c r="J180" s="12">
        <v>0</v>
      </c>
      <c r="K180" s="12">
        <v>0</v>
      </c>
      <c r="L180" s="12">
        <v>0</v>
      </c>
      <c r="M180" s="12">
        <v>0</v>
      </c>
      <c r="N180" s="12">
        <v>0</v>
      </c>
      <c r="O180" s="12">
        <v>0</v>
      </c>
      <c r="P180" s="12">
        <f t="shared" si="64"/>
        <v>0</v>
      </c>
      <c r="Q180" s="12">
        <v>0</v>
      </c>
      <c r="R180" s="12">
        <v>0</v>
      </c>
      <c r="S180" s="12">
        <v>0</v>
      </c>
      <c r="T180" s="12">
        <v>0</v>
      </c>
      <c r="U180" s="12">
        <v>0</v>
      </c>
      <c r="V180" s="12">
        <v>0</v>
      </c>
      <c r="W180" s="12">
        <f t="shared" si="65"/>
        <v>0</v>
      </c>
      <c r="X180" s="12">
        <v>0</v>
      </c>
      <c r="Y180" s="12">
        <v>0</v>
      </c>
      <c r="Z180" s="12">
        <v>0</v>
      </c>
      <c r="AA180" s="12">
        <v>0</v>
      </c>
      <c r="AB180" s="12">
        <v>0</v>
      </c>
      <c r="AC180" s="12">
        <v>0</v>
      </c>
      <c r="AD180" s="12">
        <f t="shared" si="66"/>
        <v>0</v>
      </c>
      <c r="AE180" s="12">
        <v>0</v>
      </c>
      <c r="AF180" s="12">
        <v>5000</v>
      </c>
      <c r="AG180" s="12">
        <v>0</v>
      </c>
      <c r="AH180" s="12">
        <v>0</v>
      </c>
      <c r="AI180" s="12">
        <v>0</v>
      </c>
      <c r="AJ180" s="12">
        <v>0</v>
      </c>
      <c r="AK180" s="12">
        <f t="shared" si="67"/>
        <v>5000</v>
      </c>
      <c r="AL180" s="12">
        <f t="shared" si="68"/>
        <v>0</v>
      </c>
      <c r="AM180" s="12">
        <f t="shared" si="68"/>
        <v>5000</v>
      </c>
      <c r="AN180" s="12">
        <f t="shared" si="68"/>
        <v>0</v>
      </c>
      <c r="AO180" s="12">
        <f t="shared" si="68"/>
        <v>0</v>
      </c>
      <c r="AP180" s="12">
        <f t="shared" si="68"/>
        <v>0</v>
      </c>
      <c r="AQ180" s="12">
        <f t="shared" si="68"/>
        <v>0</v>
      </c>
      <c r="AR180" s="12">
        <f t="shared" si="69"/>
        <v>5000</v>
      </c>
      <c r="AS180" s="12">
        <v>0</v>
      </c>
      <c r="AT180" s="12">
        <v>0</v>
      </c>
      <c r="AU180" s="12">
        <v>0</v>
      </c>
      <c r="AV180" s="12">
        <v>0</v>
      </c>
      <c r="AW180" s="12">
        <v>0</v>
      </c>
      <c r="AX180" s="12">
        <v>0</v>
      </c>
      <c r="AY180" s="12">
        <f t="shared" si="70"/>
        <v>0</v>
      </c>
      <c r="AZ180" s="12">
        <f t="shared" si="50"/>
        <v>0</v>
      </c>
      <c r="BA180" s="12">
        <f t="shared" si="51"/>
        <v>5000</v>
      </c>
      <c r="BB180" s="12">
        <f t="shared" si="52"/>
        <v>0</v>
      </c>
      <c r="BC180" s="12">
        <f t="shared" si="53"/>
        <v>0</v>
      </c>
      <c r="BD180" s="12">
        <f t="shared" si="54"/>
        <v>0</v>
      </c>
      <c r="BE180" s="12">
        <f t="shared" si="55"/>
        <v>0</v>
      </c>
      <c r="BF180" s="12">
        <f t="shared" si="49"/>
        <v>5000</v>
      </c>
      <c r="BG180" s="1"/>
      <c r="BH180" s="95"/>
    </row>
    <row r="181" spans="1:60" s="5" customFormat="1">
      <c r="A181" s="84" t="s">
        <v>272</v>
      </c>
      <c r="B181" s="14" t="s">
        <v>270</v>
      </c>
      <c r="C181" s="84"/>
      <c r="D181" s="84" t="s">
        <v>1399</v>
      </c>
      <c r="E181" s="21" t="s">
        <v>58</v>
      </c>
      <c r="F181" s="20">
        <v>10</v>
      </c>
      <c r="G181" s="20" t="s">
        <v>77</v>
      </c>
      <c r="H181" s="85"/>
      <c r="I181" s="84"/>
      <c r="J181" s="12">
        <v>0</v>
      </c>
      <c r="K181" s="12">
        <v>0</v>
      </c>
      <c r="L181" s="12">
        <v>0</v>
      </c>
      <c r="M181" s="12">
        <v>0</v>
      </c>
      <c r="N181" s="12">
        <v>0</v>
      </c>
      <c r="O181" s="12">
        <v>0</v>
      </c>
      <c r="P181" s="12">
        <f t="shared" si="64"/>
        <v>0</v>
      </c>
      <c r="Q181" s="12">
        <v>0</v>
      </c>
      <c r="R181" s="12">
        <v>0</v>
      </c>
      <c r="S181" s="12">
        <v>0</v>
      </c>
      <c r="T181" s="12">
        <v>0</v>
      </c>
      <c r="U181" s="12">
        <v>0</v>
      </c>
      <c r="V181" s="12">
        <v>0</v>
      </c>
      <c r="W181" s="12">
        <f t="shared" si="65"/>
        <v>0</v>
      </c>
      <c r="X181" s="12">
        <v>0</v>
      </c>
      <c r="Y181" s="12">
        <v>0</v>
      </c>
      <c r="Z181" s="12">
        <v>0</v>
      </c>
      <c r="AA181" s="12">
        <v>0</v>
      </c>
      <c r="AB181" s="12">
        <v>0</v>
      </c>
      <c r="AC181" s="12">
        <v>0</v>
      </c>
      <c r="AD181" s="12">
        <f t="shared" si="66"/>
        <v>0</v>
      </c>
      <c r="AE181" s="12">
        <v>0</v>
      </c>
      <c r="AF181" s="12">
        <v>5000</v>
      </c>
      <c r="AG181" s="12">
        <v>0</v>
      </c>
      <c r="AH181" s="12">
        <v>0</v>
      </c>
      <c r="AI181" s="12">
        <v>0</v>
      </c>
      <c r="AJ181" s="12">
        <v>0</v>
      </c>
      <c r="AK181" s="12">
        <f t="shared" si="67"/>
        <v>5000</v>
      </c>
      <c r="AL181" s="12">
        <f t="shared" si="68"/>
        <v>0</v>
      </c>
      <c r="AM181" s="12">
        <f t="shared" si="68"/>
        <v>5000</v>
      </c>
      <c r="AN181" s="12">
        <f t="shared" si="68"/>
        <v>0</v>
      </c>
      <c r="AO181" s="12">
        <f t="shared" si="68"/>
        <v>0</v>
      </c>
      <c r="AP181" s="12">
        <f t="shared" si="68"/>
        <v>0</v>
      </c>
      <c r="AQ181" s="12">
        <f t="shared" si="68"/>
        <v>0</v>
      </c>
      <c r="AR181" s="12">
        <f t="shared" si="69"/>
        <v>5000</v>
      </c>
      <c r="AS181" s="12">
        <v>0</v>
      </c>
      <c r="AT181" s="12">
        <v>0</v>
      </c>
      <c r="AU181" s="12">
        <v>0</v>
      </c>
      <c r="AV181" s="12">
        <v>0</v>
      </c>
      <c r="AW181" s="12">
        <v>0</v>
      </c>
      <c r="AX181" s="12">
        <v>0</v>
      </c>
      <c r="AY181" s="12">
        <f t="shared" si="70"/>
        <v>0</v>
      </c>
      <c r="AZ181" s="12">
        <f t="shared" si="50"/>
        <v>0</v>
      </c>
      <c r="BA181" s="12">
        <f t="shared" si="51"/>
        <v>5000</v>
      </c>
      <c r="BB181" s="12">
        <f t="shared" si="52"/>
        <v>0</v>
      </c>
      <c r="BC181" s="12">
        <f t="shared" si="53"/>
        <v>0</v>
      </c>
      <c r="BD181" s="12">
        <f t="shared" si="54"/>
        <v>0</v>
      </c>
      <c r="BE181" s="12">
        <f t="shared" si="55"/>
        <v>0</v>
      </c>
      <c r="BF181" s="12">
        <f t="shared" si="49"/>
        <v>5000</v>
      </c>
      <c r="BG181" s="1"/>
      <c r="BH181" s="95"/>
    </row>
    <row r="182" spans="1:60" s="5" customFormat="1">
      <c r="A182" s="84" t="s">
        <v>273</v>
      </c>
      <c r="B182" s="14" t="s">
        <v>270</v>
      </c>
      <c r="C182" s="84"/>
      <c r="D182" s="84" t="s">
        <v>1399</v>
      </c>
      <c r="E182" s="21" t="s">
        <v>58</v>
      </c>
      <c r="F182" s="20">
        <v>10</v>
      </c>
      <c r="G182" s="20" t="s">
        <v>77</v>
      </c>
      <c r="H182" s="85"/>
      <c r="I182" s="84"/>
      <c r="J182" s="12">
        <v>0</v>
      </c>
      <c r="K182" s="12">
        <v>0</v>
      </c>
      <c r="L182" s="12">
        <v>0</v>
      </c>
      <c r="M182" s="12">
        <v>0</v>
      </c>
      <c r="N182" s="12">
        <v>0</v>
      </c>
      <c r="O182" s="12">
        <v>0</v>
      </c>
      <c r="P182" s="12">
        <f t="shared" si="64"/>
        <v>0</v>
      </c>
      <c r="Q182" s="12">
        <v>0</v>
      </c>
      <c r="R182" s="12">
        <v>0</v>
      </c>
      <c r="S182" s="12">
        <v>0</v>
      </c>
      <c r="T182" s="12">
        <v>0</v>
      </c>
      <c r="U182" s="12">
        <v>0</v>
      </c>
      <c r="V182" s="12">
        <v>0</v>
      </c>
      <c r="W182" s="12">
        <f t="shared" si="65"/>
        <v>0</v>
      </c>
      <c r="X182" s="12">
        <v>0</v>
      </c>
      <c r="Y182" s="12">
        <v>0</v>
      </c>
      <c r="Z182" s="12">
        <v>0</v>
      </c>
      <c r="AA182" s="12">
        <v>0</v>
      </c>
      <c r="AB182" s="12">
        <v>0</v>
      </c>
      <c r="AC182" s="12">
        <v>0</v>
      </c>
      <c r="AD182" s="12">
        <f t="shared" si="66"/>
        <v>0</v>
      </c>
      <c r="AE182" s="12">
        <v>0</v>
      </c>
      <c r="AF182" s="12">
        <v>60000</v>
      </c>
      <c r="AG182" s="12">
        <v>0</v>
      </c>
      <c r="AH182" s="12">
        <v>0</v>
      </c>
      <c r="AI182" s="12">
        <v>0</v>
      </c>
      <c r="AJ182" s="12">
        <v>0</v>
      </c>
      <c r="AK182" s="12">
        <f t="shared" si="67"/>
        <v>60000</v>
      </c>
      <c r="AL182" s="12">
        <f t="shared" si="68"/>
        <v>0</v>
      </c>
      <c r="AM182" s="12">
        <f t="shared" si="68"/>
        <v>60000</v>
      </c>
      <c r="AN182" s="12">
        <f t="shared" si="68"/>
        <v>0</v>
      </c>
      <c r="AO182" s="12">
        <f t="shared" si="68"/>
        <v>0</v>
      </c>
      <c r="AP182" s="12">
        <f t="shared" si="68"/>
        <v>0</v>
      </c>
      <c r="AQ182" s="12">
        <f t="shared" si="68"/>
        <v>0</v>
      </c>
      <c r="AR182" s="12">
        <f t="shared" si="69"/>
        <v>60000</v>
      </c>
      <c r="AS182" s="12">
        <v>0</v>
      </c>
      <c r="AT182" s="12">
        <v>0</v>
      </c>
      <c r="AU182" s="12">
        <v>0</v>
      </c>
      <c r="AV182" s="12">
        <v>0</v>
      </c>
      <c r="AW182" s="12">
        <v>0</v>
      </c>
      <c r="AX182" s="12">
        <v>0</v>
      </c>
      <c r="AY182" s="12">
        <f t="shared" si="70"/>
        <v>0</v>
      </c>
      <c r="AZ182" s="12">
        <f t="shared" si="50"/>
        <v>0</v>
      </c>
      <c r="BA182" s="12">
        <f t="shared" si="51"/>
        <v>60000</v>
      </c>
      <c r="BB182" s="12">
        <f t="shared" si="52"/>
        <v>0</v>
      </c>
      <c r="BC182" s="12">
        <f t="shared" si="53"/>
        <v>0</v>
      </c>
      <c r="BD182" s="12">
        <f t="shared" si="54"/>
        <v>0</v>
      </c>
      <c r="BE182" s="12">
        <f t="shared" si="55"/>
        <v>0</v>
      </c>
      <c r="BF182" s="12">
        <f t="shared" si="49"/>
        <v>60000</v>
      </c>
      <c r="BG182" s="1"/>
      <c r="BH182" s="95"/>
    </row>
    <row r="183" spans="1:60" s="5" customFormat="1">
      <c r="A183" s="84" t="s">
        <v>274</v>
      </c>
      <c r="B183" s="14" t="s">
        <v>270</v>
      </c>
      <c r="C183" s="84"/>
      <c r="D183" s="84" t="s">
        <v>1399</v>
      </c>
      <c r="E183" s="21" t="s">
        <v>58</v>
      </c>
      <c r="F183" s="20">
        <v>10</v>
      </c>
      <c r="G183" s="20" t="s">
        <v>77</v>
      </c>
      <c r="H183" s="85"/>
      <c r="I183" s="84"/>
      <c r="J183" s="12">
        <v>0</v>
      </c>
      <c r="K183" s="12">
        <v>0</v>
      </c>
      <c r="L183" s="12">
        <v>0</v>
      </c>
      <c r="M183" s="12">
        <v>0</v>
      </c>
      <c r="N183" s="12">
        <v>0</v>
      </c>
      <c r="O183" s="12">
        <v>0</v>
      </c>
      <c r="P183" s="12">
        <f t="shared" si="64"/>
        <v>0</v>
      </c>
      <c r="Q183" s="12">
        <v>0</v>
      </c>
      <c r="R183" s="12">
        <v>0</v>
      </c>
      <c r="S183" s="12">
        <v>0</v>
      </c>
      <c r="T183" s="12">
        <v>0</v>
      </c>
      <c r="U183" s="12">
        <v>0</v>
      </c>
      <c r="V183" s="12">
        <v>0</v>
      </c>
      <c r="W183" s="12">
        <f t="shared" si="65"/>
        <v>0</v>
      </c>
      <c r="X183" s="12">
        <v>0</v>
      </c>
      <c r="Y183" s="12">
        <v>10000</v>
      </c>
      <c r="Z183" s="12">
        <v>0</v>
      </c>
      <c r="AA183" s="12">
        <v>0</v>
      </c>
      <c r="AB183" s="12">
        <v>0</v>
      </c>
      <c r="AC183" s="12">
        <v>0</v>
      </c>
      <c r="AD183" s="12">
        <f t="shared" si="66"/>
        <v>10000</v>
      </c>
      <c r="AE183" s="12">
        <v>0</v>
      </c>
      <c r="AF183" s="12">
        <v>0</v>
      </c>
      <c r="AG183" s="12">
        <v>0</v>
      </c>
      <c r="AH183" s="12">
        <v>0</v>
      </c>
      <c r="AI183" s="12">
        <v>0</v>
      </c>
      <c r="AJ183" s="12">
        <v>0</v>
      </c>
      <c r="AK183" s="12">
        <f t="shared" si="67"/>
        <v>0</v>
      </c>
      <c r="AL183" s="12">
        <f t="shared" si="68"/>
        <v>0</v>
      </c>
      <c r="AM183" s="12">
        <f t="shared" si="68"/>
        <v>10000</v>
      </c>
      <c r="AN183" s="12">
        <f t="shared" si="68"/>
        <v>0</v>
      </c>
      <c r="AO183" s="12">
        <f t="shared" si="68"/>
        <v>0</v>
      </c>
      <c r="AP183" s="12">
        <f t="shared" si="68"/>
        <v>0</v>
      </c>
      <c r="AQ183" s="12">
        <f t="shared" si="68"/>
        <v>0</v>
      </c>
      <c r="AR183" s="12">
        <f t="shared" si="69"/>
        <v>10000</v>
      </c>
      <c r="AS183" s="12">
        <v>0</v>
      </c>
      <c r="AT183" s="12">
        <v>0</v>
      </c>
      <c r="AU183" s="12">
        <v>0</v>
      </c>
      <c r="AV183" s="12">
        <v>0</v>
      </c>
      <c r="AW183" s="12">
        <v>0</v>
      </c>
      <c r="AX183" s="12">
        <v>0</v>
      </c>
      <c r="AY183" s="12">
        <f t="shared" si="70"/>
        <v>0</v>
      </c>
      <c r="AZ183" s="12">
        <f t="shared" si="50"/>
        <v>0</v>
      </c>
      <c r="BA183" s="12">
        <f t="shared" si="51"/>
        <v>10000</v>
      </c>
      <c r="BB183" s="12">
        <f t="shared" si="52"/>
        <v>0</v>
      </c>
      <c r="BC183" s="12">
        <f t="shared" si="53"/>
        <v>0</v>
      </c>
      <c r="BD183" s="12">
        <f t="shared" si="54"/>
        <v>0</v>
      </c>
      <c r="BE183" s="12">
        <f t="shared" si="55"/>
        <v>0</v>
      </c>
      <c r="BF183" s="12">
        <f t="shared" si="49"/>
        <v>10000</v>
      </c>
      <c r="BG183" s="1"/>
      <c r="BH183" s="95"/>
    </row>
    <row r="184" spans="1:60" s="5" customFormat="1" ht="38.25">
      <c r="A184" s="84" t="s">
        <v>275</v>
      </c>
      <c r="B184" s="14" t="s">
        <v>270</v>
      </c>
      <c r="C184" s="84"/>
      <c r="D184" s="84" t="s">
        <v>1399</v>
      </c>
      <c r="E184" s="21" t="s">
        <v>58</v>
      </c>
      <c r="F184" s="20">
        <v>10</v>
      </c>
      <c r="G184" s="20" t="s">
        <v>77</v>
      </c>
      <c r="H184" s="85"/>
      <c r="I184" s="84"/>
      <c r="J184" s="12">
        <v>0</v>
      </c>
      <c r="K184" s="12">
        <v>2500</v>
      </c>
      <c r="L184" s="12">
        <v>0</v>
      </c>
      <c r="M184" s="12">
        <v>0</v>
      </c>
      <c r="N184" s="12">
        <v>0</v>
      </c>
      <c r="O184" s="12">
        <v>0</v>
      </c>
      <c r="P184" s="12">
        <f t="shared" si="64"/>
        <v>2500</v>
      </c>
      <c r="Q184" s="12">
        <v>0</v>
      </c>
      <c r="R184" s="12">
        <v>2500</v>
      </c>
      <c r="S184" s="12">
        <v>0</v>
      </c>
      <c r="T184" s="12">
        <v>0</v>
      </c>
      <c r="U184" s="12">
        <v>0</v>
      </c>
      <c r="V184" s="12">
        <v>0</v>
      </c>
      <c r="W184" s="12">
        <f t="shared" si="65"/>
        <v>2500</v>
      </c>
      <c r="X184" s="12">
        <v>0</v>
      </c>
      <c r="Y184" s="12">
        <v>0</v>
      </c>
      <c r="Z184" s="12">
        <v>0</v>
      </c>
      <c r="AA184" s="12">
        <v>0</v>
      </c>
      <c r="AB184" s="12">
        <v>0</v>
      </c>
      <c r="AC184" s="12">
        <v>0</v>
      </c>
      <c r="AD184" s="12">
        <f t="shared" si="66"/>
        <v>0</v>
      </c>
      <c r="AE184" s="12">
        <v>0</v>
      </c>
      <c r="AF184" s="12">
        <v>0</v>
      </c>
      <c r="AG184" s="12">
        <v>0</v>
      </c>
      <c r="AH184" s="12">
        <v>0</v>
      </c>
      <c r="AI184" s="12">
        <v>0</v>
      </c>
      <c r="AJ184" s="12">
        <v>0</v>
      </c>
      <c r="AK184" s="12">
        <f t="shared" si="67"/>
        <v>0</v>
      </c>
      <c r="AL184" s="12">
        <f t="shared" si="68"/>
        <v>0</v>
      </c>
      <c r="AM184" s="12">
        <f t="shared" si="68"/>
        <v>5000</v>
      </c>
      <c r="AN184" s="12">
        <f t="shared" si="68"/>
        <v>0</v>
      </c>
      <c r="AO184" s="12">
        <f t="shared" si="68"/>
        <v>0</v>
      </c>
      <c r="AP184" s="12">
        <f t="shared" si="68"/>
        <v>0</v>
      </c>
      <c r="AQ184" s="12">
        <f t="shared" si="68"/>
        <v>0</v>
      </c>
      <c r="AR184" s="12">
        <f t="shared" si="69"/>
        <v>5000</v>
      </c>
      <c r="AS184" s="12">
        <v>0</v>
      </c>
      <c r="AT184" s="12">
        <v>0</v>
      </c>
      <c r="AU184" s="12">
        <v>0</v>
      </c>
      <c r="AV184" s="12">
        <v>0</v>
      </c>
      <c r="AW184" s="12">
        <v>0</v>
      </c>
      <c r="AX184" s="12">
        <v>0</v>
      </c>
      <c r="AY184" s="12">
        <f t="shared" si="70"/>
        <v>0</v>
      </c>
      <c r="AZ184" s="12">
        <f t="shared" si="50"/>
        <v>0</v>
      </c>
      <c r="BA184" s="12">
        <f t="shared" si="51"/>
        <v>5000</v>
      </c>
      <c r="BB184" s="12">
        <f t="shared" si="52"/>
        <v>0</v>
      </c>
      <c r="BC184" s="12">
        <f t="shared" si="53"/>
        <v>0</v>
      </c>
      <c r="BD184" s="12">
        <f t="shared" si="54"/>
        <v>0</v>
      </c>
      <c r="BE184" s="12">
        <f t="shared" si="55"/>
        <v>0</v>
      </c>
      <c r="BF184" s="12">
        <f t="shared" si="49"/>
        <v>5000</v>
      </c>
      <c r="BG184" s="1"/>
      <c r="BH184" s="95"/>
    </row>
    <row r="185" spans="1:60" s="5" customFormat="1">
      <c r="A185" s="84" t="s">
        <v>276</v>
      </c>
      <c r="B185" s="14" t="s">
        <v>270</v>
      </c>
      <c r="C185" s="84"/>
      <c r="D185" s="84" t="s">
        <v>1399</v>
      </c>
      <c r="E185" s="21" t="s">
        <v>58</v>
      </c>
      <c r="F185" s="20">
        <v>10</v>
      </c>
      <c r="G185" s="20" t="s">
        <v>77</v>
      </c>
      <c r="H185" s="85"/>
      <c r="I185" s="84"/>
      <c r="J185" s="12">
        <v>0</v>
      </c>
      <c r="K185" s="12">
        <v>4200</v>
      </c>
      <c r="L185" s="12">
        <v>0</v>
      </c>
      <c r="M185" s="12">
        <v>0</v>
      </c>
      <c r="N185" s="12">
        <v>0</v>
      </c>
      <c r="O185" s="12">
        <v>0</v>
      </c>
      <c r="P185" s="12">
        <f t="shared" si="64"/>
        <v>4200</v>
      </c>
      <c r="Q185" s="12">
        <v>0</v>
      </c>
      <c r="R185" s="12">
        <v>0</v>
      </c>
      <c r="S185" s="12">
        <v>0</v>
      </c>
      <c r="T185" s="12">
        <v>0</v>
      </c>
      <c r="U185" s="12">
        <v>0</v>
      </c>
      <c r="V185" s="12">
        <v>0</v>
      </c>
      <c r="W185" s="12">
        <f t="shared" si="65"/>
        <v>0</v>
      </c>
      <c r="X185" s="12">
        <v>0</v>
      </c>
      <c r="Y185" s="12">
        <v>0</v>
      </c>
      <c r="Z185" s="12">
        <v>0</v>
      </c>
      <c r="AA185" s="12">
        <v>0</v>
      </c>
      <c r="AB185" s="12">
        <v>0</v>
      </c>
      <c r="AC185" s="12">
        <v>0</v>
      </c>
      <c r="AD185" s="12">
        <f t="shared" si="66"/>
        <v>0</v>
      </c>
      <c r="AE185" s="12">
        <v>0</v>
      </c>
      <c r="AF185" s="12">
        <v>0</v>
      </c>
      <c r="AG185" s="12">
        <v>0</v>
      </c>
      <c r="AH185" s="12">
        <v>0</v>
      </c>
      <c r="AI185" s="12">
        <v>0</v>
      </c>
      <c r="AJ185" s="12">
        <v>0</v>
      </c>
      <c r="AK185" s="12">
        <f t="shared" si="67"/>
        <v>0</v>
      </c>
      <c r="AL185" s="12">
        <f t="shared" si="68"/>
        <v>0</v>
      </c>
      <c r="AM185" s="12">
        <f t="shared" si="68"/>
        <v>4200</v>
      </c>
      <c r="AN185" s="12">
        <f t="shared" si="68"/>
        <v>0</v>
      </c>
      <c r="AO185" s="12">
        <f t="shared" si="68"/>
        <v>0</v>
      </c>
      <c r="AP185" s="12">
        <f t="shared" si="68"/>
        <v>0</v>
      </c>
      <c r="AQ185" s="12">
        <f t="shared" si="68"/>
        <v>0</v>
      </c>
      <c r="AR185" s="12">
        <f t="shared" si="69"/>
        <v>4200</v>
      </c>
      <c r="AS185" s="12">
        <v>0</v>
      </c>
      <c r="AT185" s="12">
        <v>0</v>
      </c>
      <c r="AU185" s="12">
        <v>0</v>
      </c>
      <c r="AV185" s="12">
        <v>0</v>
      </c>
      <c r="AW185" s="12">
        <v>0</v>
      </c>
      <c r="AX185" s="12">
        <v>0</v>
      </c>
      <c r="AY185" s="12">
        <f t="shared" si="70"/>
        <v>0</v>
      </c>
      <c r="AZ185" s="12">
        <f t="shared" si="50"/>
        <v>0</v>
      </c>
      <c r="BA185" s="12">
        <f t="shared" si="51"/>
        <v>4200</v>
      </c>
      <c r="BB185" s="12">
        <f t="shared" si="52"/>
        <v>0</v>
      </c>
      <c r="BC185" s="12">
        <f t="shared" si="53"/>
        <v>0</v>
      </c>
      <c r="BD185" s="12">
        <f t="shared" si="54"/>
        <v>0</v>
      </c>
      <c r="BE185" s="12">
        <f t="shared" si="55"/>
        <v>0</v>
      </c>
      <c r="BF185" s="12">
        <f t="shared" si="49"/>
        <v>4200</v>
      </c>
      <c r="BG185" s="1"/>
      <c r="BH185" s="95"/>
    </row>
    <row r="186" spans="1:60" s="5" customFormat="1">
      <c r="A186" s="84" t="s">
        <v>277</v>
      </c>
      <c r="B186" s="14" t="s">
        <v>270</v>
      </c>
      <c r="C186" s="84"/>
      <c r="D186" s="84" t="s">
        <v>1399</v>
      </c>
      <c r="E186" s="21" t="s">
        <v>58</v>
      </c>
      <c r="F186" s="20">
        <v>10</v>
      </c>
      <c r="G186" s="20" t="s">
        <v>77</v>
      </c>
      <c r="H186" s="85"/>
      <c r="I186" s="84"/>
      <c r="J186" s="12">
        <v>0</v>
      </c>
      <c r="K186" s="12">
        <v>3874</v>
      </c>
      <c r="L186" s="12">
        <v>0</v>
      </c>
      <c r="M186" s="12">
        <v>0</v>
      </c>
      <c r="N186" s="12">
        <v>0</v>
      </c>
      <c r="O186" s="12">
        <v>0</v>
      </c>
      <c r="P186" s="12">
        <f t="shared" si="64"/>
        <v>3874</v>
      </c>
      <c r="Q186" s="12">
        <v>0</v>
      </c>
      <c r="R186" s="12">
        <v>0</v>
      </c>
      <c r="S186" s="12">
        <v>0</v>
      </c>
      <c r="T186" s="12">
        <v>0</v>
      </c>
      <c r="U186" s="12">
        <v>0</v>
      </c>
      <c r="V186" s="12">
        <v>0</v>
      </c>
      <c r="W186" s="12">
        <f t="shared" si="65"/>
        <v>0</v>
      </c>
      <c r="X186" s="12">
        <v>0</v>
      </c>
      <c r="Y186" s="12">
        <v>0</v>
      </c>
      <c r="Z186" s="12">
        <v>0</v>
      </c>
      <c r="AA186" s="12">
        <v>0</v>
      </c>
      <c r="AB186" s="12">
        <v>0</v>
      </c>
      <c r="AC186" s="12">
        <v>0</v>
      </c>
      <c r="AD186" s="12">
        <f t="shared" si="66"/>
        <v>0</v>
      </c>
      <c r="AE186" s="12">
        <v>0</v>
      </c>
      <c r="AF186" s="12">
        <v>0</v>
      </c>
      <c r="AG186" s="12">
        <v>0</v>
      </c>
      <c r="AH186" s="12">
        <v>0</v>
      </c>
      <c r="AI186" s="12">
        <v>0</v>
      </c>
      <c r="AJ186" s="12">
        <v>0</v>
      </c>
      <c r="AK186" s="12">
        <f t="shared" si="67"/>
        <v>0</v>
      </c>
      <c r="AL186" s="12">
        <f t="shared" si="68"/>
        <v>0</v>
      </c>
      <c r="AM186" s="12">
        <f t="shared" si="68"/>
        <v>3874</v>
      </c>
      <c r="AN186" s="12">
        <f t="shared" si="68"/>
        <v>0</v>
      </c>
      <c r="AO186" s="12">
        <f t="shared" si="68"/>
        <v>0</v>
      </c>
      <c r="AP186" s="12">
        <f t="shared" si="68"/>
        <v>0</v>
      </c>
      <c r="AQ186" s="12">
        <f t="shared" si="68"/>
        <v>0</v>
      </c>
      <c r="AR186" s="12">
        <f t="shared" si="69"/>
        <v>3874</v>
      </c>
      <c r="AS186" s="12">
        <v>0</v>
      </c>
      <c r="AT186" s="12">
        <v>0</v>
      </c>
      <c r="AU186" s="12">
        <v>0</v>
      </c>
      <c r="AV186" s="12">
        <v>0</v>
      </c>
      <c r="AW186" s="12">
        <v>0</v>
      </c>
      <c r="AX186" s="12">
        <v>0</v>
      </c>
      <c r="AY186" s="12">
        <f t="shared" si="70"/>
        <v>0</v>
      </c>
      <c r="AZ186" s="12">
        <f t="shared" si="50"/>
        <v>0</v>
      </c>
      <c r="BA186" s="12">
        <f t="shared" si="51"/>
        <v>3874</v>
      </c>
      <c r="BB186" s="12">
        <f t="shared" si="52"/>
        <v>0</v>
      </c>
      <c r="BC186" s="12">
        <f t="shared" si="53"/>
        <v>0</v>
      </c>
      <c r="BD186" s="12">
        <f t="shared" si="54"/>
        <v>0</v>
      </c>
      <c r="BE186" s="12">
        <f t="shared" si="55"/>
        <v>0</v>
      </c>
      <c r="BF186" s="12">
        <f t="shared" si="49"/>
        <v>3874</v>
      </c>
      <c r="BG186" s="1"/>
      <c r="BH186" s="95"/>
    </row>
    <row r="187" spans="1:60" s="5" customFormat="1" ht="38.25">
      <c r="A187" s="84" t="s">
        <v>278</v>
      </c>
      <c r="B187" s="14" t="s">
        <v>270</v>
      </c>
      <c r="C187" s="84"/>
      <c r="D187" s="84" t="s">
        <v>1399</v>
      </c>
      <c r="E187" s="21" t="s">
        <v>58</v>
      </c>
      <c r="F187" s="20">
        <v>10</v>
      </c>
      <c r="G187" s="20" t="s">
        <v>77</v>
      </c>
      <c r="H187" s="85"/>
      <c r="I187" s="84"/>
      <c r="J187" s="12">
        <v>0</v>
      </c>
      <c r="K187" s="12">
        <v>30000</v>
      </c>
      <c r="L187" s="12">
        <v>0</v>
      </c>
      <c r="M187" s="12">
        <v>0</v>
      </c>
      <c r="N187" s="12">
        <v>0</v>
      </c>
      <c r="O187" s="12">
        <v>0</v>
      </c>
      <c r="P187" s="12">
        <f t="shared" si="64"/>
        <v>30000</v>
      </c>
      <c r="Q187" s="12">
        <v>0</v>
      </c>
      <c r="R187" s="12">
        <v>55000</v>
      </c>
      <c r="S187" s="12">
        <v>0</v>
      </c>
      <c r="T187" s="12">
        <v>0</v>
      </c>
      <c r="U187" s="12">
        <v>0</v>
      </c>
      <c r="V187" s="12">
        <v>0</v>
      </c>
      <c r="W187" s="12">
        <f t="shared" si="65"/>
        <v>55000</v>
      </c>
      <c r="X187" s="12">
        <v>0</v>
      </c>
      <c r="Y187" s="12">
        <v>0</v>
      </c>
      <c r="Z187" s="12">
        <v>0</v>
      </c>
      <c r="AA187" s="12">
        <v>0</v>
      </c>
      <c r="AB187" s="12">
        <v>0</v>
      </c>
      <c r="AC187" s="12">
        <v>0</v>
      </c>
      <c r="AD187" s="12">
        <f t="shared" si="66"/>
        <v>0</v>
      </c>
      <c r="AE187" s="12">
        <v>0</v>
      </c>
      <c r="AF187" s="12">
        <v>0</v>
      </c>
      <c r="AG187" s="12">
        <v>0</v>
      </c>
      <c r="AH187" s="12">
        <v>0</v>
      </c>
      <c r="AI187" s="12">
        <v>0</v>
      </c>
      <c r="AJ187" s="12">
        <v>0</v>
      </c>
      <c r="AK187" s="12">
        <f t="shared" si="67"/>
        <v>0</v>
      </c>
      <c r="AL187" s="12">
        <f t="shared" si="68"/>
        <v>0</v>
      </c>
      <c r="AM187" s="12">
        <f t="shared" si="68"/>
        <v>85000</v>
      </c>
      <c r="AN187" s="12">
        <f t="shared" si="68"/>
        <v>0</v>
      </c>
      <c r="AO187" s="12">
        <f t="shared" si="68"/>
        <v>0</v>
      </c>
      <c r="AP187" s="12">
        <f t="shared" si="68"/>
        <v>0</v>
      </c>
      <c r="AQ187" s="12">
        <f t="shared" si="68"/>
        <v>0</v>
      </c>
      <c r="AR187" s="12">
        <f t="shared" si="69"/>
        <v>85000</v>
      </c>
      <c r="AS187" s="12">
        <v>0</v>
      </c>
      <c r="AT187" s="12">
        <v>0</v>
      </c>
      <c r="AU187" s="12">
        <v>0</v>
      </c>
      <c r="AV187" s="12">
        <v>0</v>
      </c>
      <c r="AW187" s="12">
        <v>0</v>
      </c>
      <c r="AX187" s="12">
        <v>0</v>
      </c>
      <c r="AY187" s="12">
        <f t="shared" si="70"/>
        <v>0</v>
      </c>
      <c r="AZ187" s="12">
        <f t="shared" si="50"/>
        <v>0</v>
      </c>
      <c r="BA187" s="12">
        <f t="shared" si="51"/>
        <v>85000</v>
      </c>
      <c r="BB187" s="12">
        <f t="shared" si="52"/>
        <v>0</v>
      </c>
      <c r="BC187" s="12">
        <f t="shared" si="53"/>
        <v>0</v>
      </c>
      <c r="BD187" s="12">
        <f t="shared" si="54"/>
        <v>0</v>
      </c>
      <c r="BE187" s="12">
        <f t="shared" si="55"/>
        <v>0</v>
      </c>
      <c r="BF187" s="12">
        <f t="shared" si="49"/>
        <v>85000</v>
      </c>
      <c r="BG187" s="1"/>
      <c r="BH187" s="95"/>
    </row>
    <row r="188" spans="1:60" s="5" customFormat="1">
      <c r="A188" s="84" t="s">
        <v>279</v>
      </c>
      <c r="B188" s="14" t="s">
        <v>270</v>
      </c>
      <c r="C188" s="84"/>
      <c r="D188" s="84" t="s">
        <v>1399</v>
      </c>
      <c r="E188" s="21" t="s">
        <v>58</v>
      </c>
      <c r="F188" s="20">
        <v>10</v>
      </c>
      <c r="G188" s="20" t="s">
        <v>77</v>
      </c>
      <c r="H188" s="85"/>
      <c r="I188" s="84"/>
      <c r="J188" s="12">
        <v>0</v>
      </c>
      <c r="K188" s="12">
        <v>0</v>
      </c>
      <c r="L188" s="12">
        <v>0</v>
      </c>
      <c r="M188" s="12">
        <v>0</v>
      </c>
      <c r="N188" s="12">
        <v>0</v>
      </c>
      <c r="O188" s="12">
        <v>0</v>
      </c>
      <c r="P188" s="12">
        <f t="shared" si="64"/>
        <v>0</v>
      </c>
      <c r="Q188" s="12">
        <v>0</v>
      </c>
      <c r="R188" s="12">
        <v>0</v>
      </c>
      <c r="S188" s="12">
        <v>0</v>
      </c>
      <c r="T188" s="12">
        <v>0</v>
      </c>
      <c r="U188" s="12">
        <v>0</v>
      </c>
      <c r="V188" s="12">
        <v>0</v>
      </c>
      <c r="W188" s="12">
        <f t="shared" si="65"/>
        <v>0</v>
      </c>
      <c r="X188" s="12">
        <v>0</v>
      </c>
      <c r="Y188" s="12">
        <v>5000</v>
      </c>
      <c r="Z188" s="12">
        <v>0</v>
      </c>
      <c r="AA188" s="12">
        <v>0</v>
      </c>
      <c r="AB188" s="12">
        <v>0</v>
      </c>
      <c r="AC188" s="12">
        <v>0</v>
      </c>
      <c r="AD188" s="12">
        <f t="shared" si="66"/>
        <v>5000</v>
      </c>
      <c r="AE188" s="12">
        <v>0</v>
      </c>
      <c r="AF188" s="12">
        <v>0</v>
      </c>
      <c r="AG188" s="12">
        <v>0</v>
      </c>
      <c r="AH188" s="12">
        <v>0</v>
      </c>
      <c r="AI188" s="12">
        <v>0</v>
      </c>
      <c r="AJ188" s="12">
        <v>0</v>
      </c>
      <c r="AK188" s="12">
        <f t="shared" si="67"/>
        <v>0</v>
      </c>
      <c r="AL188" s="12">
        <f t="shared" si="68"/>
        <v>0</v>
      </c>
      <c r="AM188" s="12">
        <f t="shared" si="68"/>
        <v>5000</v>
      </c>
      <c r="AN188" s="12">
        <f t="shared" si="68"/>
        <v>0</v>
      </c>
      <c r="AO188" s="12">
        <f t="shared" si="68"/>
        <v>0</v>
      </c>
      <c r="AP188" s="12">
        <f t="shared" si="68"/>
        <v>0</v>
      </c>
      <c r="AQ188" s="12">
        <f t="shared" si="68"/>
        <v>0</v>
      </c>
      <c r="AR188" s="12">
        <f t="shared" si="69"/>
        <v>5000</v>
      </c>
      <c r="AS188" s="12">
        <v>0</v>
      </c>
      <c r="AT188" s="12">
        <v>0</v>
      </c>
      <c r="AU188" s="12">
        <v>0</v>
      </c>
      <c r="AV188" s="12">
        <v>0</v>
      </c>
      <c r="AW188" s="12">
        <v>0</v>
      </c>
      <c r="AX188" s="12">
        <v>0</v>
      </c>
      <c r="AY188" s="12">
        <f t="shared" si="70"/>
        <v>0</v>
      </c>
      <c r="AZ188" s="12">
        <f t="shared" si="50"/>
        <v>0</v>
      </c>
      <c r="BA188" s="12">
        <f t="shared" si="51"/>
        <v>5000</v>
      </c>
      <c r="BB188" s="12">
        <f t="shared" si="52"/>
        <v>0</v>
      </c>
      <c r="BC188" s="12">
        <f t="shared" si="53"/>
        <v>0</v>
      </c>
      <c r="BD188" s="12">
        <f t="shared" si="54"/>
        <v>0</v>
      </c>
      <c r="BE188" s="12">
        <f t="shared" si="55"/>
        <v>0</v>
      </c>
      <c r="BF188" s="12">
        <f t="shared" si="49"/>
        <v>5000</v>
      </c>
      <c r="BG188" s="1"/>
      <c r="BH188" s="95"/>
    </row>
    <row r="189" spans="1:60" s="5" customFormat="1">
      <c r="A189" s="84" t="s">
        <v>280</v>
      </c>
      <c r="B189" s="14" t="s">
        <v>270</v>
      </c>
      <c r="C189" s="84"/>
      <c r="D189" s="84" t="s">
        <v>1399</v>
      </c>
      <c r="E189" s="21" t="s">
        <v>57</v>
      </c>
      <c r="F189" s="20">
        <v>10</v>
      </c>
      <c r="G189" s="20" t="s">
        <v>77</v>
      </c>
      <c r="H189" s="85"/>
      <c r="I189" s="84"/>
      <c r="J189" s="12">
        <v>0</v>
      </c>
      <c r="K189" s="12">
        <v>5000</v>
      </c>
      <c r="L189" s="12">
        <v>0</v>
      </c>
      <c r="M189" s="12">
        <v>0</v>
      </c>
      <c r="N189" s="12">
        <v>0</v>
      </c>
      <c r="O189" s="12">
        <v>0</v>
      </c>
      <c r="P189" s="12">
        <f t="shared" si="64"/>
        <v>5000</v>
      </c>
      <c r="Q189" s="12">
        <v>0</v>
      </c>
      <c r="R189" s="12">
        <v>15000</v>
      </c>
      <c r="S189" s="12">
        <v>0</v>
      </c>
      <c r="T189" s="12">
        <v>0</v>
      </c>
      <c r="U189" s="12">
        <v>0</v>
      </c>
      <c r="V189" s="12">
        <v>0</v>
      </c>
      <c r="W189" s="12">
        <f t="shared" si="65"/>
        <v>15000</v>
      </c>
      <c r="X189" s="12">
        <v>0</v>
      </c>
      <c r="Y189" s="12">
        <v>0</v>
      </c>
      <c r="Z189" s="12">
        <v>0</v>
      </c>
      <c r="AA189" s="12">
        <v>0</v>
      </c>
      <c r="AB189" s="12">
        <v>0</v>
      </c>
      <c r="AC189" s="12">
        <v>0</v>
      </c>
      <c r="AD189" s="12">
        <f t="shared" si="66"/>
        <v>0</v>
      </c>
      <c r="AE189" s="12">
        <v>0</v>
      </c>
      <c r="AF189" s="12">
        <v>0</v>
      </c>
      <c r="AG189" s="12">
        <v>0</v>
      </c>
      <c r="AH189" s="12">
        <v>0</v>
      </c>
      <c r="AI189" s="12">
        <v>0</v>
      </c>
      <c r="AJ189" s="12">
        <v>0</v>
      </c>
      <c r="AK189" s="12">
        <f t="shared" si="67"/>
        <v>0</v>
      </c>
      <c r="AL189" s="12">
        <f t="shared" si="68"/>
        <v>0</v>
      </c>
      <c r="AM189" s="12">
        <f t="shared" si="68"/>
        <v>20000</v>
      </c>
      <c r="AN189" s="12">
        <f t="shared" si="68"/>
        <v>0</v>
      </c>
      <c r="AO189" s="12">
        <f t="shared" si="68"/>
        <v>0</v>
      </c>
      <c r="AP189" s="12">
        <f t="shared" si="68"/>
        <v>0</v>
      </c>
      <c r="AQ189" s="12">
        <f t="shared" si="68"/>
        <v>0</v>
      </c>
      <c r="AR189" s="12">
        <f t="shared" si="69"/>
        <v>20000</v>
      </c>
      <c r="AS189" s="12">
        <v>0</v>
      </c>
      <c r="AT189" s="12">
        <v>0</v>
      </c>
      <c r="AU189" s="12">
        <v>0</v>
      </c>
      <c r="AV189" s="12">
        <v>0</v>
      </c>
      <c r="AW189" s="12">
        <v>0</v>
      </c>
      <c r="AX189" s="12">
        <v>0</v>
      </c>
      <c r="AY189" s="12">
        <f t="shared" si="70"/>
        <v>0</v>
      </c>
      <c r="AZ189" s="12">
        <f t="shared" si="50"/>
        <v>0</v>
      </c>
      <c r="BA189" s="12">
        <f t="shared" si="51"/>
        <v>20000</v>
      </c>
      <c r="BB189" s="12">
        <f t="shared" si="52"/>
        <v>0</v>
      </c>
      <c r="BC189" s="12">
        <f t="shared" si="53"/>
        <v>0</v>
      </c>
      <c r="BD189" s="12">
        <f t="shared" si="54"/>
        <v>0</v>
      </c>
      <c r="BE189" s="12">
        <f t="shared" si="55"/>
        <v>0</v>
      </c>
      <c r="BF189" s="12">
        <f t="shared" si="49"/>
        <v>20000</v>
      </c>
      <c r="BG189" s="1"/>
      <c r="BH189" s="95"/>
    </row>
    <row r="190" spans="1:60" s="5" customFormat="1">
      <c r="A190" s="84" t="s">
        <v>281</v>
      </c>
      <c r="B190" s="14" t="s">
        <v>270</v>
      </c>
      <c r="C190" s="84"/>
      <c r="D190" s="84" t="s">
        <v>1399</v>
      </c>
      <c r="E190" s="21" t="s">
        <v>36</v>
      </c>
      <c r="F190" s="20">
        <v>10</v>
      </c>
      <c r="G190" s="20" t="s">
        <v>77</v>
      </c>
      <c r="H190" s="85"/>
      <c r="I190" s="84"/>
      <c r="J190" s="12">
        <v>0</v>
      </c>
      <c r="K190" s="12">
        <v>0</v>
      </c>
      <c r="L190" s="12">
        <v>0</v>
      </c>
      <c r="M190" s="12">
        <v>0</v>
      </c>
      <c r="N190" s="12">
        <v>0</v>
      </c>
      <c r="O190" s="12">
        <v>0</v>
      </c>
      <c r="P190" s="12">
        <f t="shared" si="64"/>
        <v>0</v>
      </c>
      <c r="Q190" s="12">
        <v>0</v>
      </c>
      <c r="R190" s="12">
        <v>0</v>
      </c>
      <c r="S190" s="12">
        <v>0</v>
      </c>
      <c r="T190" s="12">
        <v>0</v>
      </c>
      <c r="U190" s="12">
        <v>0</v>
      </c>
      <c r="V190" s="12">
        <v>0</v>
      </c>
      <c r="W190" s="12">
        <f t="shared" si="65"/>
        <v>0</v>
      </c>
      <c r="X190" s="12">
        <v>0</v>
      </c>
      <c r="Y190" s="12">
        <v>0</v>
      </c>
      <c r="Z190" s="12">
        <v>0</v>
      </c>
      <c r="AA190" s="12">
        <v>0</v>
      </c>
      <c r="AB190" s="12">
        <v>0</v>
      </c>
      <c r="AC190" s="12">
        <v>0</v>
      </c>
      <c r="AD190" s="12">
        <f t="shared" si="66"/>
        <v>0</v>
      </c>
      <c r="AE190" s="12">
        <v>0</v>
      </c>
      <c r="AF190" s="12">
        <v>90000</v>
      </c>
      <c r="AG190" s="12">
        <v>0</v>
      </c>
      <c r="AH190" s="12">
        <v>0</v>
      </c>
      <c r="AI190" s="12">
        <v>0</v>
      </c>
      <c r="AJ190" s="12">
        <v>0</v>
      </c>
      <c r="AK190" s="12">
        <f t="shared" si="67"/>
        <v>90000</v>
      </c>
      <c r="AL190" s="12">
        <f t="shared" si="68"/>
        <v>0</v>
      </c>
      <c r="AM190" s="12">
        <f t="shared" si="68"/>
        <v>90000</v>
      </c>
      <c r="AN190" s="12">
        <f t="shared" si="68"/>
        <v>0</v>
      </c>
      <c r="AO190" s="12">
        <f t="shared" si="68"/>
        <v>0</v>
      </c>
      <c r="AP190" s="12">
        <f t="shared" si="68"/>
        <v>0</v>
      </c>
      <c r="AQ190" s="12">
        <f t="shared" si="68"/>
        <v>0</v>
      </c>
      <c r="AR190" s="12">
        <f t="shared" si="69"/>
        <v>90000</v>
      </c>
      <c r="AS190" s="12">
        <v>0</v>
      </c>
      <c r="AT190" s="12">
        <v>0</v>
      </c>
      <c r="AU190" s="12">
        <v>0</v>
      </c>
      <c r="AV190" s="12">
        <v>0</v>
      </c>
      <c r="AW190" s="12">
        <v>0</v>
      </c>
      <c r="AX190" s="12">
        <v>0</v>
      </c>
      <c r="AY190" s="12">
        <f t="shared" si="70"/>
        <v>0</v>
      </c>
      <c r="AZ190" s="12">
        <f t="shared" si="50"/>
        <v>0</v>
      </c>
      <c r="BA190" s="12">
        <f t="shared" si="51"/>
        <v>90000</v>
      </c>
      <c r="BB190" s="12">
        <f t="shared" si="52"/>
        <v>0</v>
      </c>
      <c r="BC190" s="12">
        <f t="shared" si="53"/>
        <v>0</v>
      </c>
      <c r="BD190" s="12">
        <f t="shared" si="54"/>
        <v>0</v>
      </c>
      <c r="BE190" s="12">
        <f t="shared" si="55"/>
        <v>0</v>
      </c>
      <c r="BF190" s="12">
        <f t="shared" si="49"/>
        <v>90000</v>
      </c>
      <c r="BG190" s="1"/>
      <c r="BH190" s="95"/>
    </row>
    <row r="191" spans="1:60" s="5" customFormat="1">
      <c r="A191" s="84" t="s">
        <v>282</v>
      </c>
      <c r="B191" s="14" t="s">
        <v>270</v>
      </c>
      <c r="C191" s="84"/>
      <c r="D191" s="84" t="s">
        <v>1399</v>
      </c>
      <c r="E191" s="21" t="s">
        <v>36</v>
      </c>
      <c r="F191" s="20">
        <v>10</v>
      </c>
      <c r="G191" s="20" t="s">
        <v>77</v>
      </c>
      <c r="H191" s="85"/>
      <c r="I191" s="84"/>
      <c r="J191" s="12">
        <v>0</v>
      </c>
      <c r="K191" s="12">
        <v>3000</v>
      </c>
      <c r="L191" s="12">
        <v>0</v>
      </c>
      <c r="M191" s="12">
        <v>0</v>
      </c>
      <c r="N191" s="12">
        <v>0</v>
      </c>
      <c r="O191" s="12">
        <v>0</v>
      </c>
      <c r="P191" s="12">
        <f t="shared" si="64"/>
        <v>3000</v>
      </c>
      <c r="Q191" s="12">
        <v>0</v>
      </c>
      <c r="R191" s="12">
        <v>0</v>
      </c>
      <c r="S191" s="12">
        <v>0</v>
      </c>
      <c r="T191" s="12">
        <v>0</v>
      </c>
      <c r="U191" s="12">
        <v>0</v>
      </c>
      <c r="V191" s="12">
        <v>0</v>
      </c>
      <c r="W191" s="12">
        <f t="shared" si="65"/>
        <v>0</v>
      </c>
      <c r="X191" s="12">
        <v>0</v>
      </c>
      <c r="Y191" s="12">
        <v>0</v>
      </c>
      <c r="Z191" s="12">
        <v>0</v>
      </c>
      <c r="AA191" s="12">
        <v>0</v>
      </c>
      <c r="AB191" s="12">
        <v>0</v>
      </c>
      <c r="AC191" s="12">
        <v>0</v>
      </c>
      <c r="AD191" s="12">
        <f t="shared" si="66"/>
        <v>0</v>
      </c>
      <c r="AE191" s="12">
        <v>0</v>
      </c>
      <c r="AF191" s="12">
        <v>0</v>
      </c>
      <c r="AG191" s="12">
        <v>0</v>
      </c>
      <c r="AH191" s="12">
        <v>0</v>
      </c>
      <c r="AI191" s="12">
        <v>0</v>
      </c>
      <c r="AJ191" s="12">
        <v>0</v>
      </c>
      <c r="AK191" s="12">
        <f t="shared" si="67"/>
        <v>0</v>
      </c>
      <c r="AL191" s="12">
        <f t="shared" si="68"/>
        <v>0</v>
      </c>
      <c r="AM191" s="12">
        <f t="shared" si="68"/>
        <v>3000</v>
      </c>
      <c r="AN191" s="12">
        <f t="shared" si="68"/>
        <v>0</v>
      </c>
      <c r="AO191" s="12">
        <f t="shared" si="68"/>
        <v>0</v>
      </c>
      <c r="AP191" s="12">
        <f t="shared" si="68"/>
        <v>0</v>
      </c>
      <c r="AQ191" s="12">
        <f t="shared" si="68"/>
        <v>0</v>
      </c>
      <c r="AR191" s="12">
        <f t="shared" si="69"/>
        <v>3000</v>
      </c>
      <c r="AS191" s="12">
        <v>0</v>
      </c>
      <c r="AT191" s="12">
        <v>0</v>
      </c>
      <c r="AU191" s="12">
        <v>0</v>
      </c>
      <c r="AV191" s="12">
        <v>0</v>
      </c>
      <c r="AW191" s="12">
        <v>0</v>
      </c>
      <c r="AX191" s="12">
        <v>0</v>
      </c>
      <c r="AY191" s="12">
        <f t="shared" si="70"/>
        <v>0</v>
      </c>
      <c r="AZ191" s="12">
        <f t="shared" si="50"/>
        <v>0</v>
      </c>
      <c r="BA191" s="12">
        <f t="shared" si="51"/>
        <v>3000</v>
      </c>
      <c r="BB191" s="12">
        <f t="shared" si="52"/>
        <v>0</v>
      </c>
      <c r="BC191" s="12">
        <f t="shared" si="53"/>
        <v>0</v>
      </c>
      <c r="BD191" s="12">
        <f t="shared" si="54"/>
        <v>0</v>
      </c>
      <c r="BE191" s="12">
        <f t="shared" si="55"/>
        <v>0</v>
      </c>
      <c r="BF191" s="12">
        <f t="shared" si="49"/>
        <v>3000</v>
      </c>
      <c r="BG191" s="1"/>
      <c r="BH191" s="95"/>
    </row>
    <row r="192" spans="1:60" s="5" customFormat="1">
      <c r="A192" s="84" t="s">
        <v>283</v>
      </c>
      <c r="B192" s="14" t="s">
        <v>270</v>
      </c>
      <c r="C192" s="84"/>
      <c r="D192" s="84" t="s">
        <v>1399</v>
      </c>
      <c r="E192" s="21" t="s">
        <v>36</v>
      </c>
      <c r="F192" s="20">
        <v>10</v>
      </c>
      <c r="G192" s="20" t="s">
        <v>77</v>
      </c>
      <c r="H192" s="85"/>
      <c r="I192" s="84"/>
      <c r="J192" s="12">
        <v>0</v>
      </c>
      <c r="K192" s="12">
        <v>5000</v>
      </c>
      <c r="L192" s="12">
        <v>0</v>
      </c>
      <c r="M192" s="12">
        <v>0</v>
      </c>
      <c r="N192" s="12">
        <v>0</v>
      </c>
      <c r="O192" s="12">
        <v>0</v>
      </c>
      <c r="P192" s="12">
        <f t="shared" si="64"/>
        <v>5000</v>
      </c>
      <c r="Q192" s="12">
        <v>0</v>
      </c>
      <c r="R192" s="12">
        <v>15000</v>
      </c>
      <c r="S192" s="12">
        <v>0</v>
      </c>
      <c r="T192" s="12">
        <v>0</v>
      </c>
      <c r="U192" s="12">
        <v>0</v>
      </c>
      <c r="V192" s="12">
        <v>0</v>
      </c>
      <c r="W192" s="12">
        <f t="shared" si="65"/>
        <v>15000</v>
      </c>
      <c r="X192" s="12">
        <v>0</v>
      </c>
      <c r="Y192" s="12">
        <v>0</v>
      </c>
      <c r="Z192" s="12">
        <v>0</v>
      </c>
      <c r="AA192" s="12">
        <v>0</v>
      </c>
      <c r="AB192" s="12">
        <v>0</v>
      </c>
      <c r="AC192" s="12">
        <v>0</v>
      </c>
      <c r="AD192" s="12">
        <f t="shared" si="66"/>
        <v>0</v>
      </c>
      <c r="AE192" s="12">
        <v>0</v>
      </c>
      <c r="AF192" s="12">
        <v>0</v>
      </c>
      <c r="AG192" s="12">
        <v>0</v>
      </c>
      <c r="AH192" s="12">
        <v>0</v>
      </c>
      <c r="AI192" s="12">
        <v>0</v>
      </c>
      <c r="AJ192" s="12">
        <v>0</v>
      </c>
      <c r="AK192" s="12">
        <f t="shared" si="67"/>
        <v>0</v>
      </c>
      <c r="AL192" s="12">
        <f t="shared" si="68"/>
        <v>0</v>
      </c>
      <c r="AM192" s="12">
        <f t="shared" si="68"/>
        <v>20000</v>
      </c>
      <c r="AN192" s="12">
        <f t="shared" si="68"/>
        <v>0</v>
      </c>
      <c r="AO192" s="12">
        <f t="shared" si="68"/>
        <v>0</v>
      </c>
      <c r="AP192" s="12">
        <f t="shared" si="68"/>
        <v>0</v>
      </c>
      <c r="AQ192" s="12">
        <f t="shared" si="68"/>
        <v>0</v>
      </c>
      <c r="AR192" s="12">
        <f t="shared" si="69"/>
        <v>20000</v>
      </c>
      <c r="AS192" s="12">
        <v>0</v>
      </c>
      <c r="AT192" s="12">
        <v>0</v>
      </c>
      <c r="AU192" s="12">
        <v>0</v>
      </c>
      <c r="AV192" s="12">
        <v>0</v>
      </c>
      <c r="AW192" s="12">
        <v>0</v>
      </c>
      <c r="AX192" s="12">
        <v>0</v>
      </c>
      <c r="AY192" s="12">
        <f t="shared" si="70"/>
        <v>0</v>
      </c>
      <c r="AZ192" s="12">
        <f t="shared" si="50"/>
        <v>0</v>
      </c>
      <c r="BA192" s="12">
        <f t="shared" si="51"/>
        <v>20000</v>
      </c>
      <c r="BB192" s="12">
        <f t="shared" si="52"/>
        <v>0</v>
      </c>
      <c r="BC192" s="12">
        <f t="shared" si="53"/>
        <v>0</v>
      </c>
      <c r="BD192" s="12">
        <f t="shared" si="54"/>
        <v>0</v>
      </c>
      <c r="BE192" s="12">
        <f t="shared" si="55"/>
        <v>0</v>
      </c>
      <c r="BF192" s="12">
        <f t="shared" si="49"/>
        <v>20000</v>
      </c>
      <c r="BG192" s="1"/>
      <c r="BH192" s="95"/>
    </row>
    <row r="193" spans="1:60" s="5" customFormat="1">
      <c r="A193" s="84" t="s">
        <v>284</v>
      </c>
      <c r="B193" s="14" t="s">
        <v>270</v>
      </c>
      <c r="C193" s="84"/>
      <c r="D193" s="84" t="s">
        <v>1399</v>
      </c>
      <c r="E193" s="21" t="s">
        <v>56</v>
      </c>
      <c r="F193" s="20">
        <v>10</v>
      </c>
      <c r="G193" s="20" t="s">
        <v>77</v>
      </c>
      <c r="H193" s="85"/>
      <c r="I193" s="84"/>
      <c r="J193" s="12">
        <v>0</v>
      </c>
      <c r="K193" s="12">
        <v>1600</v>
      </c>
      <c r="L193" s="12">
        <v>0</v>
      </c>
      <c r="M193" s="12">
        <v>0</v>
      </c>
      <c r="N193" s="12">
        <v>0</v>
      </c>
      <c r="O193" s="12">
        <v>0</v>
      </c>
      <c r="P193" s="12">
        <f t="shared" si="64"/>
        <v>1600</v>
      </c>
      <c r="Q193" s="12">
        <v>0</v>
      </c>
      <c r="R193" s="12">
        <v>0</v>
      </c>
      <c r="S193" s="12">
        <v>0</v>
      </c>
      <c r="T193" s="12">
        <v>0</v>
      </c>
      <c r="U193" s="12">
        <v>0</v>
      </c>
      <c r="V193" s="12">
        <v>0</v>
      </c>
      <c r="W193" s="12">
        <f t="shared" si="65"/>
        <v>0</v>
      </c>
      <c r="X193" s="12">
        <v>0</v>
      </c>
      <c r="Y193" s="12">
        <v>0</v>
      </c>
      <c r="Z193" s="12">
        <v>0</v>
      </c>
      <c r="AA193" s="12">
        <v>0</v>
      </c>
      <c r="AB193" s="12">
        <v>0</v>
      </c>
      <c r="AC193" s="12">
        <v>0</v>
      </c>
      <c r="AD193" s="12">
        <f t="shared" si="66"/>
        <v>0</v>
      </c>
      <c r="AE193" s="12">
        <v>0</v>
      </c>
      <c r="AF193" s="12">
        <v>0</v>
      </c>
      <c r="AG193" s="12">
        <v>0</v>
      </c>
      <c r="AH193" s="12">
        <v>0</v>
      </c>
      <c r="AI193" s="12">
        <v>0</v>
      </c>
      <c r="AJ193" s="12">
        <v>0</v>
      </c>
      <c r="AK193" s="12">
        <f t="shared" si="67"/>
        <v>0</v>
      </c>
      <c r="AL193" s="12">
        <f t="shared" si="68"/>
        <v>0</v>
      </c>
      <c r="AM193" s="12">
        <f t="shared" si="68"/>
        <v>1600</v>
      </c>
      <c r="AN193" s="12">
        <f t="shared" si="68"/>
        <v>0</v>
      </c>
      <c r="AO193" s="12">
        <f t="shared" si="68"/>
        <v>0</v>
      </c>
      <c r="AP193" s="12">
        <f t="shared" si="68"/>
        <v>0</v>
      </c>
      <c r="AQ193" s="12">
        <f t="shared" si="68"/>
        <v>0</v>
      </c>
      <c r="AR193" s="12">
        <f t="shared" si="69"/>
        <v>1600</v>
      </c>
      <c r="AS193" s="12">
        <v>0</v>
      </c>
      <c r="AT193" s="12">
        <v>0</v>
      </c>
      <c r="AU193" s="12">
        <v>0</v>
      </c>
      <c r="AV193" s="12">
        <v>0</v>
      </c>
      <c r="AW193" s="12">
        <v>0</v>
      </c>
      <c r="AX193" s="12">
        <v>0</v>
      </c>
      <c r="AY193" s="12">
        <f t="shared" si="70"/>
        <v>0</v>
      </c>
      <c r="AZ193" s="12">
        <f t="shared" si="50"/>
        <v>0</v>
      </c>
      <c r="BA193" s="12">
        <f t="shared" si="51"/>
        <v>1600</v>
      </c>
      <c r="BB193" s="12">
        <f t="shared" si="52"/>
        <v>0</v>
      </c>
      <c r="BC193" s="12">
        <f t="shared" si="53"/>
        <v>0</v>
      </c>
      <c r="BD193" s="12">
        <f t="shared" si="54"/>
        <v>0</v>
      </c>
      <c r="BE193" s="12">
        <f t="shared" si="55"/>
        <v>0</v>
      </c>
      <c r="BF193" s="12">
        <f t="shared" si="49"/>
        <v>1600</v>
      </c>
      <c r="BG193" s="1"/>
      <c r="BH193" s="95"/>
    </row>
    <row r="194" spans="1:60" s="5" customFormat="1">
      <c r="A194" s="84" t="s">
        <v>285</v>
      </c>
      <c r="B194" s="14" t="s">
        <v>270</v>
      </c>
      <c r="C194" s="84"/>
      <c r="D194" s="84" t="s">
        <v>1399</v>
      </c>
      <c r="E194" s="21" t="s">
        <v>57</v>
      </c>
      <c r="F194" s="20">
        <v>10</v>
      </c>
      <c r="G194" s="20" t="s">
        <v>77</v>
      </c>
      <c r="H194" s="85"/>
      <c r="I194" s="84"/>
      <c r="J194" s="12">
        <v>0</v>
      </c>
      <c r="K194" s="12">
        <v>19115</v>
      </c>
      <c r="L194" s="12">
        <v>0</v>
      </c>
      <c r="M194" s="12">
        <v>0</v>
      </c>
      <c r="N194" s="12">
        <v>0</v>
      </c>
      <c r="O194" s="12">
        <v>0</v>
      </c>
      <c r="P194" s="12">
        <f t="shared" si="64"/>
        <v>19115</v>
      </c>
      <c r="Q194" s="12">
        <v>0</v>
      </c>
      <c r="R194" s="12">
        <v>0</v>
      </c>
      <c r="S194" s="12">
        <v>0</v>
      </c>
      <c r="T194" s="12">
        <v>0</v>
      </c>
      <c r="U194" s="12">
        <v>0</v>
      </c>
      <c r="V194" s="12">
        <v>0</v>
      </c>
      <c r="W194" s="12">
        <f t="shared" si="65"/>
        <v>0</v>
      </c>
      <c r="X194" s="12">
        <v>0</v>
      </c>
      <c r="Y194" s="12">
        <v>0</v>
      </c>
      <c r="Z194" s="12">
        <v>0</v>
      </c>
      <c r="AA194" s="12">
        <v>0</v>
      </c>
      <c r="AB194" s="12">
        <v>0</v>
      </c>
      <c r="AC194" s="12">
        <v>0</v>
      </c>
      <c r="AD194" s="12">
        <f t="shared" si="66"/>
        <v>0</v>
      </c>
      <c r="AE194" s="12">
        <v>0</v>
      </c>
      <c r="AF194" s="12">
        <v>0</v>
      </c>
      <c r="AG194" s="12">
        <v>0</v>
      </c>
      <c r="AH194" s="12">
        <v>0</v>
      </c>
      <c r="AI194" s="12">
        <v>0</v>
      </c>
      <c r="AJ194" s="12">
        <v>0</v>
      </c>
      <c r="AK194" s="12">
        <f t="shared" si="67"/>
        <v>0</v>
      </c>
      <c r="AL194" s="12">
        <f t="shared" si="68"/>
        <v>0</v>
      </c>
      <c r="AM194" s="12">
        <f t="shared" si="68"/>
        <v>19115</v>
      </c>
      <c r="AN194" s="12">
        <f t="shared" si="68"/>
        <v>0</v>
      </c>
      <c r="AO194" s="12">
        <f t="shared" si="68"/>
        <v>0</v>
      </c>
      <c r="AP194" s="12">
        <f t="shared" si="68"/>
        <v>0</v>
      </c>
      <c r="AQ194" s="12">
        <f t="shared" si="68"/>
        <v>0</v>
      </c>
      <c r="AR194" s="12">
        <f t="shared" si="69"/>
        <v>19115</v>
      </c>
      <c r="AS194" s="12">
        <v>0</v>
      </c>
      <c r="AT194" s="12">
        <v>0</v>
      </c>
      <c r="AU194" s="12">
        <v>0</v>
      </c>
      <c r="AV194" s="12">
        <v>0</v>
      </c>
      <c r="AW194" s="12">
        <v>0</v>
      </c>
      <c r="AX194" s="12">
        <v>0</v>
      </c>
      <c r="AY194" s="12">
        <f t="shared" si="70"/>
        <v>0</v>
      </c>
      <c r="AZ194" s="12">
        <f t="shared" si="50"/>
        <v>0</v>
      </c>
      <c r="BA194" s="12">
        <f t="shared" si="51"/>
        <v>19115</v>
      </c>
      <c r="BB194" s="12">
        <f t="shared" si="52"/>
        <v>0</v>
      </c>
      <c r="BC194" s="12">
        <f t="shared" si="53"/>
        <v>0</v>
      </c>
      <c r="BD194" s="12">
        <f t="shared" si="54"/>
        <v>0</v>
      </c>
      <c r="BE194" s="12">
        <f t="shared" si="55"/>
        <v>0</v>
      </c>
      <c r="BF194" s="12">
        <f t="shared" si="49"/>
        <v>19115</v>
      </c>
      <c r="BG194" s="1"/>
      <c r="BH194" s="95"/>
    </row>
    <row r="195" spans="1:60" s="5" customFormat="1">
      <c r="A195" s="84" t="s">
        <v>286</v>
      </c>
      <c r="B195" s="14" t="s">
        <v>270</v>
      </c>
      <c r="C195" s="84"/>
      <c r="D195" s="84" t="s">
        <v>1399</v>
      </c>
      <c r="E195" s="21" t="s">
        <v>57</v>
      </c>
      <c r="F195" s="20">
        <v>10</v>
      </c>
      <c r="G195" s="20" t="s">
        <v>77</v>
      </c>
      <c r="H195" s="85"/>
      <c r="I195" s="84"/>
      <c r="J195" s="12">
        <v>0</v>
      </c>
      <c r="K195" s="12">
        <v>20000</v>
      </c>
      <c r="L195" s="12">
        <v>0</v>
      </c>
      <c r="M195" s="12">
        <v>0</v>
      </c>
      <c r="N195" s="12">
        <v>0</v>
      </c>
      <c r="O195" s="12">
        <v>0</v>
      </c>
      <c r="P195" s="12">
        <f t="shared" si="64"/>
        <v>20000</v>
      </c>
      <c r="Q195" s="12">
        <v>0</v>
      </c>
      <c r="R195" s="12">
        <v>60000</v>
      </c>
      <c r="S195" s="12">
        <v>0</v>
      </c>
      <c r="T195" s="12">
        <v>0</v>
      </c>
      <c r="U195" s="12">
        <v>0</v>
      </c>
      <c r="V195" s="12">
        <v>0</v>
      </c>
      <c r="W195" s="12">
        <f t="shared" si="65"/>
        <v>60000</v>
      </c>
      <c r="X195" s="12">
        <v>0</v>
      </c>
      <c r="Y195" s="12">
        <v>0</v>
      </c>
      <c r="Z195" s="12">
        <v>0</v>
      </c>
      <c r="AA195" s="12">
        <v>0</v>
      </c>
      <c r="AB195" s="12">
        <v>0</v>
      </c>
      <c r="AC195" s="12">
        <v>0</v>
      </c>
      <c r="AD195" s="12">
        <f t="shared" si="66"/>
        <v>0</v>
      </c>
      <c r="AE195" s="12">
        <v>0</v>
      </c>
      <c r="AF195" s="12">
        <v>0</v>
      </c>
      <c r="AG195" s="12">
        <v>0</v>
      </c>
      <c r="AH195" s="12">
        <v>0</v>
      </c>
      <c r="AI195" s="12">
        <v>0</v>
      </c>
      <c r="AJ195" s="12">
        <v>0</v>
      </c>
      <c r="AK195" s="12">
        <f t="shared" si="67"/>
        <v>0</v>
      </c>
      <c r="AL195" s="12">
        <f t="shared" si="68"/>
        <v>0</v>
      </c>
      <c r="AM195" s="12">
        <f t="shared" si="68"/>
        <v>80000</v>
      </c>
      <c r="AN195" s="12">
        <f t="shared" si="68"/>
        <v>0</v>
      </c>
      <c r="AO195" s="12">
        <f t="shared" si="68"/>
        <v>0</v>
      </c>
      <c r="AP195" s="12">
        <f t="shared" si="68"/>
        <v>0</v>
      </c>
      <c r="AQ195" s="12">
        <f t="shared" si="68"/>
        <v>0</v>
      </c>
      <c r="AR195" s="12">
        <f t="shared" si="69"/>
        <v>80000</v>
      </c>
      <c r="AS195" s="12">
        <v>0</v>
      </c>
      <c r="AT195" s="12">
        <v>0</v>
      </c>
      <c r="AU195" s="12">
        <v>0</v>
      </c>
      <c r="AV195" s="12">
        <v>0</v>
      </c>
      <c r="AW195" s="12">
        <v>0</v>
      </c>
      <c r="AX195" s="12">
        <v>0</v>
      </c>
      <c r="AY195" s="12">
        <f t="shared" si="70"/>
        <v>0</v>
      </c>
      <c r="AZ195" s="12">
        <f t="shared" si="50"/>
        <v>0</v>
      </c>
      <c r="BA195" s="12">
        <f t="shared" si="51"/>
        <v>80000</v>
      </c>
      <c r="BB195" s="12">
        <f t="shared" si="52"/>
        <v>0</v>
      </c>
      <c r="BC195" s="12">
        <f t="shared" si="53"/>
        <v>0</v>
      </c>
      <c r="BD195" s="12">
        <f t="shared" si="54"/>
        <v>0</v>
      </c>
      <c r="BE195" s="12">
        <f t="shared" si="55"/>
        <v>0</v>
      </c>
      <c r="BF195" s="12">
        <f t="shared" si="49"/>
        <v>80000</v>
      </c>
      <c r="BG195" s="1"/>
      <c r="BH195" s="95"/>
    </row>
    <row r="196" spans="1:60" s="5" customFormat="1">
      <c r="A196" s="84" t="s">
        <v>287</v>
      </c>
      <c r="B196" s="14" t="s">
        <v>270</v>
      </c>
      <c r="C196" s="84"/>
      <c r="D196" s="84" t="s">
        <v>1399</v>
      </c>
      <c r="E196" s="21" t="s">
        <v>57</v>
      </c>
      <c r="F196" s="20">
        <v>10</v>
      </c>
      <c r="G196" s="20" t="s">
        <v>77</v>
      </c>
      <c r="H196" s="85"/>
      <c r="I196" s="84"/>
      <c r="J196" s="12">
        <v>0</v>
      </c>
      <c r="K196" s="12">
        <v>10000</v>
      </c>
      <c r="L196" s="12">
        <v>0</v>
      </c>
      <c r="M196" s="12">
        <v>0</v>
      </c>
      <c r="N196" s="12">
        <v>0</v>
      </c>
      <c r="O196" s="12">
        <v>0</v>
      </c>
      <c r="P196" s="12">
        <f t="shared" si="64"/>
        <v>10000</v>
      </c>
      <c r="Q196" s="12">
        <v>0</v>
      </c>
      <c r="R196" s="12">
        <v>10000</v>
      </c>
      <c r="S196" s="12">
        <v>0</v>
      </c>
      <c r="T196" s="12">
        <v>0</v>
      </c>
      <c r="U196" s="12">
        <v>0</v>
      </c>
      <c r="V196" s="12">
        <v>0</v>
      </c>
      <c r="W196" s="12">
        <f t="shared" si="65"/>
        <v>10000</v>
      </c>
      <c r="X196" s="12">
        <v>0</v>
      </c>
      <c r="Y196" s="12">
        <v>0</v>
      </c>
      <c r="Z196" s="12">
        <v>0</v>
      </c>
      <c r="AA196" s="12">
        <v>0</v>
      </c>
      <c r="AB196" s="12">
        <v>0</v>
      </c>
      <c r="AC196" s="12">
        <v>0</v>
      </c>
      <c r="AD196" s="12">
        <f t="shared" si="66"/>
        <v>0</v>
      </c>
      <c r="AE196" s="12">
        <v>0</v>
      </c>
      <c r="AF196" s="12">
        <v>0</v>
      </c>
      <c r="AG196" s="12">
        <v>0</v>
      </c>
      <c r="AH196" s="12">
        <v>0</v>
      </c>
      <c r="AI196" s="12">
        <v>0</v>
      </c>
      <c r="AJ196" s="12">
        <v>0</v>
      </c>
      <c r="AK196" s="12">
        <f t="shared" si="67"/>
        <v>0</v>
      </c>
      <c r="AL196" s="12">
        <f t="shared" si="68"/>
        <v>0</v>
      </c>
      <c r="AM196" s="12">
        <f t="shared" si="68"/>
        <v>20000</v>
      </c>
      <c r="AN196" s="12">
        <f t="shared" si="68"/>
        <v>0</v>
      </c>
      <c r="AO196" s="12">
        <f t="shared" si="68"/>
        <v>0</v>
      </c>
      <c r="AP196" s="12">
        <f t="shared" si="68"/>
        <v>0</v>
      </c>
      <c r="AQ196" s="12">
        <f t="shared" si="68"/>
        <v>0</v>
      </c>
      <c r="AR196" s="12">
        <f t="shared" si="69"/>
        <v>20000</v>
      </c>
      <c r="AS196" s="12">
        <v>0</v>
      </c>
      <c r="AT196" s="12">
        <v>0</v>
      </c>
      <c r="AU196" s="12">
        <v>0</v>
      </c>
      <c r="AV196" s="12">
        <v>0</v>
      </c>
      <c r="AW196" s="12">
        <v>0</v>
      </c>
      <c r="AX196" s="12">
        <v>0</v>
      </c>
      <c r="AY196" s="12">
        <f t="shared" si="70"/>
        <v>0</v>
      </c>
      <c r="AZ196" s="12">
        <f t="shared" si="50"/>
        <v>0</v>
      </c>
      <c r="BA196" s="12">
        <f t="shared" si="51"/>
        <v>20000</v>
      </c>
      <c r="BB196" s="12">
        <f t="shared" si="52"/>
        <v>0</v>
      </c>
      <c r="BC196" s="12">
        <f t="shared" si="53"/>
        <v>0</v>
      </c>
      <c r="BD196" s="12">
        <f t="shared" si="54"/>
        <v>0</v>
      </c>
      <c r="BE196" s="12">
        <f t="shared" si="55"/>
        <v>0</v>
      </c>
      <c r="BF196" s="12">
        <f t="shared" si="49"/>
        <v>20000</v>
      </c>
      <c r="BG196" s="1"/>
      <c r="BH196" s="95"/>
    </row>
    <row r="197" spans="1:60" s="5" customFormat="1">
      <c r="A197" s="84" t="s">
        <v>288</v>
      </c>
      <c r="B197" s="14" t="s">
        <v>270</v>
      </c>
      <c r="C197" s="84"/>
      <c r="D197" s="84" t="s">
        <v>1399</v>
      </c>
      <c r="E197" s="21" t="s">
        <v>56</v>
      </c>
      <c r="F197" s="20">
        <v>10</v>
      </c>
      <c r="G197" s="20" t="s">
        <v>77</v>
      </c>
      <c r="H197" s="85"/>
      <c r="I197" s="84"/>
      <c r="J197" s="12">
        <v>0</v>
      </c>
      <c r="K197" s="12">
        <v>50000</v>
      </c>
      <c r="L197" s="12">
        <v>0</v>
      </c>
      <c r="M197" s="12">
        <v>0</v>
      </c>
      <c r="N197" s="12">
        <v>0</v>
      </c>
      <c r="O197" s="12">
        <v>0</v>
      </c>
      <c r="P197" s="12">
        <f t="shared" si="64"/>
        <v>50000</v>
      </c>
      <c r="Q197" s="12">
        <v>0</v>
      </c>
      <c r="R197" s="12">
        <v>100000</v>
      </c>
      <c r="S197" s="12">
        <v>0</v>
      </c>
      <c r="T197" s="12">
        <v>0</v>
      </c>
      <c r="U197" s="12">
        <v>0</v>
      </c>
      <c r="V197" s="12">
        <v>0</v>
      </c>
      <c r="W197" s="12">
        <f t="shared" si="65"/>
        <v>100000</v>
      </c>
      <c r="X197" s="12">
        <v>0</v>
      </c>
      <c r="Y197" s="12">
        <v>0</v>
      </c>
      <c r="Z197" s="12">
        <v>0</v>
      </c>
      <c r="AA197" s="12">
        <v>0</v>
      </c>
      <c r="AB197" s="12">
        <v>0</v>
      </c>
      <c r="AC197" s="12">
        <v>0</v>
      </c>
      <c r="AD197" s="12">
        <f t="shared" si="66"/>
        <v>0</v>
      </c>
      <c r="AE197" s="12">
        <v>0</v>
      </c>
      <c r="AF197" s="12">
        <v>0</v>
      </c>
      <c r="AG197" s="12">
        <v>0</v>
      </c>
      <c r="AH197" s="12">
        <v>0</v>
      </c>
      <c r="AI197" s="12">
        <v>0</v>
      </c>
      <c r="AJ197" s="12">
        <v>0</v>
      </c>
      <c r="AK197" s="12">
        <f t="shared" si="67"/>
        <v>0</v>
      </c>
      <c r="AL197" s="12">
        <f t="shared" si="68"/>
        <v>0</v>
      </c>
      <c r="AM197" s="12">
        <f t="shared" si="68"/>
        <v>150000</v>
      </c>
      <c r="AN197" s="12">
        <f t="shared" si="68"/>
        <v>0</v>
      </c>
      <c r="AO197" s="12">
        <f t="shared" si="68"/>
        <v>0</v>
      </c>
      <c r="AP197" s="12">
        <f t="shared" si="68"/>
        <v>0</v>
      </c>
      <c r="AQ197" s="12">
        <f t="shared" si="68"/>
        <v>0</v>
      </c>
      <c r="AR197" s="12">
        <f t="shared" si="69"/>
        <v>150000</v>
      </c>
      <c r="AS197" s="12">
        <v>0</v>
      </c>
      <c r="AT197" s="12">
        <v>0</v>
      </c>
      <c r="AU197" s="12">
        <v>0</v>
      </c>
      <c r="AV197" s="12">
        <v>0</v>
      </c>
      <c r="AW197" s="12">
        <v>0</v>
      </c>
      <c r="AX197" s="12">
        <v>0</v>
      </c>
      <c r="AY197" s="12">
        <f t="shared" si="70"/>
        <v>0</v>
      </c>
      <c r="AZ197" s="12">
        <f t="shared" si="50"/>
        <v>0</v>
      </c>
      <c r="BA197" s="12">
        <f t="shared" si="51"/>
        <v>150000</v>
      </c>
      <c r="BB197" s="12">
        <f t="shared" si="52"/>
        <v>0</v>
      </c>
      <c r="BC197" s="12">
        <f t="shared" si="53"/>
        <v>0</v>
      </c>
      <c r="BD197" s="12">
        <f t="shared" si="54"/>
        <v>0</v>
      </c>
      <c r="BE197" s="12">
        <f t="shared" si="55"/>
        <v>0</v>
      </c>
      <c r="BF197" s="12">
        <f t="shared" si="49"/>
        <v>150000</v>
      </c>
      <c r="BG197" s="1"/>
      <c r="BH197" s="95"/>
    </row>
    <row r="198" spans="1:60" s="5" customFormat="1" ht="51">
      <c r="A198" s="84" t="s">
        <v>289</v>
      </c>
      <c r="B198" s="14" t="s">
        <v>270</v>
      </c>
      <c r="C198" s="84"/>
      <c r="D198" s="21" t="s">
        <v>45</v>
      </c>
      <c r="E198" s="21" t="s">
        <v>1384</v>
      </c>
      <c r="F198" s="20">
        <v>10</v>
      </c>
      <c r="G198" s="20" t="s">
        <v>77</v>
      </c>
      <c r="H198" s="85"/>
      <c r="I198" s="84"/>
      <c r="J198" s="12">
        <v>0</v>
      </c>
      <c r="K198" s="12">
        <v>2853</v>
      </c>
      <c r="L198" s="12">
        <v>0</v>
      </c>
      <c r="M198" s="12">
        <v>0</v>
      </c>
      <c r="N198" s="12">
        <v>0</v>
      </c>
      <c r="O198" s="12">
        <v>0</v>
      </c>
      <c r="P198" s="12">
        <f t="shared" si="64"/>
        <v>2853</v>
      </c>
      <c r="Q198" s="12">
        <v>0</v>
      </c>
      <c r="R198" s="12">
        <v>0</v>
      </c>
      <c r="S198" s="12">
        <v>0</v>
      </c>
      <c r="T198" s="12">
        <v>0</v>
      </c>
      <c r="U198" s="12">
        <v>0</v>
      </c>
      <c r="V198" s="12">
        <v>0</v>
      </c>
      <c r="W198" s="12">
        <f t="shared" si="65"/>
        <v>0</v>
      </c>
      <c r="X198" s="12">
        <v>0</v>
      </c>
      <c r="Y198" s="12">
        <v>0</v>
      </c>
      <c r="Z198" s="12">
        <v>0</v>
      </c>
      <c r="AA198" s="12">
        <v>0</v>
      </c>
      <c r="AB198" s="12">
        <v>0</v>
      </c>
      <c r="AC198" s="12">
        <v>0</v>
      </c>
      <c r="AD198" s="12">
        <f t="shared" si="66"/>
        <v>0</v>
      </c>
      <c r="AE198" s="12">
        <v>0</v>
      </c>
      <c r="AF198" s="12">
        <v>0</v>
      </c>
      <c r="AG198" s="12">
        <v>0</v>
      </c>
      <c r="AH198" s="12">
        <v>0</v>
      </c>
      <c r="AI198" s="12">
        <v>0</v>
      </c>
      <c r="AJ198" s="12">
        <v>0</v>
      </c>
      <c r="AK198" s="12">
        <f t="shared" si="67"/>
        <v>0</v>
      </c>
      <c r="AL198" s="12">
        <f t="shared" si="68"/>
        <v>0</v>
      </c>
      <c r="AM198" s="12">
        <f t="shared" si="68"/>
        <v>2853</v>
      </c>
      <c r="AN198" s="12">
        <f t="shared" si="68"/>
        <v>0</v>
      </c>
      <c r="AO198" s="12">
        <f t="shared" si="68"/>
        <v>0</v>
      </c>
      <c r="AP198" s="12">
        <f t="shared" si="68"/>
        <v>0</v>
      </c>
      <c r="AQ198" s="12">
        <f t="shared" si="68"/>
        <v>0</v>
      </c>
      <c r="AR198" s="12">
        <f t="shared" si="69"/>
        <v>2853</v>
      </c>
      <c r="AS198" s="12">
        <v>0</v>
      </c>
      <c r="AT198" s="12">
        <v>0</v>
      </c>
      <c r="AU198" s="12">
        <v>0</v>
      </c>
      <c r="AV198" s="12">
        <v>0</v>
      </c>
      <c r="AW198" s="12">
        <v>0</v>
      </c>
      <c r="AX198" s="12">
        <v>0</v>
      </c>
      <c r="AY198" s="12">
        <f t="shared" si="70"/>
        <v>0</v>
      </c>
      <c r="AZ198" s="12">
        <f t="shared" si="50"/>
        <v>0</v>
      </c>
      <c r="BA198" s="12">
        <f t="shared" si="51"/>
        <v>2853</v>
      </c>
      <c r="BB198" s="12">
        <f t="shared" si="52"/>
        <v>0</v>
      </c>
      <c r="BC198" s="12">
        <f t="shared" si="53"/>
        <v>0</v>
      </c>
      <c r="BD198" s="12">
        <f t="shared" si="54"/>
        <v>0</v>
      </c>
      <c r="BE198" s="12">
        <f t="shared" si="55"/>
        <v>0</v>
      </c>
      <c r="BF198" s="12">
        <f t="shared" si="49"/>
        <v>2853</v>
      </c>
      <c r="BG198" s="1"/>
      <c r="BH198" s="95"/>
    </row>
    <row r="199" spans="1:60" s="5" customFormat="1">
      <c r="A199" s="84" t="s">
        <v>290</v>
      </c>
      <c r="B199" s="14" t="s">
        <v>270</v>
      </c>
      <c r="C199" s="84"/>
      <c r="D199" s="84" t="s">
        <v>1399</v>
      </c>
      <c r="E199" s="21" t="s">
        <v>56</v>
      </c>
      <c r="F199" s="20">
        <v>10</v>
      </c>
      <c r="G199" s="20" t="s">
        <v>77</v>
      </c>
      <c r="H199" s="85"/>
      <c r="I199" s="84"/>
      <c r="J199" s="12">
        <v>0</v>
      </c>
      <c r="K199" s="12">
        <v>6000</v>
      </c>
      <c r="L199" s="12">
        <v>0</v>
      </c>
      <c r="M199" s="12">
        <v>0</v>
      </c>
      <c r="N199" s="12">
        <v>0</v>
      </c>
      <c r="O199" s="12">
        <v>0</v>
      </c>
      <c r="P199" s="12">
        <f t="shared" si="64"/>
        <v>6000</v>
      </c>
      <c r="Q199" s="12">
        <v>0</v>
      </c>
      <c r="R199" s="12">
        <v>0</v>
      </c>
      <c r="S199" s="12">
        <v>0</v>
      </c>
      <c r="T199" s="12">
        <v>0</v>
      </c>
      <c r="U199" s="12">
        <v>0</v>
      </c>
      <c r="V199" s="12">
        <v>0</v>
      </c>
      <c r="W199" s="12">
        <f t="shared" si="65"/>
        <v>0</v>
      </c>
      <c r="X199" s="12">
        <v>0</v>
      </c>
      <c r="Y199" s="12">
        <v>0</v>
      </c>
      <c r="Z199" s="12">
        <v>0</v>
      </c>
      <c r="AA199" s="12">
        <v>0</v>
      </c>
      <c r="AB199" s="12">
        <v>0</v>
      </c>
      <c r="AC199" s="12">
        <v>0</v>
      </c>
      <c r="AD199" s="12">
        <f t="shared" si="66"/>
        <v>0</v>
      </c>
      <c r="AE199" s="12">
        <v>0</v>
      </c>
      <c r="AF199" s="12">
        <v>0</v>
      </c>
      <c r="AG199" s="12">
        <v>0</v>
      </c>
      <c r="AH199" s="12">
        <v>0</v>
      </c>
      <c r="AI199" s="12">
        <v>0</v>
      </c>
      <c r="AJ199" s="12">
        <v>0</v>
      </c>
      <c r="AK199" s="12">
        <f t="shared" si="67"/>
        <v>0</v>
      </c>
      <c r="AL199" s="12">
        <f t="shared" si="68"/>
        <v>0</v>
      </c>
      <c r="AM199" s="12">
        <f t="shared" si="68"/>
        <v>6000</v>
      </c>
      <c r="AN199" s="12">
        <f t="shared" si="68"/>
        <v>0</v>
      </c>
      <c r="AO199" s="12">
        <f t="shared" si="68"/>
        <v>0</v>
      </c>
      <c r="AP199" s="12">
        <f t="shared" si="68"/>
        <v>0</v>
      </c>
      <c r="AQ199" s="12">
        <f t="shared" si="68"/>
        <v>0</v>
      </c>
      <c r="AR199" s="12">
        <f t="shared" si="69"/>
        <v>6000</v>
      </c>
      <c r="AS199" s="12">
        <v>0</v>
      </c>
      <c r="AT199" s="12">
        <v>0</v>
      </c>
      <c r="AU199" s="12">
        <v>0</v>
      </c>
      <c r="AV199" s="12">
        <v>0</v>
      </c>
      <c r="AW199" s="12">
        <v>0</v>
      </c>
      <c r="AX199" s="12">
        <v>0</v>
      </c>
      <c r="AY199" s="12">
        <f t="shared" si="70"/>
        <v>0</v>
      </c>
      <c r="AZ199" s="12">
        <f t="shared" si="50"/>
        <v>0</v>
      </c>
      <c r="BA199" s="12">
        <f t="shared" si="51"/>
        <v>6000</v>
      </c>
      <c r="BB199" s="12">
        <f t="shared" si="52"/>
        <v>0</v>
      </c>
      <c r="BC199" s="12">
        <f t="shared" si="53"/>
        <v>0</v>
      </c>
      <c r="BD199" s="12">
        <f t="shared" si="54"/>
        <v>0</v>
      </c>
      <c r="BE199" s="12">
        <f t="shared" si="55"/>
        <v>0</v>
      </c>
      <c r="BF199" s="12">
        <f t="shared" si="49"/>
        <v>6000</v>
      </c>
      <c r="BG199" s="1"/>
      <c r="BH199" s="95"/>
    </row>
    <row r="200" spans="1:60" s="5" customFormat="1">
      <c r="A200" s="84" t="s">
        <v>291</v>
      </c>
      <c r="B200" s="14" t="s">
        <v>270</v>
      </c>
      <c r="C200" s="84"/>
      <c r="D200" s="84" t="s">
        <v>1399</v>
      </c>
      <c r="E200" s="21" t="s">
        <v>56</v>
      </c>
      <c r="F200" s="20">
        <v>10</v>
      </c>
      <c r="G200" s="20" t="s">
        <v>77</v>
      </c>
      <c r="H200" s="85"/>
      <c r="I200" s="84"/>
      <c r="J200" s="12">
        <v>0</v>
      </c>
      <c r="K200" s="12">
        <v>1500</v>
      </c>
      <c r="L200" s="12">
        <v>0</v>
      </c>
      <c r="M200" s="12">
        <v>0</v>
      </c>
      <c r="N200" s="12">
        <v>0</v>
      </c>
      <c r="O200" s="12">
        <v>0</v>
      </c>
      <c r="P200" s="12">
        <f t="shared" si="64"/>
        <v>1500</v>
      </c>
      <c r="Q200" s="12">
        <v>0</v>
      </c>
      <c r="R200" s="12">
        <v>0</v>
      </c>
      <c r="S200" s="12">
        <v>0</v>
      </c>
      <c r="T200" s="12">
        <v>0</v>
      </c>
      <c r="U200" s="12">
        <v>0</v>
      </c>
      <c r="V200" s="12">
        <v>0</v>
      </c>
      <c r="W200" s="12">
        <f t="shared" si="65"/>
        <v>0</v>
      </c>
      <c r="X200" s="12">
        <v>0</v>
      </c>
      <c r="Y200" s="12">
        <v>0</v>
      </c>
      <c r="Z200" s="12">
        <v>0</v>
      </c>
      <c r="AA200" s="12">
        <v>0</v>
      </c>
      <c r="AB200" s="12">
        <v>0</v>
      </c>
      <c r="AC200" s="12">
        <v>0</v>
      </c>
      <c r="AD200" s="12">
        <f t="shared" si="66"/>
        <v>0</v>
      </c>
      <c r="AE200" s="12">
        <v>0</v>
      </c>
      <c r="AF200" s="12">
        <v>0</v>
      </c>
      <c r="AG200" s="12">
        <v>0</v>
      </c>
      <c r="AH200" s="12">
        <v>0</v>
      </c>
      <c r="AI200" s="12">
        <v>0</v>
      </c>
      <c r="AJ200" s="12">
        <v>0</v>
      </c>
      <c r="AK200" s="12">
        <f t="shared" si="67"/>
        <v>0</v>
      </c>
      <c r="AL200" s="12">
        <f t="shared" si="68"/>
        <v>0</v>
      </c>
      <c r="AM200" s="12">
        <f t="shared" si="68"/>
        <v>1500</v>
      </c>
      <c r="AN200" s="12">
        <f t="shared" si="68"/>
        <v>0</v>
      </c>
      <c r="AO200" s="12">
        <f t="shared" si="68"/>
        <v>0</v>
      </c>
      <c r="AP200" s="12">
        <f t="shared" si="68"/>
        <v>0</v>
      </c>
      <c r="AQ200" s="12">
        <f t="shared" si="68"/>
        <v>0</v>
      </c>
      <c r="AR200" s="12">
        <f t="shared" si="69"/>
        <v>1500</v>
      </c>
      <c r="AS200" s="12">
        <v>0</v>
      </c>
      <c r="AT200" s="12">
        <v>0</v>
      </c>
      <c r="AU200" s="12">
        <v>0</v>
      </c>
      <c r="AV200" s="12">
        <v>0</v>
      </c>
      <c r="AW200" s="12">
        <v>0</v>
      </c>
      <c r="AX200" s="12">
        <v>0</v>
      </c>
      <c r="AY200" s="12">
        <f t="shared" si="70"/>
        <v>0</v>
      </c>
      <c r="AZ200" s="12">
        <f t="shared" si="50"/>
        <v>0</v>
      </c>
      <c r="BA200" s="12">
        <f t="shared" si="51"/>
        <v>1500</v>
      </c>
      <c r="BB200" s="12">
        <f t="shared" si="52"/>
        <v>0</v>
      </c>
      <c r="BC200" s="12">
        <f t="shared" si="53"/>
        <v>0</v>
      </c>
      <c r="BD200" s="12">
        <f t="shared" si="54"/>
        <v>0</v>
      </c>
      <c r="BE200" s="12">
        <f t="shared" si="55"/>
        <v>0</v>
      </c>
      <c r="BF200" s="12">
        <f t="shared" si="49"/>
        <v>1500</v>
      </c>
      <c r="BG200" s="1"/>
      <c r="BH200" s="95"/>
    </row>
    <row r="201" spans="1:60" s="5" customFormat="1">
      <c r="A201" s="84" t="s">
        <v>292</v>
      </c>
      <c r="B201" s="14" t="s">
        <v>270</v>
      </c>
      <c r="C201" s="84"/>
      <c r="D201" s="84" t="s">
        <v>1399</v>
      </c>
      <c r="E201" s="21" t="s">
        <v>57</v>
      </c>
      <c r="F201" s="20">
        <v>10</v>
      </c>
      <c r="G201" s="20" t="s">
        <v>77</v>
      </c>
      <c r="H201" s="85"/>
      <c r="I201" s="84"/>
      <c r="J201" s="12">
        <v>0</v>
      </c>
      <c r="K201" s="12">
        <v>5175</v>
      </c>
      <c r="L201" s="12">
        <v>0</v>
      </c>
      <c r="M201" s="12">
        <v>0</v>
      </c>
      <c r="N201" s="12">
        <v>0</v>
      </c>
      <c r="O201" s="12">
        <v>0</v>
      </c>
      <c r="P201" s="12">
        <f t="shared" si="64"/>
        <v>5175</v>
      </c>
      <c r="Q201" s="12">
        <v>0</v>
      </c>
      <c r="R201" s="12">
        <v>0</v>
      </c>
      <c r="S201" s="12">
        <v>0</v>
      </c>
      <c r="T201" s="12">
        <v>0</v>
      </c>
      <c r="U201" s="12">
        <v>0</v>
      </c>
      <c r="V201" s="12">
        <v>0</v>
      </c>
      <c r="W201" s="12">
        <f t="shared" si="65"/>
        <v>0</v>
      </c>
      <c r="X201" s="12">
        <v>0</v>
      </c>
      <c r="Y201" s="12">
        <v>0</v>
      </c>
      <c r="Z201" s="12">
        <v>0</v>
      </c>
      <c r="AA201" s="12">
        <v>0</v>
      </c>
      <c r="AB201" s="12">
        <v>0</v>
      </c>
      <c r="AC201" s="12">
        <v>0</v>
      </c>
      <c r="AD201" s="12">
        <f t="shared" si="66"/>
        <v>0</v>
      </c>
      <c r="AE201" s="12">
        <v>0</v>
      </c>
      <c r="AF201" s="12">
        <v>0</v>
      </c>
      <c r="AG201" s="12">
        <v>0</v>
      </c>
      <c r="AH201" s="12">
        <v>0</v>
      </c>
      <c r="AI201" s="12">
        <v>0</v>
      </c>
      <c r="AJ201" s="12">
        <v>0</v>
      </c>
      <c r="AK201" s="12">
        <f t="shared" si="67"/>
        <v>0</v>
      </c>
      <c r="AL201" s="12">
        <f t="shared" si="68"/>
        <v>0</v>
      </c>
      <c r="AM201" s="12">
        <f t="shared" si="68"/>
        <v>5175</v>
      </c>
      <c r="AN201" s="12">
        <f t="shared" si="68"/>
        <v>0</v>
      </c>
      <c r="AO201" s="12">
        <f t="shared" si="68"/>
        <v>0</v>
      </c>
      <c r="AP201" s="12">
        <f t="shared" si="68"/>
        <v>0</v>
      </c>
      <c r="AQ201" s="12">
        <f t="shared" si="68"/>
        <v>0</v>
      </c>
      <c r="AR201" s="12">
        <f t="shared" si="69"/>
        <v>5175</v>
      </c>
      <c r="AS201" s="12">
        <v>0</v>
      </c>
      <c r="AT201" s="12">
        <v>0</v>
      </c>
      <c r="AU201" s="12">
        <v>0</v>
      </c>
      <c r="AV201" s="12">
        <v>0</v>
      </c>
      <c r="AW201" s="12">
        <v>0</v>
      </c>
      <c r="AX201" s="12">
        <v>0</v>
      </c>
      <c r="AY201" s="12">
        <f t="shared" si="70"/>
        <v>0</v>
      </c>
      <c r="AZ201" s="12">
        <f t="shared" si="50"/>
        <v>0</v>
      </c>
      <c r="BA201" s="12">
        <f t="shared" si="51"/>
        <v>5175</v>
      </c>
      <c r="BB201" s="12">
        <f t="shared" si="52"/>
        <v>0</v>
      </c>
      <c r="BC201" s="12">
        <f t="shared" si="53"/>
        <v>0</v>
      </c>
      <c r="BD201" s="12">
        <f t="shared" si="54"/>
        <v>0</v>
      </c>
      <c r="BE201" s="12">
        <f t="shared" si="55"/>
        <v>0</v>
      </c>
      <c r="BF201" s="12">
        <f t="shared" ref="BF201:BF264" si="71">SUM(AZ201:BE201)</f>
        <v>5175</v>
      </c>
      <c r="BG201" s="1"/>
      <c r="BH201" s="95"/>
    </row>
    <row r="202" spans="1:60" s="5" customFormat="1">
      <c r="A202" s="84" t="s">
        <v>293</v>
      </c>
      <c r="B202" s="14" t="s">
        <v>270</v>
      </c>
      <c r="C202" s="84"/>
      <c r="D202" s="84" t="s">
        <v>1399</v>
      </c>
      <c r="E202" s="21" t="s">
        <v>36</v>
      </c>
      <c r="F202" s="20">
        <v>10</v>
      </c>
      <c r="G202" s="20" t="s">
        <v>77</v>
      </c>
      <c r="H202" s="85"/>
      <c r="I202" s="84"/>
      <c r="J202" s="12">
        <v>0</v>
      </c>
      <c r="K202" s="12">
        <v>60000</v>
      </c>
      <c r="L202" s="12">
        <v>0</v>
      </c>
      <c r="M202" s="12">
        <v>0</v>
      </c>
      <c r="N202" s="12">
        <v>0</v>
      </c>
      <c r="O202" s="12">
        <v>0</v>
      </c>
      <c r="P202" s="12">
        <f t="shared" si="64"/>
        <v>60000</v>
      </c>
      <c r="Q202" s="12">
        <v>0</v>
      </c>
      <c r="R202" s="12">
        <v>140000</v>
      </c>
      <c r="S202" s="12">
        <v>0</v>
      </c>
      <c r="T202" s="12">
        <v>0</v>
      </c>
      <c r="U202" s="12">
        <v>0</v>
      </c>
      <c r="V202" s="12">
        <v>0</v>
      </c>
      <c r="W202" s="12">
        <f t="shared" si="65"/>
        <v>140000</v>
      </c>
      <c r="X202" s="12">
        <v>0</v>
      </c>
      <c r="Y202" s="12">
        <v>36000</v>
      </c>
      <c r="Z202" s="12">
        <v>0</v>
      </c>
      <c r="AA202" s="12">
        <v>0</v>
      </c>
      <c r="AB202" s="12">
        <v>0</v>
      </c>
      <c r="AC202" s="12">
        <v>0</v>
      </c>
      <c r="AD202" s="12">
        <f t="shared" si="66"/>
        <v>36000</v>
      </c>
      <c r="AE202" s="12">
        <v>0</v>
      </c>
      <c r="AF202" s="12">
        <v>0</v>
      </c>
      <c r="AG202" s="12">
        <v>0</v>
      </c>
      <c r="AH202" s="12">
        <v>0</v>
      </c>
      <c r="AI202" s="12">
        <v>0</v>
      </c>
      <c r="AJ202" s="12">
        <v>0</v>
      </c>
      <c r="AK202" s="12">
        <f t="shared" si="67"/>
        <v>0</v>
      </c>
      <c r="AL202" s="12">
        <f t="shared" si="68"/>
        <v>0</v>
      </c>
      <c r="AM202" s="12">
        <f t="shared" si="68"/>
        <v>236000</v>
      </c>
      <c r="AN202" s="12">
        <f t="shared" si="68"/>
        <v>0</v>
      </c>
      <c r="AO202" s="12">
        <f t="shared" si="68"/>
        <v>0</v>
      </c>
      <c r="AP202" s="12">
        <f t="shared" si="68"/>
        <v>0</v>
      </c>
      <c r="AQ202" s="12">
        <f t="shared" si="68"/>
        <v>0</v>
      </c>
      <c r="AR202" s="12">
        <f t="shared" si="69"/>
        <v>236000</v>
      </c>
      <c r="AS202" s="12">
        <v>0</v>
      </c>
      <c r="AT202" s="12">
        <v>0</v>
      </c>
      <c r="AU202" s="12">
        <v>0</v>
      </c>
      <c r="AV202" s="12">
        <v>0</v>
      </c>
      <c r="AW202" s="12">
        <v>0</v>
      </c>
      <c r="AX202" s="12">
        <v>0</v>
      </c>
      <c r="AY202" s="12">
        <f t="shared" si="70"/>
        <v>0</v>
      </c>
      <c r="AZ202" s="12">
        <f t="shared" ref="AZ202:AZ265" si="72">AL202+AS202</f>
        <v>0</v>
      </c>
      <c r="BA202" s="12">
        <f t="shared" ref="BA202:BA265" si="73">AM202+AT202</f>
        <v>236000</v>
      </c>
      <c r="BB202" s="12">
        <f t="shared" ref="BB202:BB265" si="74">AN202+AU202</f>
        <v>0</v>
      </c>
      <c r="BC202" s="12">
        <f t="shared" ref="BC202:BC265" si="75">AO202+AV202</f>
        <v>0</v>
      </c>
      <c r="BD202" s="12">
        <f t="shared" ref="BD202:BD265" si="76">AP202+AW202</f>
        <v>0</v>
      </c>
      <c r="BE202" s="12">
        <f t="shared" ref="BE202:BE265" si="77">AQ202+AX202</f>
        <v>0</v>
      </c>
      <c r="BF202" s="12">
        <f t="shared" si="71"/>
        <v>236000</v>
      </c>
      <c r="BG202" s="1"/>
      <c r="BH202" s="95"/>
    </row>
    <row r="203" spans="1:60" s="5" customFormat="1">
      <c r="A203" s="84" t="s">
        <v>294</v>
      </c>
      <c r="B203" s="14" t="s">
        <v>270</v>
      </c>
      <c r="C203" s="84"/>
      <c r="D203" s="84" t="s">
        <v>1399</v>
      </c>
      <c r="E203" s="21" t="s">
        <v>36</v>
      </c>
      <c r="F203" s="20">
        <v>10</v>
      </c>
      <c r="G203" s="20" t="s">
        <v>77</v>
      </c>
      <c r="H203" s="85"/>
      <c r="I203" s="84"/>
      <c r="J203" s="12">
        <v>0</v>
      </c>
      <c r="K203" s="12">
        <v>15000</v>
      </c>
      <c r="L203" s="12">
        <v>0</v>
      </c>
      <c r="M203" s="12">
        <v>0</v>
      </c>
      <c r="N203" s="12">
        <v>0</v>
      </c>
      <c r="O203" s="12">
        <v>0</v>
      </c>
      <c r="P203" s="12">
        <f t="shared" si="64"/>
        <v>15000</v>
      </c>
      <c r="Q203" s="12">
        <v>0</v>
      </c>
      <c r="R203" s="12">
        <v>0</v>
      </c>
      <c r="S203" s="12">
        <v>0</v>
      </c>
      <c r="T203" s="12">
        <v>0</v>
      </c>
      <c r="U203" s="12">
        <v>0</v>
      </c>
      <c r="V203" s="12">
        <v>0</v>
      </c>
      <c r="W203" s="12">
        <f t="shared" si="65"/>
        <v>0</v>
      </c>
      <c r="X203" s="12">
        <v>0</v>
      </c>
      <c r="Y203" s="12">
        <v>0</v>
      </c>
      <c r="Z203" s="12">
        <v>0</v>
      </c>
      <c r="AA203" s="12">
        <v>0</v>
      </c>
      <c r="AB203" s="12">
        <v>0</v>
      </c>
      <c r="AC203" s="12">
        <v>0</v>
      </c>
      <c r="AD203" s="12">
        <f t="shared" si="66"/>
        <v>0</v>
      </c>
      <c r="AE203" s="12">
        <v>0</v>
      </c>
      <c r="AF203" s="12">
        <v>0</v>
      </c>
      <c r="AG203" s="12">
        <v>0</v>
      </c>
      <c r="AH203" s="12">
        <v>0</v>
      </c>
      <c r="AI203" s="12">
        <v>0</v>
      </c>
      <c r="AJ203" s="12">
        <v>0</v>
      </c>
      <c r="AK203" s="12">
        <f t="shared" si="67"/>
        <v>0</v>
      </c>
      <c r="AL203" s="12">
        <f t="shared" si="68"/>
        <v>0</v>
      </c>
      <c r="AM203" s="12">
        <f t="shared" si="68"/>
        <v>15000</v>
      </c>
      <c r="AN203" s="12">
        <f t="shared" si="68"/>
        <v>0</v>
      </c>
      <c r="AO203" s="12">
        <f t="shared" si="68"/>
        <v>0</v>
      </c>
      <c r="AP203" s="12">
        <f t="shared" si="68"/>
        <v>0</v>
      </c>
      <c r="AQ203" s="12">
        <f t="shared" si="68"/>
        <v>0</v>
      </c>
      <c r="AR203" s="12">
        <f t="shared" si="69"/>
        <v>15000</v>
      </c>
      <c r="AS203" s="12">
        <v>0</v>
      </c>
      <c r="AT203" s="12">
        <v>0</v>
      </c>
      <c r="AU203" s="12">
        <v>0</v>
      </c>
      <c r="AV203" s="12">
        <v>0</v>
      </c>
      <c r="AW203" s="12">
        <v>0</v>
      </c>
      <c r="AX203" s="12">
        <v>0</v>
      </c>
      <c r="AY203" s="12">
        <f t="shared" si="70"/>
        <v>0</v>
      </c>
      <c r="AZ203" s="12">
        <f t="shared" si="72"/>
        <v>0</v>
      </c>
      <c r="BA203" s="12">
        <f t="shared" si="73"/>
        <v>15000</v>
      </c>
      <c r="BB203" s="12">
        <f t="shared" si="74"/>
        <v>0</v>
      </c>
      <c r="BC203" s="12">
        <f t="shared" si="75"/>
        <v>0</v>
      </c>
      <c r="BD203" s="12">
        <f t="shared" si="76"/>
        <v>0</v>
      </c>
      <c r="BE203" s="12">
        <f t="shared" si="77"/>
        <v>0</v>
      </c>
      <c r="BF203" s="12">
        <f t="shared" si="71"/>
        <v>15000</v>
      </c>
      <c r="BG203" s="1"/>
      <c r="BH203" s="95"/>
    </row>
    <row r="204" spans="1:60" s="5" customFormat="1" ht="38.25">
      <c r="A204" s="84" t="s">
        <v>295</v>
      </c>
      <c r="B204" s="14" t="s">
        <v>270</v>
      </c>
      <c r="C204" s="84"/>
      <c r="D204" s="84" t="s">
        <v>1399</v>
      </c>
      <c r="E204" s="21" t="s">
        <v>36</v>
      </c>
      <c r="F204" s="20">
        <v>10</v>
      </c>
      <c r="G204" s="20" t="s">
        <v>77</v>
      </c>
      <c r="H204" s="85"/>
      <c r="I204" s="84"/>
      <c r="J204" s="12">
        <v>0</v>
      </c>
      <c r="K204" s="12">
        <v>20000</v>
      </c>
      <c r="L204" s="12">
        <v>0</v>
      </c>
      <c r="M204" s="12">
        <v>0</v>
      </c>
      <c r="N204" s="12">
        <v>0</v>
      </c>
      <c r="O204" s="12">
        <v>0</v>
      </c>
      <c r="P204" s="12">
        <f t="shared" si="64"/>
        <v>20000</v>
      </c>
      <c r="Q204" s="12">
        <v>0</v>
      </c>
      <c r="R204" s="12">
        <v>0</v>
      </c>
      <c r="S204" s="12">
        <v>0</v>
      </c>
      <c r="T204" s="12">
        <v>0</v>
      </c>
      <c r="U204" s="12">
        <v>0</v>
      </c>
      <c r="V204" s="12">
        <v>0</v>
      </c>
      <c r="W204" s="12">
        <f t="shared" si="65"/>
        <v>0</v>
      </c>
      <c r="X204" s="12">
        <v>0</v>
      </c>
      <c r="Y204" s="12">
        <v>0</v>
      </c>
      <c r="Z204" s="12">
        <v>0</v>
      </c>
      <c r="AA204" s="12">
        <v>0</v>
      </c>
      <c r="AB204" s="12">
        <v>0</v>
      </c>
      <c r="AC204" s="12">
        <v>0</v>
      </c>
      <c r="AD204" s="12">
        <f t="shared" si="66"/>
        <v>0</v>
      </c>
      <c r="AE204" s="12">
        <v>0</v>
      </c>
      <c r="AF204" s="12">
        <v>0</v>
      </c>
      <c r="AG204" s="12">
        <v>0</v>
      </c>
      <c r="AH204" s="12">
        <v>0</v>
      </c>
      <c r="AI204" s="12">
        <v>0</v>
      </c>
      <c r="AJ204" s="12">
        <v>0</v>
      </c>
      <c r="AK204" s="12">
        <f t="shared" si="67"/>
        <v>0</v>
      </c>
      <c r="AL204" s="12">
        <f t="shared" si="68"/>
        <v>0</v>
      </c>
      <c r="AM204" s="12">
        <f t="shared" si="68"/>
        <v>20000</v>
      </c>
      <c r="AN204" s="12">
        <f t="shared" si="68"/>
        <v>0</v>
      </c>
      <c r="AO204" s="12">
        <f t="shared" si="68"/>
        <v>0</v>
      </c>
      <c r="AP204" s="12">
        <f t="shared" si="68"/>
        <v>0</v>
      </c>
      <c r="AQ204" s="12">
        <f t="shared" si="68"/>
        <v>0</v>
      </c>
      <c r="AR204" s="12">
        <f t="shared" si="69"/>
        <v>20000</v>
      </c>
      <c r="AS204" s="12">
        <v>0</v>
      </c>
      <c r="AT204" s="12">
        <v>0</v>
      </c>
      <c r="AU204" s="12">
        <v>0</v>
      </c>
      <c r="AV204" s="12">
        <v>0</v>
      </c>
      <c r="AW204" s="12">
        <v>0</v>
      </c>
      <c r="AX204" s="12">
        <v>0</v>
      </c>
      <c r="AY204" s="12">
        <f t="shared" si="70"/>
        <v>0</v>
      </c>
      <c r="AZ204" s="12">
        <f t="shared" si="72"/>
        <v>0</v>
      </c>
      <c r="BA204" s="12">
        <f t="shared" si="73"/>
        <v>20000</v>
      </c>
      <c r="BB204" s="12">
        <f t="shared" si="74"/>
        <v>0</v>
      </c>
      <c r="BC204" s="12">
        <f t="shared" si="75"/>
        <v>0</v>
      </c>
      <c r="BD204" s="12">
        <f t="shared" si="76"/>
        <v>0</v>
      </c>
      <c r="BE204" s="12">
        <f t="shared" si="77"/>
        <v>0</v>
      </c>
      <c r="BF204" s="12">
        <f t="shared" si="71"/>
        <v>20000</v>
      </c>
      <c r="BG204" s="1"/>
      <c r="BH204" s="95"/>
    </row>
    <row r="205" spans="1:60" s="5" customFormat="1">
      <c r="A205" s="84" t="s">
        <v>296</v>
      </c>
      <c r="B205" s="14" t="s">
        <v>270</v>
      </c>
      <c r="C205" s="84"/>
      <c r="D205" s="84" t="s">
        <v>1399</v>
      </c>
      <c r="E205" s="21" t="s">
        <v>36</v>
      </c>
      <c r="F205" s="20">
        <v>10</v>
      </c>
      <c r="G205" s="20" t="s">
        <v>77</v>
      </c>
      <c r="H205" s="85"/>
      <c r="I205" s="84"/>
      <c r="J205" s="12">
        <v>0</v>
      </c>
      <c r="K205" s="12">
        <v>10000</v>
      </c>
      <c r="L205" s="12">
        <v>0</v>
      </c>
      <c r="M205" s="12">
        <v>0</v>
      </c>
      <c r="N205" s="12">
        <v>0</v>
      </c>
      <c r="O205" s="12">
        <v>0</v>
      </c>
      <c r="P205" s="12">
        <f t="shared" si="64"/>
        <v>10000</v>
      </c>
      <c r="Q205" s="12">
        <v>0</v>
      </c>
      <c r="R205" s="12">
        <v>10000</v>
      </c>
      <c r="S205" s="12">
        <v>0</v>
      </c>
      <c r="T205" s="12">
        <v>0</v>
      </c>
      <c r="U205" s="12">
        <v>0</v>
      </c>
      <c r="V205" s="12">
        <v>0</v>
      </c>
      <c r="W205" s="12">
        <f t="shared" si="65"/>
        <v>10000</v>
      </c>
      <c r="X205" s="12">
        <v>0</v>
      </c>
      <c r="Y205" s="12">
        <v>0</v>
      </c>
      <c r="Z205" s="12">
        <v>0</v>
      </c>
      <c r="AA205" s="12">
        <v>0</v>
      </c>
      <c r="AB205" s="12">
        <v>0</v>
      </c>
      <c r="AC205" s="12">
        <v>0</v>
      </c>
      <c r="AD205" s="12">
        <f t="shared" si="66"/>
        <v>0</v>
      </c>
      <c r="AE205" s="12">
        <v>0</v>
      </c>
      <c r="AF205" s="12">
        <v>0</v>
      </c>
      <c r="AG205" s="12">
        <v>0</v>
      </c>
      <c r="AH205" s="12">
        <v>0</v>
      </c>
      <c r="AI205" s="12">
        <v>0</v>
      </c>
      <c r="AJ205" s="12">
        <v>0</v>
      </c>
      <c r="AK205" s="12">
        <f t="shared" si="67"/>
        <v>0</v>
      </c>
      <c r="AL205" s="12">
        <f t="shared" si="68"/>
        <v>0</v>
      </c>
      <c r="AM205" s="12">
        <f t="shared" si="68"/>
        <v>20000</v>
      </c>
      <c r="AN205" s="12">
        <f t="shared" si="68"/>
        <v>0</v>
      </c>
      <c r="AO205" s="12">
        <f t="shared" si="68"/>
        <v>0</v>
      </c>
      <c r="AP205" s="12">
        <f t="shared" si="68"/>
        <v>0</v>
      </c>
      <c r="AQ205" s="12">
        <f t="shared" si="68"/>
        <v>0</v>
      </c>
      <c r="AR205" s="12">
        <f t="shared" si="69"/>
        <v>20000</v>
      </c>
      <c r="AS205" s="12">
        <v>0</v>
      </c>
      <c r="AT205" s="12">
        <v>0</v>
      </c>
      <c r="AU205" s="12">
        <v>0</v>
      </c>
      <c r="AV205" s="12">
        <v>0</v>
      </c>
      <c r="AW205" s="12">
        <v>0</v>
      </c>
      <c r="AX205" s="12">
        <v>0</v>
      </c>
      <c r="AY205" s="12">
        <f t="shared" si="70"/>
        <v>0</v>
      </c>
      <c r="AZ205" s="12">
        <f t="shared" si="72"/>
        <v>0</v>
      </c>
      <c r="BA205" s="12">
        <f t="shared" si="73"/>
        <v>20000</v>
      </c>
      <c r="BB205" s="12">
        <f t="shared" si="74"/>
        <v>0</v>
      </c>
      <c r="BC205" s="12">
        <f t="shared" si="75"/>
        <v>0</v>
      </c>
      <c r="BD205" s="12">
        <f t="shared" si="76"/>
        <v>0</v>
      </c>
      <c r="BE205" s="12">
        <f t="shared" si="77"/>
        <v>0</v>
      </c>
      <c r="BF205" s="12">
        <f t="shared" si="71"/>
        <v>20000</v>
      </c>
      <c r="BG205" s="1"/>
      <c r="BH205" s="95"/>
    </row>
    <row r="206" spans="1:60" s="5" customFormat="1" ht="38.25">
      <c r="A206" s="84" t="s">
        <v>297</v>
      </c>
      <c r="B206" s="14" t="s">
        <v>270</v>
      </c>
      <c r="C206" s="84"/>
      <c r="D206" s="84" t="s">
        <v>1399</v>
      </c>
      <c r="E206" s="21" t="s">
        <v>36</v>
      </c>
      <c r="F206" s="20">
        <v>10</v>
      </c>
      <c r="G206" s="20" t="s">
        <v>77</v>
      </c>
      <c r="H206" s="85"/>
      <c r="I206" s="84"/>
      <c r="J206" s="12">
        <v>0</v>
      </c>
      <c r="K206" s="12">
        <v>0</v>
      </c>
      <c r="L206" s="12">
        <v>0</v>
      </c>
      <c r="M206" s="12">
        <v>0</v>
      </c>
      <c r="N206" s="12">
        <v>0</v>
      </c>
      <c r="O206" s="12">
        <v>0</v>
      </c>
      <c r="P206" s="12">
        <f t="shared" si="64"/>
        <v>0</v>
      </c>
      <c r="Q206" s="12">
        <v>0</v>
      </c>
      <c r="R206" s="12">
        <v>0</v>
      </c>
      <c r="S206" s="12">
        <v>0</v>
      </c>
      <c r="T206" s="12">
        <v>0</v>
      </c>
      <c r="U206" s="12">
        <v>0</v>
      </c>
      <c r="V206" s="12">
        <v>0</v>
      </c>
      <c r="W206" s="12">
        <f t="shared" si="65"/>
        <v>0</v>
      </c>
      <c r="X206" s="12">
        <v>0</v>
      </c>
      <c r="Y206" s="12">
        <v>0</v>
      </c>
      <c r="Z206" s="12">
        <v>0</v>
      </c>
      <c r="AA206" s="12">
        <v>0</v>
      </c>
      <c r="AB206" s="12">
        <v>0</v>
      </c>
      <c r="AC206" s="12">
        <v>0</v>
      </c>
      <c r="AD206" s="12">
        <f t="shared" si="66"/>
        <v>0</v>
      </c>
      <c r="AE206" s="12">
        <v>0</v>
      </c>
      <c r="AF206" s="12">
        <v>5000</v>
      </c>
      <c r="AG206" s="12">
        <v>0</v>
      </c>
      <c r="AH206" s="12">
        <v>0</v>
      </c>
      <c r="AI206" s="12">
        <v>0</v>
      </c>
      <c r="AJ206" s="12">
        <v>0</v>
      </c>
      <c r="AK206" s="12">
        <f t="shared" si="67"/>
        <v>5000</v>
      </c>
      <c r="AL206" s="12">
        <f t="shared" si="68"/>
        <v>0</v>
      </c>
      <c r="AM206" s="12">
        <f t="shared" si="68"/>
        <v>5000</v>
      </c>
      <c r="AN206" s="12">
        <f t="shared" si="68"/>
        <v>0</v>
      </c>
      <c r="AO206" s="12">
        <f t="shared" si="68"/>
        <v>0</v>
      </c>
      <c r="AP206" s="12">
        <f t="shared" si="68"/>
        <v>0</v>
      </c>
      <c r="AQ206" s="12">
        <f t="shared" si="68"/>
        <v>0</v>
      </c>
      <c r="AR206" s="12">
        <f t="shared" si="69"/>
        <v>5000</v>
      </c>
      <c r="AS206" s="12">
        <v>0</v>
      </c>
      <c r="AT206" s="12">
        <v>0</v>
      </c>
      <c r="AU206" s="12">
        <v>0</v>
      </c>
      <c r="AV206" s="12">
        <v>0</v>
      </c>
      <c r="AW206" s="12">
        <v>0</v>
      </c>
      <c r="AX206" s="12">
        <v>0</v>
      </c>
      <c r="AY206" s="12">
        <f t="shared" si="70"/>
        <v>0</v>
      </c>
      <c r="AZ206" s="12">
        <f t="shared" si="72"/>
        <v>0</v>
      </c>
      <c r="BA206" s="12">
        <f t="shared" si="73"/>
        <v>5000</v>
      </c>
      <c r="BB206" s="12">
        <f t="shared" si="74"/>
        <v>0</v>
      </c>
      <c r="BC206" s="12">
        <f t="shared" si="75"/>
        <v>0</v>
      </c>
      <c r="BD206" s="12">
        <f t="shared" si="76"/>
        <v>0</v>
      </c>
      <c r="BE206" s="12">
        <f t="shared" si="77"/>
        <v>0</v>
      </c>
      <c r="BF206" s="12">
        <f t="shared" si="71"/>
        <v>5000</v>
      </c>
      <c r="BG206" s="1"/>
      <c r="BH206" s="95"/>
    </row>
    <row r="207" spans="1:60" s="5" customFormat="1">
      <c r="A207" s="84" t="s">
        <v>298</v>
      </c>
      <c r="B207" s="14" t="s">
        <v>270</v>
      </c>
      <c r="C207" s="84"/>
      <c r="D207" s="84" t="s">
        <v>1399</v>
      </c>
      <c r="E207" s="21" t="s">
        <v>36</v>
      </c>
      <c r="F207" s="20">
        <v>10</v>
      </c>
      <c r="G207" s="20" t="s">
        <v>77</v>
      </c>
      <c r="H207" s="85"/>
      <c r="I207" s="84"/>
      <c r="J207" s="12">
        <v>0</v>
      </c>
      <c r="K207" s="12">
        <v>0</v>
      </c>
      <c r="L207" s="12">
        <v>0</v>
      </c>
      <c r="M207" s="12">
        <v>0</v>
      </c>
      <c r="N207" s="12">
        <v>0</v>
      </c>
      <c r="O207" s="12">
        <v>0</v>
      </c>
      <c r="P207" s="12">
        <f t="shared" si="64"/>
        <v>0</v>
      </c>
      <c r="Q207" s="12">
        <v>0</v>
      </c>
      <c r="R207" s="12">
        <v>0</v>
      </c>
      <c r="S207" s="12">
        <v>0</v>
      </c>
      <c r="T207" s="12">
        <v>0</v>
      </c>
      <c r="U207" s="12">
        <v>0</v>
      </c>
      <c r="V207" s="12">
        <v>0</v>
      </c>
      <c r="W207" s="12">
        <f t="shared" si="65"/>
        <v>0</v>
      </c>
      <c r="X207" s="12">
        <v>0</v>
      </c>
      <c r="Y207" s="12">
        <v>0</v>
      </c>
      <c r="Z207" s="12">
        <v>0</v>
      </c>
      <c r="AA207" s="12">
        <v>0</v>
      </c>
      <c r="AB207" s="12">
        <v>0</v>
      </c>
      <c r="AC207" s="12">
        <v>0</v>
      </c>
      <c r="AD207" s="12">
        <f t="shared" si="66"/>
        <v>0</v>
      </c>
      <c r="AE207" s="12">
        <v>0</v>
      </c>
      <c r="AF207" s="12">
        <v>55000</v>
      </c>
      <c r="AG207" s="12">
        <v>0</v>
      </c>
      <c r="AH207" s="12">
        <v>0</v>
      </c>
      <c r="AI207" s="12">
        <v>0</v>
      </c>
      <c r="AJ207" s="12">
        <v>0</v>
      </c>
      <c r="AK207" s="12">
        <f t="shared" si="67"/>
        <v>55000</v>
      </c>
      <c r="AL207" s="12">
        <f t="shared" si="68"/>
        <v>0</v>
      </c>
      <c r="AM207" s="12">
        <f t="shared" si="68"/>
        <v>55000</v>
      </c>
      <c r="AN207" s="12">
        <f t="shared" si="68"/>
        <v>0</v>
      </c>
      <c r="AO207" s="12">
        <f t="shared" si="68"/>
        <v>0</v>
      </c>
      <c r="AP207" s="12">
        <f t="shared" si="68"/>
        <v>0</v>
      </c>
      <c r="AQ207" s="12">
        <f t="shared" si="68"/>
        <v>0</v>
      </c>
      <c r="AR207" s="12">
        <f t="shared" si="69"/>
        <v>55000</v>
      </c>
      <c r="AS207" s="12">
        <v>0</v>
      </c>
      <c r="AT207" s="12">
        <v>0</v>
      </c>
      <c r="AU207" s="12">
        <v>0</v>
      </c>
      <c r="AV207" s="12">
        <v>0</v>
      </c>
      <c r="AW207" s="12">
        <v>0</v>
      </c>
      <c r="AX207" s="12">
        <v>0</v>
      </c>
      <c r="AY207" s="12">
        <f t="shared" si="70"/>
        <v>0</v>
      </c>
      <c r="AZ207" s="12">
        <f t="shared" si="72"/>
        <v>0</v>
      </c>
      <c r="BA207" s="12">
        <f t="shared" si="73"/>
        <v>55000</v>
      </c>
      <c r="BB207" s="12">
        <f t="shared" si="74"/>
        <v>0</v>
      </c>
      <c r="BC207" s="12">
        <f t="shared" si="75"/>
        <v>0</v>
      </c>
      <c r="BD207" s="12">
        <f t="shared" si="76"/>
        <v>0</v>
      </c>
      <c r="BE207" s="12">
        <f t="shared" si="77"/>
        <v>0</v>
      </c>
      <c r="BF207" s="12">
        <f t="shared" si="71"/>
        <v>55000</v>
      </c>
      <c r="BG207" s="1"/>
      <c r="BH207" s="95"/>
    </row>
    <row r="208" spans="1:60" s="5" customFormat="1">
      <c r="A208" s="84" t="s">
        <v>299</v>
      </c>
      <c r="B208" s="14" t="s">
        <v>270</v>
      </c>
      <c r="C208" s="84"/>
      <c r="D208" s="84" t="s">
        <v>1399</v>
      </c>
      <c r="E208" s="21" t="s">
        <v>1381</v>
      </c>
      <c r="F208" s="20">
        <v>10</v>
      </c>
      <c r="G208" s="20" t="s">
        <v>77</v>
      </c>
      <c r="H208" s="85"/>
      <c r="I208" s="84"/>
      <c r="J208" s="12">
        <v>0</v>
      </c>
      <c r="K208" s="12">
        <v>5000</v>
      </c>
      <c r="L208" s="12">
        <v>0</v>
      </c>
      <c r="M208" s="12">
        <v>0</v>
      </c>
      <c r="N208" s="12">
        <v>0</v>
      </c>
      <c r="O208" s="12">
        <v>0</v>
      </c>
      <c r="P208" s="12">
        <f t="shared" si="64"/>
        <v>5000</v>
      </c>
      <c r="Q208" s="12">
        <v>0</v>
      </c>
      <c r="R208" s="12">
        <v>25000</v>
      </c>
      <c r="S208" s="12">
        <v>0</v>
      </c>
      <c r="T208" s="12">
        <v>0</v>
      </c>
      <c r="U208" s="12">
        <v>0</v>
      </c>
      <c r="V208" s="12">
        <v>0</v>
      </c>
      <c r="W208" s="12">
        <f t="shared" si="65"/>
        <v>25000</v>
      </c>
      <c r="X208" s="12">
        <v>0</v>
      </c>
      <c r="Y208" s="12">
        <v>0</v>
      </c>
      <c r="Z208" s="12">
        <v>0</v>
      </c>
      <c r="AA208" s="12">
        <v>0</v>
      </c>
      <c r="AB208" s="12">
        <v>0</v>
      </c>
      <c r="AC208" s="12">
        <v>0</v>
      </c>
      <c r="AD208" s="12">
        <f t="shared" si="66"/>
        <v>0</v>
      </c>
      <c r="AE208" s="12">
        <v>0</v>
      </c>
      <c r="AF208" s="12">
        <v>0</v>
      </c>
      <c r="AG208" s="12">
        <v>0</v>
      </c>
      <c r="AH208" s="12">
        <v>0</v>
      </c>
      <c r="AI208" s="12">
        <v>0</v>
      </c>
      <c r="AJ208" s="12">
        <v>0</v>
      </c>
      <c r="AK208" s="12">
        <f t="shared" si="67"/>
        <v>0</v>
      </c>
      <c r="AL208" s="12">
        <f t="shared" ref="AL208:AQ250" si="78">+J208+Q208+X208+AE208</f>
        <v>0</v>
      </c>
      <c r="AM208" s="12">
        <f t="shared" si="78"/>
        <v>30000</v>
      </c>
      <c r="AN208" s="12">
        <f t="shared" si="78"/>
        <v>0</v>
      </c>
      <c r="AO208" s="12">
        <f t="shared" si="78"/>
        <v>0</v>
      </c>
      <c r="AP208" s="12">
        <f t="shared" si="78"/>
        <v>0</v>
      </c>
      <c r="AQ208" s="12">
        <f t="shared" si="78"/>
        <v>0</v>
      </c>
      <c r="AR208" s="12">
        <f t="shared" si="69"/>
        <v>30000</v>
      </c>
      <c r="AS208" s="12">
        <v>0</v>
      </c>
      <c r="AT208" s="12">
        <v>0</v>
      </c>
      <c r="AU208" s="12">
        <v>0</v>
      </c>
      <c r="AV208" s="12">
        <v>0</v>
      </c>
      <c r="AW208" s="12">
        <v>0</v>
      </c>
      <c r="AX208" s="12">
        <v>0</v>
      </c>
      <c r="AY208" s="12">
        <f t="shared" si="70"/>
        <v>0</v>
      </c>
      <c r="AZ208" s="12">
        <f t="shared" si="72"/>
        <v>0</v>
      </c>
      <c r="BA208" s="12">
        <f t="shared" si="73"/>
        <v>30000</v>
      </c>
      <c r="BB208" s="12">
        <f t="shared" si="74"/>
        <v>0</v>
      </c>
      <c r="BC208" s="12">
        <f t="shared" si="75"/>
        <v>0</v>
      </c>
      <c r="BD208" s="12">
        <f t="shared" si="76"/>
        <v>0</v>
      </c>
      <c r="BE208" s="12">
        <f t="shared" si="77"/>
        <v>0</v>
      </c>
      <c r="BF208" s="12">
        <f t="shared" si="71"/>
        <v>30000</v>
      </c>
      <c r="BG208" s="1"/>
      <c r="BH208" s="95"/>
    </row>
    <row r="209" spans="1:60" s="5" customFormat="1">
      <c r="A209" s="84" t="s">
        <v>300</v>
      </c>
      <c r="B209" s="14" t="s">
        <v>270</v>
      </c>
      <c r="C209" s="84"/>
      <c r="D209" s="84" t="s">
        <v>1399</v>
      </c>
      <c r="E209" s="21" t="s">
        <v>1378</v>
      </c>
      <c r="F209" s="20">
        <v>10</v>
      </c>
      <c r="G209" s="20" t="s">
        <v>77</v>
      </c>
      <c r="H209" s="85"/>
      <c r="I209" s="84"/>
      <c r="J209" s="12">
        <v>0</v>
      </c>
      <c r="K209" s="12">
        <v>0</v>
      </c>
      <c r="L209" s="12">
        <v>0</v>
      </c>
      <c r="M209" s="12">
        <v>0</v>
      </c>
      <c r="N209" s="12">
        <v>0</v>
      </c>
      <c r="O209" s="12">
        <v>0</v>
      </c>
      <c r="P209" s="12">
        <f t="shared" si="64"/>
        <v>0</v>
      </c>
      <c r="Q209" s="12">
        <v>0</v>
      </c>
      <c r="R209" s="12">
        <v>0</v>
      </c>
      <c r="S209" s="12">
        <v>0</v>
      </c>
      <c r="T209" s="12">
        <v>0</v>
      </c>
      <c r="U209" s="12">
        <v>0</v>
      </c>
      <c r="V209" s="12">
        <v>0</v>
      </c>
      <c r="W209" s="12">
        <f t="shared" si="65"/>
        <v>0</v>
      </c>
      <c r="X209" s="12">
        <v>0</v>
      </c>
      <c r="Y209" s="12">
        <v>0</v>
      </c>
      <c r="Z209" s="12">
        <v>0</v>
      </c>
      <c r="AA209" s="12">
        <v>0</v>
      </c>
      <c r="AB209" s="12">
        <v>0</v>
      </c>
      <c r="AC209" s="12">
        <v>0</v>
      </c>
      <c r="AD209" s="12">
        <f t="shared" si="66"/>
        <v>0</v>
      </c>
      <c r="AE209" s="12">
        <v>0</v>
      </c>
      <c r="AF209" s="12">
        <v>18000</v>
      </c>
      <c r="AG209" s="12">
        <v>0</v>
      </c>
      <c r="AH209" s="12">
        <v>0</v>
      </c>
      <c r="AI209" s="12">
        <v>0</v>
      </c>
      <c r="AJ209" s="12">
        <v>0</v>
      </c>
      <c r="AK209" s="12">
        <f t="shared" si="67"/>
        <v>18000</v>
      </c>
      <c r="AL209" s="12">
        <f t="shared" si="78"/>
        <v>0</v>
      </c>
      <c r="AM209" s="12">
        <f t="shared" si="78"/>
        <v>18000</v>
      </c>
      <c r="AN209" s="12">
        <f t="shared" si="78"/>
        <v>0</v>
      </c>
      <c r="AO209" s="12">
        <f t="shared" si="78"/>
        <v>0</v>
      </c>
      <c r="AP209" s="12">
        <f t="shared" si="78"/>
        <v>0</v>
      </c>
      <c r="AQ209" s="12">
        <f t="shared" si="78"/>
        <v>0</v>
      </c>
      <c r="AR209" s="12">
        <f t="shared" si="69"/>
        <v>18000</v>
      </c>
      <c r="AS209" s="12">
        <v>0</v>
      </c>
      <c r="AT209" s="12">
        <v>0</v>
      </c>
      <c r="AU209" s="12">
        <v>0</v>
      </c>
      <c r="AV209" s="12">
        <v>0</v>
      </c>
      <c r="AW209" s="12">
        <v>0</v>
      </c>
      <c r="AX209" s="12">
        <v>0</v>
      </c>
      <c r="AY209" s="12">
        <f t="shared" si="70"/>
        <v>0</v>
      </c>
      <c r="AZ209" s="12">
        <f t="shared" si="72"/>
        <v>0</v>
      </c>
      <c r="BA209" s="12">
        <f t="shared" si="73"/>
        <v>18000</v>
      </c>
      <c r="BB209" s="12">
        <f t="shared" si="74"/>
        <v>0</v>
      </c>
      <c r="BC209" s="12">
        <f t="shared" si="75"/>
        <v>0</v>
      </c>
      <c r="BD209" s="12">
        <f t="shared" si="76"/>
        <v>0</v>
      </c>
      <c r="BE209" s="12">
        <f t="shared" si="77"/>
        <v>0</v>
      </c>
      <c r="BF209" s="12">
        <f t="shared" si="71"/>
        <v>18000</v>
      </c>
      <c r="BG209" s="1"/>
      <c r="BH209" s="95"/>
    </row>
    <row r="210" spans="1:60" s="5" customFormat="1">
      <c r="A210" s="84" t="s">
        <v>301</v>
      </c>
      <c r="B210" s="14" t="s">
        <v>270</v>
      </c>
      <c r="C210" s="84"/>
      <c r="D210" s="84" t="s">
        <v>1399</v>
      </c>
      <c r="E210" s="21" t="s">
        <v>1381</v>
      </c>
      <c r="F210" s="20">
        <v>10</v>
      </c>
      <c r="G210" s="20" t="s">
        <v>77</v>
      </c>
      <c r="H210" s="85"/>
      <c r="I210" s="84"/>
      <c r="J210" s="12">
        <v>0</v>
      </c>
      <c r="K210" s="12">
        <v>0</v>
      </c>
      <c r="L210" s="12">
        <v>0</v>
      </c>
      <c r="M210" s="12">
        <v>0</v>
      </c>
      <c r="N210" s="12">
        <v>0</v>
      </c>
      <c r="O210" s="12">
        <v>0</v>
      </c>
      <c r="P210" s="12">
        <f t="shared" si="64"/>
        <v>0</v>
      </c>
      <c r="Q210" s="12">
        <v>0</v>
      </c>
      <c r="R210" s="12">
        <v>0</v>
      </c>
      <c r="S210" s="12">
        <v>0</v>
      </c>
      <c r="T210" s="12">
        <v>0</v>
      </c>
      <c r="U210" s="12">
        <v>0</v>
      </c>
      <c r="V210" s="12">
        <v>0</v>
      </c>
      <c r="W210" s="12">
        <f t="shared" si="65"/>
        <v>0</v>
      </c>
      <c r="X210" s="12">
        <v>0</v>
      </c>
      <c r="Y210" s="12">
        <v>17620</v>
      </c>
      <c r="Z210" s="12">
        <v>0</v>
      </c>
      <c r="AA210" s="12">
        <v>0</v>
      </c>
      <c r="AB210" s="12">
        <v>0</v>
      </c>
      <c r="AC210" s="12">
        <v>0</v>
      </c>
      <c r="AD210" s="12">
        <f t="shared" si="66"/>
        <v>17620</v>
      </c>
      <c r="AE210" s="12">
        <v>0</v>
      </c>
      <c r="AF210" s="12">
        <v>0</v>
      </c>
      <c r="AG210" s="12">
        <v>0</v>
      </c>
      <c r="AH210" s="12">
        <v>0</v>
      </c>
      <c r="AI210" s="12">
        <v>0</v>
      </c>
      <c r="AJ210" s="12">
        <v>0</v>
      </c>
      <c r="AK210" s="12">
        <f t="shared" si="67"/>
        <v>0</v>
      </c>
      <c r="AL210" s="12">
        <f t="shared" si="78"/>
        <v>0</v>
      </c>
      <c r="AM210" s="12">
        <f t="shared" si="78"/>
        <v>17620</v>
      </c>
      <c r="AN210" s="12">
        <f t="shared" si="78"/>
        <v>0</v>
      </c>
      <c r="AO210" s="12">
        <f t="shared" si="78"/>
        <v>0</v>
      </c>
      <c r="AP210" s="12">
        <f t="shared" si="78"/>
        <v>0</v>
      </c>
      <c r="AQ210" s="12">
        <f t="shared" si="78"/>
        <v>0</v>
      </c>
      <c r="AR210" s="12">
        <f t="shared" si="69"/>
        <v>17620</v>
      </c>
      <c r="AS210" s="12">
        <v>0</v>
      </c>
      <c r="AT210" s="12">
        <v>0</v>
      </c>
      <c r="AU210" s="12">
        <v>0</v>
      </c>
      <c r="AV210" s="12">
        <v>0</v>
      </c>
      <c r="AW210" s="12">
        <v>0</v>
      </c>
      <c r="AX210" s="12">
        <v>0</v>
      </c>
      <c r="AY210" s="12">
        <f t="shared" si="70"/>
        <v>0</v>
      </c>
      <c r="AZ210" s="12">
        <f t="shared" si="72"/>
        <v>0</v>
      </c>
      <c r="BA210" s="12">
        <f t="shared" si="73"/>
        <v>17620</v>
      </c>
      <c r="BB210" s="12">
        <f t="shared" si="74"/>
        <v>0</v>
      </c>
      <c r="BC210" s="12">
        <f t="shared" si="75"/>
        <v>0</v>
      </c>
      <c r="BD210" s="12">
        <f t="shared" si="76"/>
        <v>0</v>
      </c>
      <c r="BE210" s="12">
        <f t="shared" si="77"/>
        <v>0</v>
      </c>
      <c r="BF210" s="12">
        <f t="shared" si="71"/>
        <v>17620</v>
      </c>
      <c r="BG210" s="1"/>
      <c r="BH210" s="95"/>
    </row>
    <row r="211" spans="1:60" s="5" customFormat="1">
      <c r="A211" s="84" t="s">
        <v>302</v>
      </c>
      <c r="B211" s="14" t="s">
        <v>270</v>
      </c>
      <c r="C211" s="84"/>
      <c r="D211" s="84" t="s">
        <v>1399</v>
      </c>
      <c r="E211" s="21" t="s">
        <v>1381</v>
      </c>
      <c r="F211" s="20">
        <v>10</v>
      </c>
      <c r="G211" s="20" t="s">
        <v>77</v>
      </c>
      <c r="H211" s="85"/>
      <c r="I211" s="84"/>
      <c r="J211" s="12">
        <v>0</v>
      </c>
      <c r="K211" s="12">
        <v>0</v>
      </c>
      <c r="L211" s="12">
        <v>0</v>
      </c>
      <c r="M211" s="12">
        <v>0</v>
      </c>
      <c r="N211" s="12">
        <v>0</v>
      </c>
      <c r="O211" s="12">
        <v>0</v>
      </c>
      <c r="P211" s="12">
        <f t="shared" si="64"/>
        <v>0</v>
      </c>
      <c r="Q211" s="12">
        <v>0</v>
      </c>
      <c r="R211" s="12">
        <v>0</v>
      </c>
      <c r="S211" s="12">
        <v>0</v>
      </c>
      <c r="T211" s="12">
        <v>0</v>
      </c>
      <c r="U211" s="12">
        <v>0</v>
      </c>
      <c r="V211" s="12">
        <v>0</v>
      </c>
      <c r="W211" s="12">
        <f t="shared" si="65"/>
        <v>0</v>
      </c>
      <c r="X211" s="12">
        <v>0</v>
      </c>
      <c r="Y211" s="12">
        <v>0</v>
      </c>
      <c r="Z211" s="12">
        <v>0</v>
      </c>
      <c r="AA211" s="12">
        <v>0</v>
      </c>
      <c r="AB211" s="12">
        <v>0</v>
      </c>
      <c r="AC211" s="12">
        <v>0</v>
      </c>
      <c r="AD211" s="12">
        <f t="shared" si="66"/>
        <v>0</v>
      </c>
      <c r="AE211" s="12">
        <v>0</v>
      </c>
      <c r="AF211" s="12">
        <v>30000</v>
      </c>
      <c r="AG211" s="12">
        <v>0</v>
      </c>
      <c r="AH211" s="12">
        <v>0</v>
      </c>
      <c r="AI211" s="12">
        <v>0</v>
      </c>
      <c r="AJ211" s="12">
        <v>0</v>
      </c>
      <c r="AK211" s="12">
        <f t="shared" si="67"/>
        <v>30000</v>
      </c>
      <c r="AL211" s="12">
        <f t="shared" si="78"/>
        <v>0</v>
      </c>
      <c r="AM211" s="12">
        <f t="shared" si="78"/>
        <v>30000</v>
      </c>
      <c r="AN211" s="12">
        <f t="shared" si="78"/>
        <v>0</v>
      </c>
      <c r="AO211" s="12">
        <f t="shared" si="78"/>
        <v>0</v>
      </c>
      <c r="AP211" s="12">
        <f t="shared" si="78"/>
        <v>0</v>
      </c>
      <c r="AQ211" s="12">
        <f t="shared" si="78"/>
        <v>0</v>
      </c>
      <c r="AR211" s="12">
        <f t="shared" si="69"/>
        <v>30000</v>
      </c>
      <c r="AS211" s="12">
        <v>0</v>
      </c>
      <c r="AT211" s="12">
        <v>0</v>
      </c>
      <c r="AU211" s="12">
        <v>0</v>
      </c>
      <c r="AV211" s="12">
        <v>0</v>
      </c>
      <c r="AW211" s="12">
        <v>0</v>
      </c>
      <c r="AX211" s="12">
        <v>0</v>
      </c>
      <c r="AY211" s="12">
        <f t="shared" si="70"/>
        <v>0</v>
      </c>
      <c r="AZ211" s="12">
        <f t="shared" si="72"/>
        <v>0</v>
      </c>
      <c r="BA211" s="12">
        <f t="shared" si="73"/>
        <v>30000</v>
      </c>
      <c r="BB211" s="12">
        <f t="shared" si="74"/>
        <v>0</v>
      </c>
      <c r="BC211" s="12">
        <f t="shared" si="75"/>
        <v>0</v>
      </c>
      <c r="BD211" s="12">
        <f t="shared" si="76"/>
        <v>0</v>
      </c>
      <c r="BE211" s="12">
        <f t="shared" si="77"/>
        <v>0</v>
      </c>
      <c r="BF211" s="12">
        <f t="shared" si="71"/>
        <v>30000</v>
      </c>
      <c r="BG211" s="1"/>
      <c r="BH211" s="95"/>
    </row>
    <row r="212" spans="1:60" s="5" customFormat="1">
      <c r="A212" s="84" t="s">
        <v>303</v>
      </c>
      <c r="B212" s="14" t="s">
        <v>270</v>
      </c>
      <c r="C212" s="84"/>
      <c r="D212" s="84" t="s">
        <v>1399</v>
      </c>
      <c r="E212" s="21" t="s">
        <v>1381</v>
      </c>
      <c r="F212" s="20">
        <v>10</v>
      </c>
      <c r="G212" s="20" t="s">
        <v>77</v>
      </c>
      <c r="H212" s="85"/>
      <c r="I212" s="84"/>
      <c r="J212" s="12">
        <v>0</v>
      </c>
      <c r="K212" s="12">
        <v>0</v>
      </c>
      <c r="L212" s="12">
        <v>0</v>
      </c>
      <c r="M212" s="12">
        <v>0</v>
      </c>
      <c r="N212" s="12">
        <v>0</v>
      </c>
      <c r="O212" s="12">
        <v>0</v>
      </c>
      <c r="P212" s="12">
        <f t="shared" si="64"/>
        <v>0</v>
      </c>
      <c r="Q212" s="12">
        <v>0</v>
      </c>
      <c r="R212" s="12">
        <v>0</v>
      </c>
      <c r="S212" s="12">
        <v>0</v>
      </c>
      <c r="T212" s="12">
        <v>0</v>
      </c>
      <c r="U212" s="12">
        <v>0</v>
      </c>
      <c r="V212" s="12">
        <v>0</v>
      </c>
      <c r="W212" s="12">
        <f t="shared" si="65"/>
        <v>0</v>
      </c>
      <c r="X212" s="12">
        <v>0</v>
      </c>
      <c r="Y212" s="12">
        <v>0</v>
      </c>
      <c r="Z212" s="12">
        <v>0</v>
      </c>
      <c r="AA212" s="12">
        <v>0</v>
      </c>
      <c r="AB212" s="12">
        <v>0</v>
      </c>
      <c r="AC212" s="12">
        <v>0</v>
      </c>
      <c r="AD212" s="12">
        <f t="shared" si="66"/>
        <v>0</v>
      </c>
      <c r="AE212" s="12">
        <v>0</v>
      </c>
      <c r="AF212" s="12">
        <v>20000</v>
      </c>
      <c r="AG212" s="12">
        <v>0</v>
      </c>
      <c r="AH212" s="12">
        <v>0</v>
      </c>
      <c r="AI212" s="12">
        <v>0</v>
      </c>
      <c r="AJ212" s="12">
        <v>0</v>
      </c>
      <c r="AK212" s="12">
        <f t="shared" si="67"/>
        <v>20000</v>
      </c>
      <c r="AL212" s="12">
        <f t="shared" si="78"/>
        <v>0</v>
      </c>
      <c r="AM212" s="12">
        <f t="shared" si="78"/>
        <v>20000</v>
      </c>
      <c r="AN212" s="12">
        <f t="shared" si="78"/>
        <v>0</v>
      </c>
      <c r="AO212" s="12">
        <f t="shared" si="78"/>
        <v>0</v>
      </c>
      <c r="AP212" s="12">
        <f t="shared" si="78"/>
        <v>0</v>
      </c>
      <c r="AQ212" s="12">
        <f t="shared" si="78"/>
        <v>0</v>
      </c>
      <c r="AR212" s="12">
        <f t="shared" si="69"/>
        <v>20000</v>
      </c>
      <c r="AS212" s="12">
        <v>0</v>
      </c>
      <c r="AT212" s="12">
        <v>0</v>
      </c>
      <c r="AU212" s="12">
        <v>0</v>
      </c>
      <c r="AV212" s="12">
        <v>0</v>
      </c>
      <c r="AW212" s="12">
        <v>0</v>
      </c>
      <c r="AX212" s="12">
        <v>0</v>
      </c>
      <c r="AY212" s="12">
        <f t="shared" si="70"/>
        <v>0</v>
      </c>
      <c r="AZ212" s="12">
        <f t="shared" si="72"/>
        <v>0</v>
      </c>
      <c r="BA212" s="12">
        <f t="shared" si="73"/>
        <v>20000</v>
      </c>
      <c r="BB212" s="12">
        <f t="shared" si="74"/>
        <v>0</v>
      </c>
      <c r="BC212" s="12">
        <f t="shared" si="75"/>
        <v>0</v>
      </c>
      <c r="BD212" s="12">
        <f t="shared" si="76"/>
        <v>0</v>
      </c>
      <c r="BE212" s="12">
        <f t="shared" si="77"/>
        <v>0</v>
      </c>
      <c r="BF212" s="12">
        <f t="shared" si="71"/>
        <v>20000</v>
      </c>
      <c r="BG212" s="1"/>
      <c r="BH212" s="95"/>
    </row>
    <row r="213" spans="1:60" s="5" customFormat="1">
      <c r="A213" s="84" t="s">
        <v>304</v>
      </c>
      <c r="B213" s="14" t="s">
        <v>270</v>
      </c>
      <c r="C213" s="84"/>
      <c r="D213" s="84" t="s">
        <v>1399</v>
      </c>
      <c r="E213" s="21" t="s">
        <v>1381</v>
      </c>
      <c r="F213" s="20">
        <v>10</v>
      </c>
      <c r="G213" s="20" t="s">
        <v>77</v>
      </c>
      <c r="H213" s="85"/>
      <c r="I213" s="84"/>
      <c r="J213" s="12">
        <v>0</v>
      </c>
      <c r="K213" s="12">
        <v>5000</v>
      </c>
      <c r="L213" s="12">
        <v>0</v>
      </c>
      <c r="M213" s="12">
        <v>0</v>
      </c>
      <c r="N213" s="12">
        <v>0</v>
      </c>
      <c r="O213" s="12">
        <v>0</v>
      </c>
      <c r="P213" s="12">
        <f t="shared" si="64"/>
        <v>5000</v>
      </c>
      <c r="Q213" s="12">
        <v>0</v>
      </c>
      <c r="R213" s="12">
        <v>15000</v>
      </c>
      <c r="S213" s="12">
        <v>0</v>
      </c>
      <c r="T213" s="12">
        <v>0</v>
      </c>
      <c r="U213" s="12">
        <v>0</v>
      </c>
      <c r="V213" s="12">
        <v>0</v>
      </c>
      <c r="W213" s="12">
        <f t="shared" si="65"/>
        <v>15000</v>
      </c>
      <c r="X213" s="12">
        <v>0</v>
      </c>
      <c r="Y213" s="12">
        <v>0</v>
      </c>
      <c r="Z213" s="12">
        <v>0</v>
      </c>
      <c r="AA213" s="12">
        <v>0</v>
      </c>
      <c r="AB213" s="12">
        <v>0</v>
      </c>
      <c r="AC213" s="12">
        <v>0</v>
      </c>
      <c r="AD213" s="12">
        <f t="shared" si="66"/>
        <v>0</v>
      </c>
      <c r="AE213" s="12">
        <v>0</v>
      </c>
      <c r="AF213" s="12">
        <v>0</v>
      </c>
      <c r="AG213" s="12">
        <v>0</v>
      </c>
      <c r="AH213" s="12">
        <v>0</v>
      </c>
      <c r="AI213" s="12">
        <v>0</v>
      </c>
      <c r="AJ213" s="12">
        <v>0</v>
      </c>
      <c r="AK213" s="12">
        <f t="shared" si="67"/>
        <v>0</v>
      </c>
      <c r="AL213" s="12">
        <f t="shared" si="78"/>
        <v>0</v>
      </c>
      <c r="AM213" s="12">
        <f t="shared" si="78"/>
        <v>20000</v>
      </c>
      <c r="AN213" s="12">
        <f t="shared" si="78"/>
        <v>0</v>
      </c>
      <c r="AO213" s="12">
        <f t="shared" si="78"/>
        <v>0</v>
      </c>
      <c r="AP213" s="12">
        <f t="shared" si="78"/>
        <v>0</v>
      </c>
      <c r="AQ213" s="12">
        <f t="shared" si="78"/>
        <v>0</v>
      </c>
      <c r="AR213" s="12">
        <f t="shared" si="69"/>
        <v>20000</v>
      </c>
      <c r="AS213" s="12">
        <v>0</v>
      </c>
      <c r="AT213" s="12">
        <v>0</v>
      </c>
      <c r="AU213" s="12">
        <v>0</v>
      </c>
      <c r="AV213" s="12">
        <v>0</v>
      </c>
      <c r="AW213" s="12">
        <v>0</v>
      </c>
      <c r="AX213" s="12">
        <v>0</v>
      </c>
      <c r="AY213" s="12">
        <f t="shared" si="70"/>
        <v>0</v>
      </c>
      <c r="AZ213" s="12">
        <f t="shared" si="72"/>
        <v>0</v>
      </c>
      <c r="BA213" s="12">
        <f t="shared" si="73"/>
        <v>20000</v>
      </c>
      <c r="BB213" s="12">
        <f t="shared" si="74"/>
        <v>0</v>
      </c>
      <c r="BC213" s="12">
        <f t="shared" si="75"/>
        <v>0</v>
      </c>
      <c r="BD213" s="12">
        <f t="shared" si="76"/>
        <v>0</v>
      </c>
      <c r="BE213" s="12">
        <f t="shared" si="77"/>
        <v>0</v>
      </c>
      <c r="BF213" s="12">
        <f t="shared" si="71"/>
        <v>20000</v>
      </c>
      <c r="BG213" s="1"/>
      <c r="BH213" s="95"/>
    </row>
    <row r="214" spans="1:60" s="5" customFormat="1" ht="38.25">
      <c r="A214" s="84" t="s">
        <v>305</v>
      </c>
      <c r="B214" s="14" t="s">
        <v>270</v>
      </c>
      <c r="C214" s="84"/>
      <c r="D214" s="84" t="s">
        <v>1399</v>
      </c>
      <c r="E214" s="21" t="s">
        <v>1381</v>
      </c>
      <c r="F214" s="20">
        <v>10</v>
      </c>
      <c r="G214" s="20" t="s">
        <v>77</v>
      </c>
      <c r="H214" s="85"/>
      <c r="I214" s="84"/>
      <c r="J214" s="12">
        <v>0</v>
      </c>
      <c r="K214" s="12">
        <v>37718</v>
      </c>
      <c r="L214" s="12">
        <v>0</v>
      </c>
      <c r="M214" s="12">
        <v>0</v>
      </c>
      <c r="N214" s="12">
        <v>0</v>
      </c>
      <c r="O214" s="12">
        <v>0</v>
      </c>
      <c r="P214" s="12">
        <f t="shared" si="64"/>
        <v>37718</v>
      </c>
      <c r="Q214" s="12">
        <v>0</v>
      </c>
      <c r="R214" s="12">
        <v>0</v>
      </c>
      <c r="S214" s="12">
        <v>0</v>
      </c>
      <c r="T214" s="12">
        <v>0</v>
      </c>
      <c r="U214" s="12">
        <v>0</v>
      </c>
      <c r="V214" s="12">
        <v>0</v>
      </c>
      <c r="W214" s="12">
        <f t="shared" si="65"/>
        <v>0</v>
      </c>
      <c r="X214" s="12">
        <v>0</v>
      </c>
      <c r="Y214" s="12">
        <v>0</v>
      </c>
      <c r="Z214" s="12">
        <v>0</v>
      </c>
      <c r="AA214" s="12">
        <v>0</v>
      </c>
      <c r="AB214" s="12">
        <v>0</v>
      </c>
      <c r="AC214" s="12">
        <v>0</v>
      </c>
      <c r="AD214" s="12">
        <f t="shared" si="66"/>
        <v>0</v>
      </c>
      <c r="AE214" s="12">
        <v>0</v>
      </c>
      <c r="AF214" s="12">
        <v>0</v>
      </c>
      <c r="AG214" s="12">
        <v>0</v>
      </c>
      <c r="AH214" s="12">
        <v>0</v>
      </c>
      <c r="AI214" s="12">
        <v>0</v>
      </c>
      <c r="AJ214" s="12">
        <v>0</v>
      </c>
      <c r="AK214" s="12">
        <f t="shared" si="67"/>
        <v>0</v>
      </c>
      <c r="AL214" s="12">
        <f t="shared" si="78"/>
        <v>0</v>
      </c>
      <c r="AM214" s="12">
        <f t="shared" si="78"/>
        <v>37718</v>
      </c>
      <c r="AN214" s="12">
        <f t="shared" si="78"/>
        <v>0</v>
      </c>
      <c r="AO214" s="12">
        <f t="shared" si="78"/>
        <v>0</v>
      </c>
      <c r="AP214" s="12">
        <f t="shared" si="78"/>
        <v>0</v>
      </c>
      <c r="AQ214" s="12">
        <f t="shared" si="78"/>
        <v>0</v>
      </c>
      <c r="AR214" s="12">
        <f t="shared" si="69"/>
        <v>37718</v>
      </c>
      <c r="AS214" s="12">
        <v>0</v>
      </c>
      <c r="AT214" s="12">
        <v>0</v>
      </c>
      <c r="AU214" s="12">
        <v>0</v>
      </c>
      <c r="AV214" s="12">
        <v>0</v>
      </c>
      <c r="AW214" s="12">
        <v>0</v>
      </c>
      <c r="AX214" s="12">
        <v>0</v>
      </c>
      <c r="AY214" s="12">
        <f t="shared" si="70"/>
        <v>0</v>
      </c>
      <c r="AZ214" s="12">
        <f t="shared" si="72"/>
        <v>0</v>
      </c>
      <c r="BA214" s="12">
        <f t="shared" si="73"/>
        <v>37718</v>
      </c>
      <c r="BB214" s="12">
        <f t="shared" si="74"/>
        <v>0</v>
      </c>
      <c r="BC214" s="12">
        <f t="shared" si="75"/>
        <v>0</v>
      </c>
      <c r="BD214" s="12">
        <f t="shared" si="76"/>
        <v>0</v>
      </c>
      <c r="BE214" s="12">
        <f t="shared" si="77"/>
        <v>0</v>
      </c>
      <c r="BF214" s="12">
        <f t="shared" si="71"/>
        <v>37718</v>
      </c>
      <c r="BG214" s="1"/>
      <c r="BH214" s="95"/>
    </row>
    <row r="215" spans="1:60" s="5" customFormat="1">
      <c r="A215" s="84" t="s">
        <v>306</v>
      </c>
      <c r="B215" s="14" t="s">
        <v>270</v>
      </c>
      <c r="C215" s="84"/>
      <c r="D215" s="84" t="s">
        <v>1399</v>
      </c>
      <c r="E215" s="21" t="s">
        <v>1381</v>
      </c>
      <c r="F215" s="20">
        <v>10</v>
      </c>
      <c r="G215" s="20" t="s">
        <v>77</v>
      </c>
      <c r="H215" s="85"/>
      <c r="I215" s="84"/>
      <c r="J215" s="12">
        <v>0</v>
      </c>
      <c r="K215" s="12">
        <v>0</v>
      </c>
      <c r="L215" s="12">
        <v>0</v>
      </c>
      <c r="M215" s="12">
        <v>0</v>
      </c>
      <c r="N215" s="12">
        <v>0</v>
      </c>
      <c r="O215" s="12">
        <v>0</v>
      </c>
      <c r="P215" s="12">
        <f t="shared" si="64"/>
        <v>0</v>
      </c>
      <c r="Q215" s="12">
        <v>0</v>
      </c>
      <c r="R215" s="12">
        <v>0</v>
      </c>
      <c r="S215" s="12">
        <v>0</v>
      </c>
      <c r="T215" s="12">
        <v>0</v>
      </c>
      <c r="U215" s="12">
        <v>0</v>
      </c>
      <c r="V215" s="12">
        <v>0</v>
      </c>
      <c r="W215" s="12">
        <f t="shared" si="65"/>
        <v>0</v>
      </c>
      <c r="X215" s="12">
        <v>0</v>
      </c>
      <c r="Y215" s="12">
        <v>0</v>
      </c>
      <c r="Z215" s="12">
        <v>0</v>
      </c>
      <c r="AA215" s="12">
        <v>0</v>
      </c>
      <c r="AB215" s="12">
        <v>0</v>
      </c>
      <c r="AC215" s="12">
        <v>0</v>
      </c>
      <c r="AD215" s="12">
        <f t="shared" si="66"/>
        <v>0</v>
      </c>
      <c r="AE215" s="12">
        <v>0</v>
      </c>
      <c r="AF215" s="12">
        <v>40000</v>
      </c>
      <c r="AG215" s="12">
        <v>0</v>
      </c>
      <c r="AH215" s="12">
        <v>0</v>
      </c>
      <c r="AI215" s="12">
        <v>0</v>
      </c>
      <c r="AJ215" s="12">
        <v>0</v>
      </c>
      <c r="AK215" s="12">
        <f t="shared" si="67"/>
        <v>40000</v>
      </c>
      <c r="AL215" s="12">
        <f t="shared" si="78"/>
        <v>0</v>
      </c>
      <c r="AM215" s="12">
        <f t="shared" si="78"/>
        <v>40000</v>
      </c>
      <c r="AN215" s="12">
        <f t="shared" si="78"/>
        <v>0</v>
      </c>
      <c r="AO215" s="12">
        <f t="shared" si="78"/>
        <v>0</v>
      </c>
      <c r="AP215" s="12">
        <f t="shared" si="78"/>
        <v>0</v>
      </c>
      <c r="AQ215" s="12">
        <f t="shared" si="78"/>
        <v>0</v>
      </c>
      <c r="AR215" s="12">
        <f t="shared" si="69"/>
        <v>40000</v>
      </c>
      <c r="AS215" s="12">
        <v>0</v>
      </c>
      <c r="AT215" s="12">
        <v>0</v>
      </c>
      <c r="AU215" s="12">
        <v>0</v>
      </c>
      <c r="AV215" s="12">
        <v>0</v>
      </c>
      <c r="AW215" s="12">
        <v>0</v>
      </c>
      <c r="AX215" s="12">
        <v>0</v>
      </c>
      <c r="AY215" s="12">
        <f t="shared" si="70"/>
        <v>0</v>
      </c>
      <c r="AZ215" s="12">
        <f t="shared" si="72"/>
        <v>0</v>
      </c>
      <c r="BA215" s="12">
        <f t="shared" si="73"/>
        <v>40000</v>
      </c>
      <c r="BB215" s="12">
        <f t="shared" si="74"/>
        <v>0</v>
      </c>
      <c r="BC215" s="12">
        <f t="shared" si="75"/>
        <v>0</v>
      </c>
      <c r="BD215" s="12">
        <f t="shared" si="76"/>
        <v>0</v>
      </c>
      <c r="BE215" s="12">
        <f t="shared" si="77"/>
        <v>0</v>
      </c>
      <c r="BF215" s="12">
        <f t="shared" si="71"/>
        <v>40000</v>
      </c>
      <c r="BG215" s="1"/>
      <c r="BH215" s="95"/>
    </row>
    <row r="216" spans="1:60" s="5" customFormat="1">
      <c r="A216" s="84" t="s">
        <v>307</v>
      </c>
      <c r="B216" s="14" t="s">
        <v>270</v>
      </c>
      <c r="C216" s="84"/>
      <c r="D216" s="84" t="s">
        <v>1399</v>
      </c>
      <c r="E216" s="21" t="s">
        <v>1381</v>
      </c>
      <c r="F216" s="20">
        <v>10</v>
      </c>
      <c r="G216" s="20" t="s">
        <v>77</v>
      </c>
      <c r="H216" s="85"/>
      <c r="I216" s="84"/>
      <c r="J216" s="12">
        <v>0</v>
      </c>
      <c r="K216" s="12">
        <v>7691</v>
      </c>
      <c r="L216" s="12">
        <v>0</v>
      </c>
      <c r="M216" s="12">
        <v>0</v>
      </c>
      <c r="N216" s="12">
        <v>0</v>
      </c>
      <c r="O216" s="12">
        <v>0</v>
      </c>
      <c r="P216" s="12">
        <f t="shared" si="64"/>
        <v>7691</v>
      </c>
      <c r="Q216" s="12">
        <v>0</v>
      </c>
      <c r="R216" s="12">
        <v>0</v>
      </c>
      <c r="S216" s="12">
        <v>0</v>
      </c>
      <c r="T216" s="12">
        <v>0</v>
      </c>
      <c r="U216" s="12">
        <v>0</v>
      </c>
      <c r="V216" s="12">
        <v>0</v>
      </c>
      <c r="W216" s="12">
        <f t="shared" si="65"/>
        <v>0</v>
      </c>
      <c r="X216" s="12">
        <v>0</v>
      </c>
      <c r="Y216" s="12">
        <v>0</v>
      </c>
      <c r="Z216" s="12">
        <v>0</v>
      </c>
      <c r="AA216" s="12">
        <v>0</v>
      </c>
      <c r="AB216" s="12">
        <v>0</v>
      </c>
      <c r="AC216" s="12">
        <v>0</v>
      </c>
      <c r="AD216" s="12">
        <f t="shared" si="66"/>
        <v>0</v>
      </c>
      <c r="AE216" s="12">
        <v>0</v>
      </c>
      <c r="AF216" s="12">
        <v>0</v>
      </c>
      <c r="AG216" s="12">
        <v>0</v>
      </c>
      <c r="AH216" s="12">
        <v>0</v>
      </c>
      <c r="AI216" s="12">
        <v>0</v>
      </c>
      <c r="AJ216" s="12">
        <v>0</v>
      </c>
      <c r="AK216" s="12">
        <f t="shared" si="67"/>
        <v>0</v>
      </c>
      <c r="AL216" s="12">
        <f t="shared" si="78"/>
        <v>0</v>
      </c>
      <c r="AM216" s="12">
        <f t="shared" si="78"/>
        <v>7691</v>
      </c>
      <c r="AN216" s="12">
        <f t="shared" si="78"/>
        <v>0</v>
      </c>
      <c r="AO216" s="12">
        <f t="shared" si="78"/>
        <v>0</v>
      </c>
      <c r="AP216" s="12">
        <f t="shared" si="78"/>
        <v>0</v>
      </c>
      <c r="AQ216" s="12">
        <f t="shared" si="78"/>
        <v>0</v>
      </c>
      <c r="AR216" s="12">
        <f t="shared" si="69"/>
        <v>7691</v>
      </c>
      <c r="AS216" s="12">
        <v>0</v>
      </c>
      <c r="AT216" s="12">
        <v>0</v>
      </c>
      <c r="AU216" s="12">
        <v>0</v>
      </c>
      <c r="AV216" s="12">
        <v>0</v>
      </c>
      <c r="AW216" s="12">
        <v>0</v>
      </c>
      <c r="AX216" s="12">
        <v>0</v>
      </c>
      <c r="AY216" s="12">
        <f t="shared" si="70"/>
        <v>0</v>
      </c>
      <c r="AZ216" s="12">
        <f t="shared" si="72"/>
        <v>0</v>
      </c>
      <c r="BA216" s="12">
        <f t="shared" si="73"/>
        <v>7691</v>
      </c>
      <c r="BB216" s="12">
        <f t="shared" si="74"/>
        <v>0</v>
      </c>
      <c r="BC216" s="12">
        <f t="shared" si="75"/>
        <v>0</v>
      </c>
      <c r="BD216" s="12">
        <f t="shared" si="76"/>
        <v>0</v>
      </c>
      <c r="BE216" s="12">
        <f t="shared" si="77"/>
        <v>0</v>
      </c>
      <c r="BF216" s="12">
        <f t="shared" si="71"/>
        <v>7691</v>
      </c>
      <c r="BG216" s="1"/>
      <c r="BH216" s="95"/>
    </row>
    <row r="217" spans="1:60" s="5" customFormat="1">
      <c r="A217" s="84" t="s">
        <v>308</v>
      </c>
      <c r="B217" s="14" t="s">
        <v>270</v>
      </c>
      <c r="C217" s="84"/>
      <c r="D217" s="84" t="s">
        <v>1399</v>
      </c>
      <c r="E217" s="21" t="s">
        <v>1381</v>
      </c>
      <c r="F217" s="20">
        <v>10</v>
      </c>
      <c r="G217" s="20" t="s">
        <v>77</v>
      </c>
      <c r="H217" s="85"/>
      <c r="I217" s="84"/>
      <c r="J217" s="12">
        <v>0</v>
      </c>
      <c r="K217" s="12">
        <v>0</v>
      </c>
      <c r="L217" s="12">
        <v>0</v>
      </c>
      <c r="M217" s="12">
        <v>0</v>
      </c>
      <c r="N217" s="12">
        <v>0</v>
      </c>
      <c r="O217" s="12">
        <v>0</v>
      </c>
      <c r="P217" s="12">
        <f t="shared" si="64"/>
        <v>0</v>
      </c>
      <c r="Q217" s="12">
        <v>0</v>
      </c>
      <c r="R217" s="12">
        <v>0</v>
      </c>
      <c r="S217" s="12">
        <v>0</v>
      </c>
      <c r="T217" s="12">
        <v>0</v>
      </c>
      <c r="U217" s="12">
        <v>0</v>
      </c>
      <c r="V217" s="12">
        <v>0</v>
      </c>
      <c r="W217" s="12">
        <f t="shared" si="65"/>
        <v>0</v>
      </c>
      <c r="X217" s="12">
        <v>0</v>
      </c>
      <c r="Y217" s="12">
        <v>0</v>
      </c>
      <c r="Z217" s="12">
        <v>0</v>
      </c>
      <c r="AA217" s="12">
        <v>0</v>
      </c>
      <c r="AB217" s="12">
        <v>0</v>
      </c>
      <c r="AC217" s="12">
        <v>0</v>
      </c>
      <c r="AD217" s="12">
        <f t="shared" si="66"/>
        <v>0</v>
      </c>
      <c r="AE217" s="12">
        <v>0</v>
      </c>
      <c r="AF217" s="12">
        <v>50000</v>
      </c>
      <c r="AG217" s="12">
        <v>0</v>
      </c>
      <c r="AH217" s="12">
        <v>0</v>
      </c>
      <c r="AI217" s="12">
        <v>0</v>
      </c>
      <c r="AJ217" s="12">
        <v>0</v>
      </c>
      <c r="AK217" s="12">
        <f t="shared" si="67"/>
        <v>50000</v>
      </c>
      <c r="AL217" s="12">
        <f t="shared" si="78"/>
        <v>0</v>
      </c>
      <c r="AM217" s="12">
        <f t="shared" si="78"/>
        <v>50000</v>
      </c>
      <c r="AN217" s="12">
        <f t="shared" si="78"/>
        <v>0</v>
      </c>
      <c r="AO217" s="12">
        <f t="shared" si="78"/>
        <v>0</v>
      </c>
      <c r="AP217" s="12">
        <f t="shared" si="78"/>
        <v>0</v>
      </c>
      <c r="AQ217" s="12">
        <f t="shared" si="78"/>
        <v>0</v>
      </c>
      <c r="AR217" s="12">
        <f t="shared" si="69"/>
        <v>50000</v>
      </c>
      <c r="AS217" s="12">
        <v>0</v>
      </c>
      <c r="AT217" s="12">
        <v>0</v>
      </c>
      <c r="AU217" s="12">
        <v>0</v>
      </c>
      <c r="AV217" s="12">
        <v>0</v>
      </c>
      <c r="AW217" s="12">
        <v>0</v>
      </c>
      <c r="AX217" s="12">
        <v>0</v>
      </c>
      <c r="AY217" s="12">
        <f t="shared" si="70"/>
        <v>0</v>
      </c>
      <c r="AZ217" s="12">
        <f t="shared" si="72"/>
        <v>0</v>
      </c>
      <c r="BA217" s="12">
        <f t="shared" si="73"/>
        <v>50000</v>
      </c>
      <c r="BB217" s="12">
        <f t="shared" si="74"/>
        <v>0</v>
      </c>
      <c r="BC217" s="12">
        <f t="shared" si="75"/>
        <v>0</v>
      </c>
      <c r="BD217" s="12">
        <f t="shared" si="76"/>
        <v>0</v>
      </c>
      <c r="BE217" s="12">
        <f t="shared" si="77"/>
        <v>0</v>
      </c>
      <c r="BF217" s="12">
        <f t="shared" si="71"/>
        <v>50000</v>
      </c>
      <c r="BG217" s="1"/>
      <c r="BH217" s="95"/>
    </row>
    <row r="218" spans="1:60" s="5" customFormat="1">
      <c r="A218" s="84" t="s">
        <v>309</v>
      </c>
      <c r="B218" s="14" t="s">
        <v>270</v>
      </c>
      <c r="C218" s="84"/>
      <c r="D218" s="84" t="s">
        <v>1399</v>
      </c>
      <c r="E218" s="21" t="s">
        <v>1381</v>
      </c>
      <c r="F218" s="20">
        <v>10</v>
      </c>
      <c r="G218" s="20" t="s">
        <v>77</v>
      </c>
      <c r="H218" s="85"/>
      <c r="I218" s="84"/>
      <c r="J218" s="12">
        <v>0</v>
      </c>
      <c r="K218" s="12">
        <v>0</v>
      </c>
      <c r="L218" s="12">
        <v>0</v>
      </c>
      <c r="M218" s="12">
        <v>0</v>
      </c>
      <c r="N218" s="12">
        <v>0</v>
      </c>
      <c r="O218" s="12">
        <v>0</v>
      </c>
      <c r="P218" s="12">
        <f t="shared" si="64"/>
        <v>0</v>
      </c>
      <c r="Q218" s="12">
        <v>0</v>
      </c>
      <c r="R218" s="12">
        <v>0</v>
      </c>
      <c r="S218" s="12">
        <v>0</v>
      </c>
      <c r="T218" s="12">
        <v>0</v>
      </c>
      <c r="U218" s="12">
        <v>0</v>
      </c>
      <c r="V218" s="12">
        <v>0</v>
      </c>
      <c r="W218" s="12">
        <f t="shared" si="65"/>
        <v>0</v>
      </c>
      <c r="X218" s="12">
        <v>0</v>
      </c>
      <c r="Y218" s="12">
        <v>0</v>
      </c>
      <c r="Z218" s="12">
        <v>0</v>
      </c>
      <c r="AA218" s="12">
        <v>0</v>
      </c>
      <c r="AB218" s="12">
        <v>0</v>
      </c>
      <c r="AC218" s="12">
        <v>0</v>
      </c>
      <c r="AD218" s="12">
        <f t="shared" si="66"/>
        <v>0</v>
      </c>
      <c r="AE218" s="12">
        <v>0</v>
      </c>
      <c r="AF218" s="12">
        <v>13500</v>
      </c>
      <c r="AG218" s="12">
        <v>0</v>
      </c>
      <c r="AH218" s="12">
        <v>0</v>
      </c>
      <c r="AI218" s="12">
        <v>0</v>
      </c>
      <c r="AJ218" s="12">
        <v>0</v>
      </c>
      <c r="AK218" s="12">
        <f t="shared" si="67"/>
        <v>13500</v>
      </c>
      <c r="AL218" s="12">
        <f t="shared" si="78"/>
        <v>0</v>
      </c>
      <c r="AM218" s="12">
        <f t="shared" si="78"/>
        <v>13500</v>
      </c>
      <c r="AN218" s="12">
        <f t="shared" si="78"/>
        <v>0</v>
      </c>
      <c r="AO218" s="12">
        <f t="shared" si="78"/>
        <v>0</v>
      </c>
      <c r="AP218" s="12">
        <f t="shared" si="78"/>
        <v>0</v>
      </c>
      <c r="AQ218" s="12">
        <f t="shared" si="78"/>
        <v>0</v>
      </c>
      <c r="AR218" s="12">
        <f t="shared" si="69"/>
        <v>13500</v>
      </c>
      <c r="AS218" s="12">
        <v>0</v>
      </c>
      <c r="AT218" s="12">
        <v>0</v>
      </c>
      <c r="AU218" s="12">
        <v>0</v>
      </c>
      <c r="AV218" s="12">
        <v>0</v>
      </c>
      <c r="AW218" s="12">
        <v>0</v>
      </c>
      <c r="AX218" s="12">
        <v>0</v>
      </c>
      <c r="AY218" s="12">
        <f t="shared" si="70"/>
        <v>0</v>
      </c>
      <c r="AZ218" s="12">
        <f t="shared" si="72"/>
        <v>0</v>
      </c>
      <c r="BA218" s="12">
        <f t="shared" si="73"/>
        <v>13500</v>
      </c>
      <c r="BB218" s="12">
        <f t="shared" si="74"/>
        <v>0</v>
      </c>
      <c r="BC218" s="12">
        <f t="shared" si="75"/>
        <v>0</v>
      </c>
      <c r="BD218" s="12">
        <f t="shared" si="76"/>
        <v>0</v>
      </c>
      <c r="BE218" s="12">
        <f t="shared" si="77"/>
        <v>0</v>
      </c>
      <c r="BF218" s="12">
        <f t="shared" si="71"/>
        <v>13500</v>
      </c>
      <c r="BG218" s="1"/>
      <c r="BH218" s="95"/>
    </row>
    <row r="219" spans="1:60" s="5" customFormat="1">
      <c r="A219" s="84" t="s">
        <v>310</v>
      </c>
      <c r="B219" s="14" t="s">
        <v>270</v>
      </c>
      <c r="C219" s="84"/>
      <c r="D219" s="84" t="s">
        <v>1399</v>
      </c>
      <c r="E219" s="21" t="s">
        <v>1381</v>
      </c>
      <c r="F219" s="20">
        <v>10</v>
      </c>
      <c r="G219" s="20" t="s">
        <v>77</v>
      </c>
      <c r="H219" s="85"/>
      <c r="I219" s="84"/>
      <c r="J219" s="12">
        <v>0</v>
      </c>
      <c r="K219" s="12">
        <v>0</v>
      </c>
      <c r="L219" s="12">
        <v>0</v>
      </c>
      <c r="M219" s="12">
        <v>0</v>
      </c>
      <c r="N219" s="12">
        <v>0</v>
      </c>
      <c r="O219" s="12">
        <v>0</v>
      </c>
      <c r="P219" s="12">
        <f t="shared" si="64"/>
        <v>0</v>
      </c>
      <c r="Q219" s="12">
        <v>0</v>
      </c>
      <c r="R219" s="12">
        <v>0</v>
      </c>
      <c r="S219" s="12">
        <v>0</v>
      </c>
      <c r="T219" s="12">
        <v>0</v>
      </c>
      <c r="U219" s="12">
        <v>0</v>
      </c>
      <c r="V219" s="12">
        <v>0</v>
      </c>
      <c r="W219" s="12">
        <f t="shared" si="65"/>
        <v>0</v>
      </c>
      <c r="X219" s="12">
        <v>0</v>
      </c>
      <c r="Y219" s="12">
        <v>0</v>
      </c>
      <c r="Z219" s="12">
        <v>0</v>
      </c>
      <c r="AA219" s="12">
        <v>0</v>
      </c>
      <c r="AB219" s="12">
        <v>0</v>
      </c>
      <c r="AC219" s="12">
        <v>0</v>
      </c>
      <c r="AD219" s="12">
        <f t="shared" si="66"/>
        <v>0</v>
      </c>
      <c r="AE219" s="12">
        <v>0</v>
      </c>
      <c r="AF219" s="12">
        <v>0</v>
      </c>
      <c r="AG219" s="12">
        <v>0</v>
      </c>
      <c r="AH219" s="12">
        <v>0</v>
      </c>
      <c r="AI219" s="12">
        <v>0</v>
      </c>
      <c r="AJ219" s="12">
        <v>0</v>
      </c>
      <c r="AK219" s="12">
        <f t="shared" si="67"/>
        <v>0</v>
      </c>
      <c r="AL219" s="12">
        <f t="shared" si="78"/>
        <v>0</v>
      </c>
      <c r="AM219" s="12">
        <f t="shared" si="78"/>
        <v>0</v>
      </c>
      <c r="AN219" s="12">
        <f t="shared" si="78"/>
        <v>0</v>
      </c>
      <c r="AO219" s="12">
        <f t="shared" si="78"/>
        <v>0</v>
      </c>
      <c r="AP219" s="12">
        <f t="shared" si="78"/>
        <v>0</v>
      </c>
      <c r="AQ219" s="12">
        <f t="shared" si="78"/>
        <v>0</v>
      </c>
      <c r="AR219" s="12">
        <f t="shared" si="69"/>
        <v>0</v>
      </c>
      <c r="AS219" s="12">
        <v>0</v>
      </c>
      <c r="AT219" s="12">
        <v>0</v>
      </c>
      <c r="AU219" s="12">
        <v>0</v>
      </c>
      <c r="AV219" s="12">
        <v>0</v>
      </c>
      <c r="AW219" s="12">
        <v>0</v>
      </c>
      <c r="AX219" s="12">
        <v>0</v>
      </c>
      <c r="AY219" s="12">
        <f t="shared" si="70"/>
        <v>0</v>
      </c>
      <c r="AZ219" s="12">
        <f t="shared" si="72"/>
        <v>0</v>
      </c>
      <c r="BA219" s="12">
        <f t="shared" si="73"/>
        <v>0</v>
      </c>
      <c r="BB219" s="12">
        <f t="shared" si="74"/>
        <v>0</v>
      </c>
      <c r="BC219" s="12">
        <f t="shared" si="75"/>
        <v>0</v>
      </c>
      <c r="BD219" s="12">
        <f t="shared" si="76"/>
        <v>0</v>
      </c>
      <c r="BE219" s="12">
        <f t="shared" si="77"/>
        <v>0</v>
      </c>
      <c r="BF219" s="12">
        <f t="shared" si="71"/>
        <v>0</v>
      </c>
      <c r="BG219" s="1"/>
      <c r="BH219" s="95"/>
    </row>
    <row r="220" spans="1:60" s="5" customFormat="1">
      <c r="A220" s="84" t="s">
        <v>311</v>
      </c>
      <c r="B220" s="14" t="s">
        <v>270</v>
      </c>
      <c r="C220" s="84"/>
      <c r="D220" s="84" t="s">
        <v>1399</v>
      </c>
      <c r="E220" s="21" t="s">
        <v>1381</v>
      </c>
      <c r="F220" s="20">
        <v>10</v>
      </c>
      <c r="G220" s="20" t="s">
        <v>77</v>
      </c>
      <c r="H220" s="85"/>
      <c r="I220" s="84"/>
      <c r="J220" s="12">
        <v>0</v>
      </c>
      <c r="K220" s="12">
        <v>24000</v>
      </c>
      <c r="L220" s="12">
        <v>0</v>
      </c>
      <c r="M220" s="12">
        <v>0</v>
      </c>
      <c r="N220" s="12">
        <v>0</v>
      </c>
      <c r="O220" s="12">
        <v>0</v>
      </c>
      <c r="P220" s="12">
        <f t="shared" si="64"/>
        <v>24000</v>
      </c>
      <c r="Q220" s="12">
        <v>0</v>
      </c>
      <c r="R220" s="12">
        <v>0</v>
      </c>
      <c r="S220" s="12">
        <v>0</v>
      </c>
      <c r="T220" s="12">
        <v>0</v>
      </c>
      <c r="U220" s="12">
        <v>0</v>
      </c>
      <c r="V220" s="12">
        <v>0</v>
      </c>
      <c r="W220" s="12">
        <f t="shared" si="65"/>
        <v>0</v>
      </c>
      <c r="X220" s="12">
        <v>0</v>
      </c>
      <c r="Y220" s="12">
        <v>0</v>
      </c>
      <c r="Z220" s="12">
        <v>0</v>
      </c>
      <c r="AA220" s="12">
        <v>0</v>
      </c>
      <c r="AB220" s="12">
        <v>0</v>
      </c>
      <c r="AC220" s="12">
        <v>0</v>
      </c>
      <c r="AD220" s="12">
        <f t="shared" si="66"/>
        <v>0</v>
      </c>
      <c r="AE220" s="12">
        <v>0</v>
      </c>
      <c r="AF220" s="12">
        <v>0</v>
      </c>
      <c r="AG220" s="12">
        <v>0</v>
      </c>
      <c r="AH220" s="12">
        <v>0</v>
      </c>
      <c r="AI220" s="12">
        <v>0</v>
      </c>
      <c r="AJ220" s="12">
        <v>0</v>
      </c>
      <c r="AK220" s="12">
        <f t="shared" si="67"/>
        <v>0</v>
      </c>
      <c r="AL220" s="12">
        <f t="shared" si="78"/>
        <v>0</v>
      </c>
      <c r="AM220" s="12">
        <f t="shared" si="78"/>
        <v>24000</v>
      </c>
      <c r="AN220" s="12">
        <f t="shared" si="78"/>
        <v>0</v>
      </c>
      <c r="AO220" s="12">
        <f t="shared" si="78"/>
        <v>0</v>
      </c>
      <c r="AP220" s="12">
        <f t="shared" si="78"/>
        <v>0</v>
      </c>
      <c r="AQ220" s="12">
        <f t="shared" si="78"/>
        <v>0</v>
      </c>
      <c r="AR220" s="12">
        <f t="shared" ref="AR220:AR283" si="79">SUM(AL220:AQ220)</f>
        <v>24000</v>
      </c>
      <c r="AS220" s="12">
        <v>0</v>
      </c>
      <c r="AT220" s="12">
        <v>0</v>
      </c>
      <c r="AU220" s="12">
        <v>0</v>
      </c>
      <c r="AV220" s="12">
        <v>0</v>
      </c>
      <c r="AW220" s="12">
        <v>0</v>
      </c>
      <c r="AX220" s="12">
        <v>0</v>
      </c>
      <c r="AY220" s="12">
        <f t="shared" si="70"/>
        <v>0</v>
      </c>
      <c r="AZ220" s="12">
        <f t="shared" si="72"/>
        <v>0</v>
      </c>
      <c r="BA220" s="12">
        <f t="shared" si="73"/>
        <v>24000</v>
      </c>
      <c r="BB220" s="12">
        <f t="shared" si="74"/>
        <v>0</v>
      </c>
      <c r="BC220" s="12">
        <f t="shared" si="75"/>
        <v>0</v>
      </c>
      <c r="BD220" s="12">
        <f t="shared" si="76"/>
        <v>0</v>
      </c>
      <c r="BE220" s="12">
        <f t="shared" si="77"/>
        <v>0</v>
      </c>
      <c r="BF220" s="12">
        <f t="shared" si="71"/>
        <v>24000</v>
      </c>
      <c r="BG220" s="1"/>
      <c r="BH220" s="95"/>
    </row>
    <row r="221" spans="1:60" s="5" customFormat="1">
      <c r="A221" s="84" t="s">
        <v>312</v>
      </c>
      <c r="B221" s="14" t="s">
        <v>270</v>
      </c>
      <c r="C221" s="84"/>
      <c r="D221" s="84" t="s">
        <v>1399</v>
      </c>
      <c r="E221" s="21" t="s">
        <v>1381</v>
      </c>
      <c r="F221" s="20">
        <v>10</v>
      </c>
      <c r="G221" s="20" t="s">
        <v>77</v>
      </c>
      <c r="H221" s="85"/>
      <c r="I221" s="84"/>
      <c r="J221" s="12">
        <v>0</v>
      </c>
      <c r="K221" s="12">
        <v>23969</v>
      </c>
      <c r="L221" s="12">
        <v>0</v>
      </c>
      <c r="M221" s="12">
        <v>0</v>
      </c>
      <c r="N221" s="12">
        <v>0</v>
      </c>
      <c r="O221" s="12">
        <v>0</v>
      </c>
      <c r="P221" s="12">
        <f t="shared" si="64"/>
        <v>23969</v>
      </c>
      <c r="Q221" s="12">
        <v>0</v>
      </c>
      <c r="R221" s="12">
        <v>0</v>
      </c>
      <c r="S221" s="12">
        <v>0</v>
      </c>
      <c r="T221" s="12">
        <v>0</v>
      </c>
      <c r="U221" s="12">
        <v>0</v>
      </c>
      <c r="V221" s="12">
        <v>0</v>
      </c>
      <c r="W221" s="12">
        <f t="shared" si="65"/>
        <v>0</v>
      </c>
      <c r="X221" s="12">
        <v>0</v>
      </c>
      <c r="Y221" s="12">
        <v>0</v>
      </c>
      <c r="Z221" s="12">
        <v>0</v>
      </c>
      <c r="AA221" s="12">
        <v>0</v>
      </c>
      <c r="AB221" s="12">
        <v>0</v>
      </c>
      <c r="AC221" s="12">
        <v>0</v>
      </c>
      <c r="AD221" s="12">
        <f t="shared" si="66"/>
        <v>0</v>
      </c>
      <c r="AE221" s="12">
        <v>0</v>
      </c>
      <c r="AF221" s="12">
        <v>0</v>
      </c>
      <c r="AG221" s="12">
        <v>0</v>
      </c>
      <c r="AH221" s="12">
        <v>0</v>
      </c>
      <c r="AI221" s="12">
        <v>0</v>
      </c>
      <c r="AJ221" s="12">
        <v>0</v>
      </c>
      <c r="AK221" s="12">
        <f t="shared" si="67"/>
        <v>0</v>
      </c>
      <c r="AL221" s="12">
        <f t="shared" si="78"/>
        <v>0</v>
      </c>
      <c r="AM221" s="12">
        <f t="shared" si="78"/>
        <v>23969</v>
      </c>
      <c r="AN221" s="12">
        <f t="shared" si="78"/>
        <v>0</v>
      </c>
      <c r="AO221" s="12">
        <f t="shared" si="78"/>
        <v>0</v>
      </c>
      <c r="AP221" s="12">
        <f t="shared" si="78"/>
        <v>0</v>
      </c>
      <c r="AQ221" s="12">
        <f t="shared" si="78"/>
        <v>0</v>
      </c>
      <c r="AR221" s="12">
        <f t="shared" si="79"/>
        <v>23969</v>
      </c>
      <c r="AS221" s="12">
        <v>0</v>
      </c>
      <c r="AT221" s="12">
        <v>0</v>
      </c>
      <c r="AU221" s="12">
        <v>0</v>
      </c>
      <c r="AV221" s="12">
        <v>0</v>
      </c>
      <c r="AW221" s="12">
        <v>0</v>
      </c>
      <c r="AX221" s="12">
        <v>0</v>
      </c>
      <c r="AY221" s="12">
        <f t="shared" si="70"/>
        <v>0</v>
      </c>
      <c r="AZ221" s="12">
        <f t="shared" si="72"/>
        <v>0</v>
      </c>
      <c r="BA221" s="12">
        <f t="shared" si="73"/>
        <v>23969</v>
      </c>
      <c r="BB221" s="12">
        <f t="shared" si="74"/>
        <v>0</v>
      </c>
      <c r="BC221" s="12">
        <f t="shared" si="75"/>
        <v>0</v>
      </c>
      <c r="BD221" s="12">
        <f t="shared" si="76"/>
        <v>0</v>
      </c>
      <c r="BE221" s="12">
        <f t="shared" si="77"/>
        <v>0</v>
      </c>
      <c r="BF221" s="12">
        <f t="shared" si="71"/>
        <v>23969</v>
      </c>
      <c r="BG221" s="1"/>
      <c r="BH221" s="95"/>
    </row>
    <row r="222" spans="1:60" s="5" customFormat="1">
      <c r="A222" s="84" t="s">
        <v>313</v>
      </c>
      <c r="B222" s="14" t="s">
        <v>270</v>
      </c>
      <c r="C222" s="84"/>
      <c r="D222" s="84" t="s">
        <v>1399</v>
      </c>
      <c r="E222" s="21" t="s">
        <v>1381</v>
      </c>
      <c r="F222" s="20">
        <v>10</v>
      </c>
      <c r="G222" s="20" t="s">
        <v>77</v>
      </c>
      <c r="H222" s="85"/>
      <c r="I222" s="84"/>
      <c r="J222" s="12">
        <v>0</v>
      </c>
      <c r="K222" s="12">
        <v>10000</v>
      </c>
      <c r="L222" s="12">
        <v>0</v>
      </c>
      <c r="M222" s="12">
        <v>0</v>
      </c>
      <c r="N222" s="12">
        <v>0</v>
      </c>
      <c r="O222" s="12">
        <v>0</v>
      </c>
      <c r="P222" s="12">
        <f t="shared" si="64"/>
        <v>10000</v>
      </c>
      <c r="Q222" s="12">
        <v>0</v>
      </c>
      <c r="R222" s="12">
        <v>10000</v>
      </c>
      <c r="S222" s="12">
        <v>0</v>
      </c>
      <c r="T222" s="12">
        <v>0</v>
      </c>
      <c r="U222" s="12">
        <v>0</v>
      </c>
      <c r="V222" s="12">
        <v>0</v>
      </c>
      <c r="W222" s="12">
        <f t="shared" si="65"/>
        <v>10000</v>
      </c>
      <c r="X222" s="12">
        <v>0</v>
      </c>
      <c r="Y222" s="12">
        <v>0</v>
      </c>
      <c r="Z222" s="12">
        <v>0</v>
      </c>
      <c r="AA222" s="12">
        <v>0</v>
      </c>
      <c r="AB222" s="12">
        <v>0</v>
      </c>
      <c r="AC222" s="12">
        <v>0</v>
      </c>
      <c r="AD222" s="12">
        <f t="shared" si="66"/>
        <v>0</v>
      </c>
      <c r="AE222" s="12">
        <v>0</v>
      </c>
      <c r="AF222" s="12">
        <v>0</v>
      </c>
      <c r="AG222" s="12">
        <v>0</v>
      </c>
      <c r="AH222" s="12">
        <v>0</v>
      </c>
      <c r="AI222" s="12">
        <v>0</v>
      </c>
      <c r="AJ222" s="12">
        <v>0</v>
      </c>
      <c r="AK222" s="12">
        <f t="shared" si="67"/>
        <v>0</v>
      </c>
      <c r="AL222" s="12">
        <f t="shared" si="78"/>
        <v>0</v>
      </c>
      <c r="AM222" s="12">
        <f t="shared" si="78"/>
        <v>20000</v>
      </c>
      <c r="AN222" s="12">
        <f t="shared" si="78"/>
        <v>0</v>
      </c>
      <c r="AO222" s="12">
        <f t="shared" si="78"/>
        <v>0</v>
      </c>
      <c r="AP222" s="12">
        <f t="shared" si="78"/>
        <v>0</v>
      </c>
      <c r="AQ222" s="12">
        <f t="shared" si="78"/>
        <v>0</v>
      </c>
      <c r="AR222" s="12">
        <f t="shared" si="79"/>
        <v>20000</v>
      </c>
      <c r="AS222" s="12">
        <v>0</v>
      </c>
      <c r="AT222" s="12">
        <v>0</v>
      </c>
      <c r="AU222" s="12">
        <v>0</v>
      </c>
      <c r="AV222" s="12">
        <v>0</v>
      </c>
      <c r="AW222" s="12">
        <v>0</v>
      </c>
      <c r="AX222" s="12">
        <v>0</v>
      </c>
      <c r="AY222" s="12">
        <f t="shared" si="70"/>
        <v>0</v>
      </c>
      <c r="AZ222" s="12">
        <f t="shared" si="72"/>
        <v>0</v>
      </c>
      <c r="BA222" s="12">
        <f t="shared" si="73"/>
        <v>20000</v>
      </c>
      <c r="BB222" s="12">
        <f t="shared" si="74"/>
        <v>0</v>
      </c>
      <c r="BC222" s="12">
        <f t="shared" si="75"/>
        <v>0</v>
      </c>
      <c r="BD222" s="12">
        <f t="shared" si="76"/>
        <v>0</v>
      </c>
      <c r="BE222" s="12">
        <f t="shared" si="77"/>
        <v>0</v>
      </c>
      <c r="BF222" s="12">
        <f t="shared" si="71"/>
        <v>20000</v>
      </c>
      <c r="BG222" s="1"/>
      <c r="BH222" s="95"/>
    </row>
    <row r="223" spans="1:60" s="5" customFormat="1">
      <c r="A223" s="84" t="s">
        <v>314</v>
      </c>
      <c r="B223" s="14" t="s">
        <v>270</v>
      </c>
      <c r="C223" s="84"/>
      <c r="D223" s="84" t="s">
        <v>1399</v>
      </c>
      <c r="E223" s="21" t="s">
        <v>1381</v>
      </c>
      <c r="F223" s="20">
        <v>10</v>
      </c>
      <c r="G223" s="20" t="s">
        <v>77</v>
      </c>
      <c r="H223" s="85"/>
      <c r="I223" s="84"/>
      <c r="J223" s="12">
        <v>0</v>
      </c>
      <c r="K223" s="12">
        <v>0</v>
      </c>
      <c r="L223" s="12">
        <v>0</v>
      </c>
      <c r="M223" s="12">
        <v>0</v>
      </c>
      <c r="N223" s="12">
        <v>0</v>
      </c>
      <c r="O223" s="12">
        <v>0</v>
      </c>
      <c r="P223" s="12">
        <f t="shared" si="64"/>
        <v>0</v>
      </c>
      <c r="Q223" s="12">
        <v>0</v>
      </c>
      <c r="R223" s="12">
        <v>0</v>
      </c>
      <c r="S223" s="12">
        <v>0</v>
      </c>
      <c r="T223" s="12">
        <v>0</v>
      </c>
      <c r="U223" s="12">
        <v>0</v>
      </c>
      <c r="V223" s="12">
        <v>0</v>
      </c>
      <c r="W223" s="12">
        <f t="shared" si="65"/>
        <v>0</v>
      </c>
      <c r="X223" s="12">
        <v>0</v>
      </c>
      <c r="Y223" s="12">
        <v>0</v>
      </c>
      <c r="Z223" s="12">
        <v>0</v>
      </c>
      <c r="AA223" s="12">
        <v>0</v>
      </c>
      <c r="AB223" s="12">
        <v>0</v>
      </c>
      <c r="AC223" s="12">
        <v>0</v>
      </c>
      <c r="AD223" s="12">
        <f t="shared" si="66"/>
        <v>0</v>
      </c>
      <c r="AE223" s="12">
        <v>0</v>
      </c>
      <c r="AF223" s="12">
        <v>65000</v>
      </c>
      <c r="AG223" s="12">
        <v>0</v>
      </c>
      <c r="AH223" s="12">
        <v>0</v>
      </c>
      <c r="AI223" s="12">
        <v>0</v>
      </c>
      <c r="AJ223" s="12">
        <v>0</v>
      </c>
      <c r="AK223" s="12">
        <f t="shared" si="67"/>
        <v>65000</v>
      </c>
      <c r="AL223" s="12">
        <f t="shared" si="78"/>
        <v>0</v>
      </c>
      <c r="AM223" s="12">
        <f t="shared" si="78"/>
        <v>65000</v>
      </c>
      <c r="AN223" s="12">
        <f t="shared" si="78"/>
        <v>0</v>
      </c>
      <c r="AO223" s="12">
        <f t="shared" si="78"/>
        <v>0</v>
      </c>
      <c r="AP223" s="12">
        <f t="shared" si="78"/>
        <v>0</v>
      </c>
      <c r="AQ223" s="12">
        <f t="shared" si="78"/>
        <v>0</v>
      </c>
      <c r="AR223" s="12">
        <f t="shared" si="79"/>
        <v>65000</v>
      </c>
      <c r="AS223" s="12">
        <v>0</v>
      </c>
      <c r="AT223" s="12">
        <v>0</v>
      </c>
      <c r="AU223" s="12">
        <v>0</v>
      </c>
      <c r="AV223" s="12">
        <v>0</v>
      </c>
      <c r="AW223" s="12">
        <v>0</v>
      </c>
      <c r="AX223" s="12">
        <v>0</v>
      </c>
      <c r="AY223" s="12">
        <f t="shared" si="70"/>
        <v>0</v>
      </c>
      <c r="AZ223" s="12">
        <f t="shared" si="72"/>
        <v>0</v>
      </c>
      <c r="BA223" s="12">
        <f t="shared" si="73"/>
        <v>65000</v>
      </c>
      <c r="BB223" s="12">
        <f t="shared" si="74"/>
        <v>0</v>
      </c>
      <c r="BC223" s="12">
        <f t="shared" si="75"/>
        <v>0</v>
      </c>
      <c r="BD223" s="12">
        <f t="shared" si="76"/>
        <v>0</v>
      </c>
      <c r="BE223" s="12">
        <f t="shared" si="77"/>
        <v>0</v>
      </c>
      <c r="BF223" s="12">
        <f t="shared" si="71"/>
        <v>65000</v>
      </c>
      <c r="BG223" s="1"/>
      <c r="BH223" s="95"/>
    </row>
    <row r="224" spans="1:60" s="5" customFormat="1" ht="38.25">
      <c r="A224" s="84" t="s">
        <v>315</v>
      </c>
      <c r="B224" s="14" t="s">
        <v>270</v>
      </c>
      <c r="C224" s="84"/>
      <c r="D224" s="84" t="s">
        <v>1399</v>
      </c>
      <c r="E224" s="21" t="s">
        <v>1378</v>
      </c>
      <c r="F224" s="20">
        <v>10</v>
      </c>
      <c r="G224" s="20" t="s">
        <v>77</v>
      </c>
      <c r="H224" s="85"/>
      <c r="I224" s="84"/>
      <c r="J224" s="12">
        <v>0</v>
      </c>
      <c r="K224" s="12">
        <v>10000</v>
      </c>
      <c r="L224" s="12">
        <v>0</v>
      </c>
      <c r="M224" s="12">
        <v>0</v>
      </c>
      <c r="N224" s="12">
        <v>0</v>
      </c>
      <c r="O224" s="12">
        <v>0</v>
      </c>
      <c r="P224" s="12">
        <f t="shared" si="64"/>
        <v>10000</v>
      </c>
      <c r="Q224" s="12">
        <v>0</v>
      </c>
      <c r="R224" s="12">
        <v>50000</v>
      </c>
      <c r="S224" s="12">
        <v>0</v>
      </c>
      <c r="T224" s="12">
        <v>0</v>
      </c>
      <c r="U224" s="12">
        <v>0</v>
      </c>
      <c r="V224" s="12">
        <v>0</v>
      </c>
      <c r="W224" s="12">
        <f t="shared" si="65"/>
        <v>50000</v>
      </c>
      <c r="X224" s="12">
        <v>0</v>
      </c>
      <c r="Y224" s="12">
        <v>0</v>
      </c>
      <c r="Z224" s="12">
        <v>0</v>
      </c>
      <c r="AA224" s="12">
        <v>0</v>
      </c>
      <c r="AB224" s="12">
        <v>0</v>
      </c>
      <c r="AC224" s="12">
        <v>0</v>
      </c>
      <c r="AD224" s="12">
        <f t="shared" si="66"/>
        <v>0</v>
      </c>
      <c r="AE224" s="12">
        <v>0</v>
      </c>
      <c r="AF224" s="12">
        <v>0</v>
      </c>
      <c r="AG224" s="12">
        <v>0</v>
      </c>
      <c r="AH224" s="12">
        <v>0</v>
      </c>
      <c r="AI224" s="12">
        <v>0</v>
      </c>
      <c r="AJ224" s="12">
        <v>0</v>
      </c>
      <c r="AK224" s="12">
        <f t="shared" si="67"/>
        <v>0</v>
      </c>
      <c r="AL224" s="12">
        <f t="shared" si="78"/>
        <v>0</v>
      </c>
      <c r="AM224" s="12">
        <f t="shared" si="78"/>
        <v>60000</v>
      </c>
      <c r="AN224" s="12">
        <f t="shared" si="78"/>
        <v>0</v>
      </c>
      <c r="AO224" s="12">
        <f t="shared" si="78"/>
        <v>0</v>
      </c>
      <c r="AP224" s="12">
        <f t="shared" si="78"/>
        <v>0</v>
      </c>
      <c r="AQ224" s="12">
        <f t="shared" si="78"/>
        <v>0</v>
      </c>
      <c r="AR224" s="12">
        <f t="shared" si="79"/>
        <v>60000</v>
      </c>
      <c r="AS224" s="12">
        <v>0</v>
      </c>
      <c r="AT224" s="12">
        <v>0</v>
      </c>
      <c r="AU224" s="12">
        <v>0</v>
      </c>
      <c r="AV224" s="12">
        <v>0</v>
      </c>
      <c r="AW224" s="12">
        <v>0</v>
      </c>
      <c r="AX224" s="12">
        <v>0</v>
      </c>
      <c r="AY224" s="12">
        <f t="shared" si="70"/>
        <v>0</v>
      </c>
      <c r="AZ224" s="12">
        <f t="shared" si="72"/>
        <v>0</v>
      </c>
      <c r="BA224" s="12">
        <f t="shared" si="73"/>
        <v>60000</v>
      </c>
      <c r="BB224" s="12">
        <f t="shared" si="74"/>
        <v>0</v>
      </c>
      <c r="BC224" s="12">
        <f t="shared" si="75"/>
        <v>0</v>
      </c>
      <c r="BD224" s="12">
        <f t="shared" si="76"/>
        <v>0</v>
      </c>
      <c r="BE224" s="12">
        <f t="shared" si="77"/>
        <v>0</v>
      </c>
      <c r="BF224" s="12">
        <f t="shared" si="71"/>
        <v>60000</v>
      </c>
      <c r="BG224" s="1"/>
      <c r="BH224" s="95"/>
    </row>
    <row r="225" spans="1:60" s="5" customFormat="1">
      <c r="A225" s="84" t="s">
        <v>316</v>
      </c>
      <c r="B225" s="14" t="s">
        <v>270</v>
      </c>
      <c r="C225" s="84"/>
      <c r="D225" s="84" t="s">
        <v>1399</v>
      </c>
      <c r="E225" s="21" t="s">
        <v>1378</v>
      </c>
      <c r="F225" s="20">
        <v>10</v>
      </c>
      <c r="G225" s="20" t="s">
        <v>77</v>
      </c>
      <c r="H225" s="85"/>
      <c r="I225" s="84"/>
      <c r="J225" s="12">
        <v>0</v>
      </c>
      <c r="K225" s="12">
        <v>5000</v>
      </c>
      <c r="L225" s="12">
        <v>0</v>
      </c>
      <c r="M225" s="12">
        <v>0</v>
      </c>
      <c r="N225" s="12">
        <v>0</v>
      </c>
      <c r="O225" s="12">
        <v>0</v>
      </c>
      <c r="P225" s="12">
        <f t="shared" si="64"/>
        <v>5000</v>
      </c>
      <c r="Q225" s="12">
        <v>0</v>
      </c>
      <c r="R225" s="12">
        <v>10000</v>
      </c>
      <c r="S225" s="12">
        <v>0</v>
      </c>
      <c r="T225" s="12">
        <v>0</v>
      </c>
      <c r="U225" s="12">
        <v>0</v>
      </c>
      <c r="V225" s="12">
        <v>0</v>
      </c>
      <c r="W225" s="12">
        <f t="shared" si="65"/>
        <v>10000</v>
      </c>
      <c r="X225" s="12">
        <v>0</v>
      </c>
      <c r="Y225" s="12">
        <v>0</v>
      </c>
      <c r="Z225" s="12">
        <v>0</v>
      </c>
      <c r="AA225" s="12">
        <v>0</v>
      </c>
      <c r="AB225" s="12">
        <v>0</v>
      </c>
      <c r="AC225" s="12">
        <v>0</v>
      </c>
      <c r="AD225" s="12">
        <f t="shared" si="66"/>
        <v>0</v>
      </c>
      <c r="AE225" s="12">
        <v>0</v>
      </c>
      <c r="AF225" s="12">
        <v>0</v>
      </c>
      <c r="AG225" s="12">
        <v>0</v>
      </c>
      <c r="AH225" s="12">
        <v>0</v>
      </c>
      <c r="AI225" s="12">
        <v>0</v>
      </c>
      <c r="AJ225" s="12">
        <v>0</v>
      </c>
      <c r="AK225" s="12">
        <f t="shared" si="67"/>
        <v>0</v>
      </c>
      <c r="AL225" s="12">
        <f t="shared" si="78"/>
        <v>0</v>
      </c>
      <c r="AM225" s="12">
        <f t="shared" si="78"/>
        <v>15000</v>
      </c>
      <c r="AN225" s="12">
        <f t="shared" si="78"/>
        <v>0</v>
      </c>
      <c r="AO225" s="12">
        <f t="shared" si="78"/>
        <v>0</v>
      </c>
      <c r="AP225" s="12">
        <f t="shared" si="78"/>
        <v>0</v>
      </c>
      <c r="AQ225" s="12">
        <f t="shared" si="78"/>
        <v>0</v>
      </c>
      <c r="AR225" s="12">
        <f t="shared" si="79"/>
        <v>15000</v>
      </c>
      <c r="AS225" s="12">
        <v>0</v>
      </c>
      <c r="AT225" s="12">
        <v>0</v>
      </c>
      <c r="AU225" s="12">
        <v>0</v>
      </c>
      <c r="AV225" s="12">
        <v>0</v>
      </c>
      <c r="AW225" s="12">
        <v>0</v>
      </c>
      <c r="AX225" s="12">
        <v>0</v>
      </c>
      <c r="AY225" s="12">
        <f t="shared" si="70"/>
        <v>0</v>
      </c>
      <c r="AZ225" s="12">
        <f t="shared" si="72"/>
        <v>0</v>
      </c>
      <c r="BA225" s="12">
        <f t="shared" si="73"/>
        <v>15000</v>
      </c>
      <c r="BB225" s="12">
        <f t="shared" si="74"/>
        <v>0</v>
      </c>
      <c r="BC225" s="12">
        <f t="shared" si="75"/>
        <v>0</v>
      </c>
      <c r="BD225" s="12">
        <f t="shared" si="76"/>
        <v>0</v>
      </c>
      <c r="BE225" s="12">
        <f t="shared" si="77"/>
        <v>0</v>
      </c>
      <c r="BF225" s="12">
        <f t="shared" si="71"/>
        <v>15000</v>
      </c>
      <c r="BG225" s="1"/>
      <c r="BH225" s="95"/>
    </row>
    <row r="226" spans="1:60" s="5" customFormat="1">
      <c r="A226" s="84" t="s">
        <v>317</v>
      </c>
      <c r="B226" s="14" t="s">
        <v>270</v>
      </c>
      <c r="C226" s="84"/>
      <c r="D226" s="84" t="s">
        <v>1399</v>
      </c>
      <c r="E226" s="21" t="s">
        <v>1378</v>
      </c>
      <c r="F226" s="20">
        <v>10</v>
      </c>
      <c r="G226" s="20" t="s">
        <v>77</v>
      </c>
      <c r="H226" s="85"/>
      <c r="I226" s="84"/>
      <c r="J226" s="12">
        <v>0</v>
      </c>
      <c r="K226" s="12">
        <v>0</v>
      </c>
      <c r="L226" s="12">
        <v>0</v>
      </c>
      <c r="M226" s="12">
        <v>0</v>
      </c>
      <c r="N226" s="12">
        <v>0</v>
      </c>
      <c r="O226" s="12">
        <v>0</v>
      </c>
      <c r="P226" s="12">
        <f t="shared" si="64"/>
        <v>0</v>
      </c>
      <c r="Q226" s="12">
        <v>0</v>
      </c>
      <c r="R226" s="12">
        <v>0</v>
      </c>
      <c r="S226" s="12">
        <v>0</v>
      </c>
      <c r="T226" s="12">
        <v>0</v>
      </c>
      <c r="U226" s="12">
        <v>0</v>
      </c>
      <c r="V226" s="12">
        <v>0</v>
      </c>
      <c r="W226" s="12">
        <f t="shared" si="65"/>
        <v>0</v>
      </c>
      <c r="X226" s="12">
        <v>0</v>
      </c>
      <c r="Y226" s="12">
        <v>0</v>
      </c>
      <c r="Z226" s="12">
        <v>0</v>
      </c>
      <c r="AA226" s="12">
        <v>0</v>
      </c>
      <c r="AB226" s="12">
        <v>0</v>
      </c>
      <c r="AC226" s="12">
        <v>0</v>
      </c>
      <c r="AD226" s="12">
        <f t="shared" si="66"/>
        <v>0</v>
      </c>
      <c r="AE226" s="12">
        <v>0</v>
      </c>
      <c r="AF226" s="12">
        <v>30000</v>
      </c>
      <c r="AG226" s="12">
        <v>0</v>
      </c>
      <c r="AH226" s="12">
        <v>0</v>
      </c>
      <c r="AI226" s="12">
        <v>0</v>
      </c>
      <c r="AJ226" s="12">
        <v>0</v>
      </c>
      <c r="AK226" s="12">
        <f t="shared" si="67"/>
        <v>30000</v>
      </c>
      <c r="AL226" s="12">
        <f t="shared" si="78"/>
        <v>0</v>
      </c>
      <c r="AM226" s="12">
        <f t="shared" si="78"/>
        <v>30000</v>
      </c>
      <c r="AN226" s="12">
        <f t="shared" si="78"/>
        <v>0</v>
      </c>
      <c r="AO226" s="12">
        <f t="shared" si="78"/>
        <v>0</v>
      </c>
      <c r="AP226" s="12">
        <f t="shared" si="78"/>
        <v>0</v>
      </c>
      <c r="AQ226" s="12">
        <f t="shared" si="78"/>
        <v>0</v>
      </c>
      <c r="AR226" s="12">
        <f t="shared" si="79"/>
        <v>30000</v>
      </c>
      <c r="AS226" s="12">
        <v>0</v>
      </c>
      <c r="AT226" s="12">
        <v>0</v>
      </c>
      <c r="AU226" s="12">
        <v>0</v>
      </c>
      <c r="AV226" s="12">
        <v>0</v>
      </c>
      <c r="AW226" s="12">
        <v>0</v>
      </c>
      <c r="AX226" s="12">
        <v>0</v>
      </c>
      <c r="AY226" s="12">
        <f t="shared" si="70"/>
        <v>0</v>
      </c>
      <c r="AZ226" s="12">
        <f t="shared" si="72"/>
        <v>0</v>
      </c>
      <c r="BA226" s="12">
        <f t="shared" si="73"/>
        <v>30000</v>
      </c>
      <c r="BB226" s="12">
        <f t="shared" si="74"/>
        <v>0</v>
      </c>
      <c r="BC226" s="12">
        <f t="shared" si="75"/>
        <v>0</v>
      </c>
      <c r="BD226" s="12">
        <f t="shared" si="76"/>
        <v>0</v>
      </c>
      <c r="BE226" s="12">
        <f t="shared" si="77"/>
        <v>0</v>
      </c>
      <c r="BF226" s="12">
        <f t="shared" si="71"/>
        <v>30000</v>
      </c>
      <c r="BG226" s="1"/>
      <c r="BH226" s="95"/>
    </row>
    <row r="227" spans="1:60" s="5" customFormat="1">
      <c r="A227" s="84" t="s">
        <v>318</v>
      </c>
      <c r="B227" s="14" t="s">
        <v>270</v>
      </c>
      <c r="C227" s="84"/>
      <c r="D227" s="84" t="s">
        <v>1399</v>
      </c>
      <c r="E227" s="21" t="s">
        <v>1378</v>
      </c>
      <c r="F227" s="20">
        <v>10</v>
      </c>
      <c r="G227" s="20" t="s">
        <v>77</v>
      </c>
      <c r="H227" s="85"/>
      <c r="I227" s="84"/>
      <c r="J227" s="12">
        <v>0</v>
      </c>
      <c r="K227" s="12">
        <v>1500</v>
      </c>
      <c r="L227" s="12">
        <v>0</v>
      </c>
      <c r="M227" s="12">
        <v>0</v>
      </c>
      <c r="N227" s="12">
        <v>0</v>
      </c>
      <c r="O227" s="12">
        <v>0</v>
      </c>
      <c r="P227" s="12">
        <f t="shared" si="64"/>
        <v>1500</v>
      </c>
      <c r="Q227" s="12">
        <v>0</v>
      </c>
      <c r="R227" s="12">
        <v>0</v>
      </c>
      <c r="S227" s="12">
        <v>0</v>
      </c>
      <c r="T227" s="12">
        <v>0</v>
      </c>
      <c r="U227" s="12">
        <v>0</v>
      </c>
      <c r="V227" s="12">
        <v>0</v>
      </c>
      <c r="W227" s="12">
        <f t="shared" si="65"/>
        <v>0</v>
      </c>
      <c r="X227" s="12">
        <v>0</v>
      </c>
      <c r="Y227" s="12">
        <v>0</v>
      </c>
      <c r="Z227" s="12">
        <v>0</v>
      </c>
      <c r="AA227" s="12">
        <v>0</v>
      </c>
      <c r="AB227" s="12">
        <v>0</v>
      </c>
      <c r="AC227" s="12">
        <v>0</v>
      </c>
      <c r="AD227" s="12">
        <f t="shared" si="66"/>
        <v>0</v>
      </c>
      <c r="AE227" s="12">
        <v>0</v>
      </c>
      <c r="AF227" s="12">
        <v>0</v>
      </c>
      <c r="AG227" s="12">
        <v>0</v>
      </c>
      <c r="AH227" s="12">
        <v>0</v>
      </c>
      <c r="AI227" s="12">
        <v>0</v>
      </c>
      <c r="AJ227" s="12">
        <v>0</v>
      </c>
      <c r="AK227" s="12">
        <f t="shared" si="67"/>
        <v>0</v>
      </c>
      <c r="AL227" s="12">
        <f t="shared" si="78"/>
        <v>0</v>
      </c>
      <c r="AM227" s="12">
        <f t="shared" si="78"/>
        <v>1500</v>
      </c>
      <c r="AN227" s="12">
        <f t="shared" si="78"/>
        <v>0</v>
      </c>
      <c r="AO227" s="12">
        <f t="shared" si="78"/>
        <v>0</v>
      </c>
      <c r="AP227" s="12">
        <f t="shared" si="78"/>
        <v>0</v>
      </c>
      <c r="AQ227" s="12">
        <f t="shared" si="78"/>
        <v>0</v>
      </c>
      <c r="AR227" s="12">
        <f t="shared" si="79"/>
        <v>1500</v>
      </c>
      <c r="AS227" s="12">
        <v>0</v>
      </c>
      <c r="AT227" s="12">
        <v>0</v>
      </c>
      <c r="AU227" s="12">
        <v>0</v>
      </c>
      <c r="AV227" s="12">
        <v>0</v>
      </c>
      <c r="AW227" s="12">
        <v>0</v>
      </c>
      <c r="AX227" s="12">
        <v>0</v>
      </c>
      <c r="AY227" s="12">
        <f t="shared" si="70"/>
        <v>0</v>
      </c>
      <c r="AZ227" s="12">
        <f t="shared" si="72"/>
        <v>0</v>
      </c>
      <c r="BA227" s="12">
        <f t="shared" si="73"/>
        <v>1500</v>
      </c>
      <c r="BB227" s="12">
        <f t="shared" si="74"/>
        <v>0</v>
      </c>
      <c r="BC227" s="12">
        <f t="shared" si="75"/>
        <v>0</v>
      </c>
      <c r="BD227" s="12">
        <f t="shared" si="76"/>
        <v>0</v>
      </c>
      <c r="BE227" s="12">
        <f t="shared" si="77"/>
        <v>0</v>
      </c>
      <c r="BF227" s="12">
        <f t="shared" si="71"/>
        <v>1500</v>
      </c>
      <c r="BG227" s="1"/>
      <c r="BH227" s="95"/>
    </row>
    <row r="228" spans="1:60" s="5" customFormat="1">
      <c r="A228" s="84" t="s">
        <v>319</v>
      </c>
      <c r="B228" s="14" t="s">
        <v>270</v>
      </c>
      <c r="C228" s="84"/>
      <c r="D228" s="84" t="s">
        <v>1399</v>
      </c>
      <c r="E228" s="21" t="s">
        <v>1378</v>
      </c>
      <c r="F228" s="20">
        <v>10</v>
      </c>
      <c r="G228" s="20" t="s">
        <v>77</v>
      </c>
      <c r="H228" s="85"/>
      <c r="I228" s="84"/>
      <c r="J228" s="12">
        <v>0</v>
      </c>
      <c r="K228" s="12">
        <v>0</v>
      </c>
      <c r="L228" s="12">
        <v>0</v>
      </c>
      <c r="M228" s="12">
        <v>0</v>
      </c>
      <c r="N228" s="12">
        <v>0</v>
      </c>
      <c r="O228" s="12">
        <v>0</v>
      </c>
      <c r="P228" s="12">
        <f t="shared" si="64"/>
        <v>0</v>
      </c>
      <c r="Q228" s="12">
        <v>0</v>
      </c>
      <c r="R228" s="12">
        <v>0</v>
      </c>
      <c r="S228" s="12">
        <v>0</v>
      </c>
      <c r="T228" s="12">
        <v>0</v>
      </c>
      <c r="U228" s="12">
        <v>0</v>
      </c>
      <c r="V228" s="12">
        <v>0</v>
      </c>
      <c r="W228" s="12">
        <f t="shared" si="65"/>
        <v>0</v>
      </c>
      <c r="X228" s="12">
        <v>0</v>
      </c>
      <c r="Y228" s="12">
        <v>0</v>
      </c>
      <c r="Z228" s="12">
        <v>0</v>
      </c>
      <c r="AA228" s="12">
        <v>0</v>
      </c>
      <c r="AB228" s="12">
        <v>0</v>
      </c>
      <c r="AC228" s="12">
        <v>0</v>
      </c>
      <c r="AD228" s="12">
        <f t="shared" si="66"/>
        <v>0</v>
      </c>
      <c r="AE228" s="12">
        <v>0</v>
      </c>
      <c r="AF228" s="12">
        <v>100000</v>
      </c>
      <c r="AG228" s="12">
        <v>0</v>
      </c>
      <c r="AH228" s="12">
        <v>0</v>
      </c>
      <c r="AI228" s="12">
        <v>0</v>
      </c>
      <c r="AJ228" s="12">
        <v>0</v>
      </c>
      <c r="AK228" s="12">
        <f t="shared" si="67"/>
        <v>100000</v>
      </c>
      <c r="AL228" s="12">
        <f t="shared" si="78"/>
        <v>0</v>
      </c>
      <c r="AM228" s="12">
        <f t="shared" si="78"/>
        <v>100000</v>
      </c>
      <c r="AN228" s="12">
        <f t="shared" si="78"/>
        <v>0</v>
      </c>
      <c r="AO228" s="12">
        <f t="shared" si="78"/>
        <v>0</v>
      </c>
      <c r="AP228" s="12">
        <f t="shared" si="78"/>
        <v>0</v>
      </c>
      <c r="AQ228" s="12">
        <f t="shared" si="78"/>
        <v>0</v>
      </c>
      <c r="AR228" s="12">
        <f t="shared" si="79"/>
        <v>100000</v>
      </c>
      <c r="AS228" s="12">
        <v>0</v>
      </c>
      <c r="AT228" s="12">
        <v>0</v>
      </c>
      <c r="AU228" s="12">
        <v>0</v>
      </c>
      <c r="AV228" s="12">
        <v>0</v>
      </c>
      <c r="AW228" s="12">
        <v>0</v>
      </c>
      <c r="AX228" s="12">
        <v>0</v>
      </c>
      <c r="AY228" s="12">
        <f t="shared" si="70"/>
        <v>0</v>
      </c>
      <c r="AZ228" s="12">
        <f t="shared" si="72"/>
        <v>0</v>
      </c>
      <c r="BA228" s="12">
        <f t="shared" si="73"/>
        <v>100000</v>
      </c>
      <c r="BB228" s="12">
        <f t="shared" si="74"/>
        <v>0</v>
      </c>
      <c r="BC228" s="12">
        <f t="shared" si="75"/>
        <v>0</v>
      </c>
      <c r="BD228" s="12">
        <f t="shared" si="76"/>
        <v>0</v>
      </c>
      <c r="BE228" s="12">
        <f t="shared" si="77"/>
        <v>0</v>
      </c>
      <c r="BF228" s="12">
        <f t="shared" si="71"/>
        <v>100000</v>
      </c>
      <c r="BG228" s="1"/>
      <c r="BH228" s="95"/>
    </row>
    <row r="229" spans="1:60" s="5" customFormat="1">
      <c r="A229" s="84" t="s">
        <v>320</v>
      </c>
      <c r="B229" s="14" t="s">
        <v>270</v>
      </c>
      <c r="C229" s="84"/>
      <c r="D229" s="84" t="s">
        <v>1399</v>
      </c>
      <c r="E229" s="21" t="s">
        <v>1378</v>
      </c>
      <c r="F229" s="20">
        <v>10</v>
      </c>
      <c r="G229" s="20" t="s">
        <v>77</v>
      </c>
      <c r="H229" s="85"/>
      <c r="I229" s="84"/>
      <c r="J229" s="12">
        <v>0</v>
      </c>
      <c r="K229" s="12">
        <v>35000</v>
      </c>
      <c r="L229" s="12">
        <v>0</v>
      </c>
      <c r="M229" s="12">
        <v>0</v>
      </c>
      <c r="N229" s="12">
        <v>0</v>
      </c>
      <c r="O229" s="12">
        <v>0</v>
      </c>
      <c r="P229" s="12">
        <f t="shared" si="64"/>
        <v>35000</v>
      </c>
      <c r="Q229" s="12">
        <v>0</v>
      </c>
      <c r="R229" s="12">
        <v>20000</v>
      </c>
      <c r="S229" s="12">
        <v>0</v>
      </c>
      <c r="T229" s="12">
        <v>0</v>
      </c>
      <c r="U229" s="12">
        <v>0</v>
      </c>
      <c r="V229" s="12">
        <v>0</v>
      </c>
      <c r="W229" s="12">
        <f t="shared" si="65"/>
        <v>20000</v>
      </c>
      <c r="X229" s="12">
        <v>0</v>
      </c>
      <c r="Y229" s="12">
        <v>0</v>
      </c>
      <c r="Z229" s="12">
        <v>0</v>
      </c>
      <c r="AA229" s="12">
        <v>0</v>
      </c>
      <c r="AB229" s="12">
        <v>0</v>
      </c>
      <c r="AC229" s="12">
        <v>0</v>
      </c>
      <c r="AD229" s="12">
        <f t="shared" si="66"/>
        <v>0</v>
      </c>
      <c r="AE229" s="12">
        <v>0</v>
      </c>
      <c r="AF229" s="12">
        <v>0</v>
      </c>
      <c r="AG229" s="12">
        <v>0</v>
      </c>
      <c r="AH229" s="12">
        <v>0</v>
      </c>
      <c r="AI229" s="12">
        <v>0</v>
      </c>
      <c r="AJ229" s="12">
        <v>0</v>
      </c>
      <c r="AK229" s="12">
        <f t="shared" si="67"/>
        <v>0</v>
      </c>
      <c r="AL229" s="12">
        <f t="shared" si="78"/>
        <v>0</v>
      </c>
      <c r="AM229" s="12">
        <f t="shared" si="78"/>
        <v>55000</v>
      </c>
      <c r="AN229" s="12">
        <f t="shared" si="78"/>
        <v>0</v>
      </c>
      <c r="AO229" s="12">
        <f t="shared" si="78"/>
        <v>0</v>
      </c>
      <c r="AP229" s="12">
        <f t="shared" si="78"/>
        <v>0</v>
      </c>
      <c r="AQ229" s="12">
        <f t="shared" si="78"/>
        <v>0</v>
      </c>
      <c r="AR229" s="12">
        <f t="shared" si="79"/>
        <v>55000</v>
      </c>
      <c r="AS229" s="12">
        <v>0</v>
      </c>
      <c r="AT229" s="12">
        <v>0</v>
      </c>
      <c r="AU229" s="12">
        <v>0</v>
      </c>
      <c r="AV229" s="12">
        <v>0</v>
      </c>
      <c r="AW229" s="12">
        <v>0</v>
      </c>
      <c r="AX229" s="12">
        <v>0</v>
      </c>
      <c r="AY229" s="12">
        <f t="shared" si="70"/>
        <v>0</v>
      </c>
      <c r="AZ229" s="12">
        <f t="shared" si="72"/>
        <v>0</v>
      </c>
      <c r="BA229" s="12">
        <f t="shared" si="73"/>
        <v>55000</v>
      </c>
      <c r="BB229" s="12">
        <f t="shared" si="74"/>
        <v>0</v>
      </c>
      <c r="BC229" s="12">
        <f t="shared" si="75"/>
        <v>0</v>
      </c>
      <c r="BD229" s="12">
        <f t="shared" si="76"/>
        <v>0</v>
      </c>
      <c r="BE229" s="12">
        <f t="shared" si="77"/>
        <v>0</v>
      </c>
      <c r="BF229" s="12">
        <f t="shared" si="71"/>
        <v>55000</v>
      </c>
      <c r="BG229" s="1"/>
      <c r="BH229" s="95"/>
    </row>
    <row r="230" spans="1:60" s="5" customFormat="1">
      <c r="A230" s="84" t="s">
        <v>321</v>
      </c>
      <c r="B230" s="14" t="s">
        <v>270</v>
      </c>
      <c r="C230" s="84"/>
      <c r="D230" s="84" t="s">
        <v>1399</v>
      </c>
      <c r="E230" s="21" t="s">
        <v>1385</v>
      </c>
      <c r="F230" s="20">
        <v>10</v>
      </c>
      <c r="G230" s="20" t="s">
        <v>77</v>
      </c>
      <c r="H230" s="85"/>
      <c r="I230" s="84"/>
      <c r="J230" s="12">
        <v>0</v>
      </c>
      <c r="K230" s="12">
        <v>10000</v>
      </c>
      <c r="L230" s="12">
        <v>0</v>
      </c>
      <c r="M230" s="12">
        <v>0</v>
      </c>
      <c r="N230" s="12">
        <v>0</v>
      </c>
      <c r="O230" s="12">
        <v>0</v>
      </c>
      <c r="P230" s="12">
        <f t="shared" si="64"/>
        <v>10000</v>
      </c>
      <c r="Q230" s="12">
        <v>0</v>
      </c>
      <c r="R230" s="12">
        <v>0</v>
      </c>
      <c r="S230" s="12">
        <v>0</v>
      </c>
      <c r="T230" s="12">
        <v>0</v>
      </c>
      <c r="U230" s="12">
        <v>0</v>
      </c>
      <c r="V230" s="12">
        <v>0</v>
      </c>
      <c r="W230" s="12">
        <f t="shared" si="65"/>
        <v>0</v>
      </c>
      <c r="X230" s="12">
        <v>0</v>
      </c>
      <c r="Y230" s="12">
        <v>0</v>
      </c>
      <c r="Z230" s="12">
        <v>0</v>
      </c>
      <c r="AA230" s="12">
        <v>0</v>
      </c>
      <c r="AB230" s="12">
        <v>0</v>
      </c>
      <c r="AC230" s="12">
        <v>0</v>
      </c>
      <c r="AD230" s="12">
        <f t="shared" si="66"/>
        <v>0</v>
      </c>
      <c r="AE230" s="12">
        <v>0</v>
      </c>
      <c r="AF230" s="12">
        <v>0</v>
      </c>
      <c r="AG230" s="12">
        <v>0</v>
      </c>
      <c r="AH230" s="12">
        <v>0</v>
      </c>
      <c r="AI230" s="12">
        <v>0</v>
      </c>
      <c r="AJ230" s="12">
        <v>0</v>
      </c>
      <c r="AK230" s="12">
        <f t="shared" si="67"/>
        <v>0</v>
      </c>
      <c r="AL230" s="12">
        <f t="shared" si="78"/>
        <v>0</v>
      </c>
      <c r="AM230" s="12">
        <f t="shared" si="78"/>
        <v>10000</v>
      </c>
      <c r="AN230" s="12">
        <f t="shared" si="78"/>
        <v>0</v>
      </c>
      <c r="AO230" s="12">
        <f t="shared" si="78"/>
        <v>0</v>
      </c>
      <c r="AP230" s="12">
        <f t="shared" si="78"/>
        <v>0</v>
      </c>
      <c r="AQ230" s="12">
        <f t="shared" si="78"/>
        <v>0</v>
      </c>
      <c r="AR230" s="12">
        <f t="shared" si="79"/>
        <v>10000</v>
      </c>
      <c r="AS230" s="12">
        <v>0</v>
      </c>
      <c r="AT230" s="12">
        <v>0</v>
      </c>
      <c r="AU230" s="12">
        <v>0</v>
      </c>
      <c r="AV230" s="12">
        <v>0</v>
      </c>
      <c r="AW230" s="12">
        <v>0</v>
      </c>
      <c r="AX230" s="12">
        <v>0</v>
      </c>
      <c r="AY230" s="12">
        <f t="shared" si="70"/>
        <v>0</v>
      </c>
      <c r="AZ230" s="12">
        <f t="shared" si="72"/>
        <v>0</v>
      </c>
      <c r="BA230" s="12">
        <f t="shared" si="73"/>
        <v>10000</v>
      </c>
      <c r="BB230" s="12">
        <f t="shared" si="74"/>
        <v>0</v>
      </c>
      <c r="BC230" s="12">
        <f t="shared" si="75"/>
        <v>0</v>
      </c>
      <c r="BD230" s="12">
        <f t="shared" si="76"/>
        <v>0</v>
      </c>
      <c r="BE230" s="12">
        <f t="shared" si="77"/>
        <v>0</v>
      </c>
      <c r="BF230" s="12">
        <f t="shared" si="71"/>
        <v>10000</v>
      </c>
      <c r="BG230" s="1"/>
      <c r="BH230" s="95"/>
    </row>
    <row r="231" spans="1:60" s="5" customFormat="1">
      <c r="A231" s="84" t="s">
        <v>322</v>
      </c>
      <c r="B231" s="14" t="s">
        <v>270</v>
      </c>
      <c r="C231" s="84"/>
      <c r="D231" s="84" t="s">
        <v>1399</v>
      </c>
      <c r="E231" s="21" t="s">
        <v>1378</v>
      </c>
      <c r="F231" s="20">
        <v>10</v>
      </c>
      <c r="G231" s="20" t="s">
        <v>77</v>
      </c>
      <c r="H231" s="85"/>
      <c r="I231" s="84"/>
      <c r="J231" s="12">
        <v>0</v>
      </c>
      <c r="K231" s="12">
        <v>1500</v>
      </c>
      <c r="L231" s="12">
        <v>0</v>
      </c>
      <c r="M231" s="12">
        <v>0</v>
      </c>
      <c r="N231" s="12">
        <v>0</v>
      </c>
      <c r="O231" s="12">
        <v>0</v>
      </c>
      <c r="P231" s="12">
        <f t="shared" ref="P231:P260" si="80">SUM(J231:O231)</f>
        <v>1500</v>
      </c>
      <c r="Q231" s="12">
        <v>0</v>
      </c>
      <c r="R231" s="12">
        <v>0</v>
      </c>
      <c r="S231" s="12">
        <v>0</v>
      </c>
      <c r="T231" s="12">
        <v>0</v>
      </c>
      <c r="U231" s="12">
        <v>0</v>
      </c>
      <c r="V231" s="12">
        <v>0</v>
      </c>
      <c r="W231" s="12">
        <f t="shared" ref="W231:W294" si="81">SUM(Q231:V231)</f>
        <v>0</v>
      </c>
      <c r="X231" s="12">
        <v>0</v>
      </c>
      <c r="Y231" s="12">
        <v>0</v>
      </c>
      <c r="Z231" s="12">
        <v>0</v>
      </c>
      <c r="AA231" s="12">
        <v>0</v>
      </c>
      <c r="AB231" s="12">
        <v>0</v>
      </c>
      <c r="AC231" s="12">
        <v>0</v>
      </c>
      <c r="AD231" s="12">
        <f t="shared" ref="AD231:AD294" si="82">SUM(X231:AC231)</f>
        <v>0</v>
      </c>
      <c r="AE231" s="12">
        <v>0</v>
      </c>
      <c r="AF231" s="12">
        <v>0</v>
      </c>
      <c r="AG231" s="12">
        <v>0</v>
      </c>
      <c r="AH231" s="12">
        <v>0</v>
      </c>
      <c r="AI231" s="12">
        <v>0</v>
      </c>
      <c r="AJ231" s="12">
        <v>0</v>
      </c>
      <c r="AK231" s="12">
        <f t="shared" ref="AK231:AK294" si="83">SUM(AE231:AJ231)</f>
        <v>0</v>
      </c>
      <c r="AL231" s="12">
        <f t="shared" si="78"/>
        <v>0</v>
      </c>
      <c r="AM231" s="12">
        <f t="shared" si="78"/>
        <v>1500</v>
      </c>
      <c r="AN231" s="12">
        <f t="shared" si="78"/>
        <v>0</v>
      </c>
      <c r="AO231" s="12">
        <f t="shared" si="78"/>
        <v>0</v>
      </c>
      <c r="AP231" s="12">
        <f t="shared" si="78"/>
        <v>0</v>
      </c>
      <c r="AQ231" s="12">
        <f t="shared" si="78"/>
        <v>0</v>
      </c>
      <c r="AR231" s="12">
        <f t="shared" si="79"/>
        <v>1500</v>
      </c>
      <c r="AS231" s="12">
        <v>0</v>
      </c>
      <c r="AT231" s="12">
        <v>0</v>
      </c>
      <c r="AU231" s="12">
        <v>0</v>
      </c>
      <c r="AV231" s="12">
        <v>0</v>
      </c>
      <c r="AW231" s="12">
        <v>0</v>
      </c>
      <c r="AX231" s="12">
        <v>0</v>
      </c>
      <c r="AY231" s="12">
        <f t="shared" ref="AY231:AY294" si="84">SUM(AS231:AX231)</f>
        <v>0</v>
      </c>
      <c r="AZ231" s="12">
        <f t="shared" si="72"/>
        <v>0</v>
      </c>
      <c r="BA231" s="12">
        <f t="shared" si="73"/>
        <v>1500</v>
      </c>
      <c r="BB231" s="12">
        <f t="shared" si="74"/>
        <v>0</v>
      </c>
      <c r="BC231" s="12">
        <f t="shared" si="75"/>
        <v>0</v>
      </c>
      <c r="BD231" s="12">
        <f t="shared" si="76"/>
        <v>0</v>
      </c>
      <c r="BE231" s="12">
        <f t="shared" si="77"/>
        <v>0</v>
      </c>
      <c r="BF231" s="12">
        <f t="shared" si="71"/>
        <v>1500</v>
      </c>
      <c r="BG231" s="1"/>
      <c r="BH231" s="95"/>
    </row>
    <row r="232" spans="1:60" s="5" customFormat="1">
      <c r="A232" s="84" t="s">
        <v>323</v>
      </c>
      <c r="B232" s="14" t="s">
        <v>270</v>
      </c>
      <c r="C232" s="84"/>
      <c r="D232" s="84" t="s">
        <v>1399</v>
      </c>
      <c r="E232" s="21" t="s">
        <v>1378</v>
      </c>
      <c r="F232" s="20">
        <v>10</v>
      </c>
      <c r="G232" s="20" t="s">
        <v>77</v>
      </c>
      <c r="H232" s="85"/>
      <c r="I232" s="84"/>
      <c r="J232" s="12">
        <v>0</v>
      </c>
      <c r="K232" s="12">
        <v>0</v>
      </c>
      <c r="L232" s="12">
        <v>0</v>
      </c>
      <c r="M232" s="12">
        <v>0</v>
      </c>
      <c r="N232" s="12">
        <v>0</v>
      </c>
      <c r="O232" s="12">
        <v>0</v>
      </c>
      <c r="P232" s="12">
        <f t="shared" si="80"/>
        <v>0</v>
      </c>
      <c r="Q232" s="12">
        <v>0</v>
      </c>
      <c r="R232" s="12">
        <v>0</v>
      </c>
      <c r="S232" s="12">
        <v>0</v>
      </c>
      <c r="T232" s="12">
        <v>0</v>
      </c>
      <c r="U232" s="12">
        <v>0</v>
      </c>
      <c r="V232" s="12">
        <v>0</v>
      </c>
      <c r="W232" s="12">
        <f t="shared" si="81"/>
        <v>0</v>
      </c>
      <c r="X232" s="12">
        <v>0</v>
      </c>
      <c r="Y232" s="12">
        <v>0</v>
      </c>
      <c r="Z232" s="12">
        <v>0</v>
      </c>
      <c r="AA232" s="12">
        <v>0</v>
      </c>
      <c r="AB232" s="12">
        <v>0</v>
      </c>
      <c r="AC232" s="12">
        <v>0</v>
      </c>
      <c r="AD232" s="12">
        <f t="shared" si="82"/>
        <v>0</v>
      </c>
      <c r="AE232" s="12">
        <v>0</v>
      </c>
      <c r="AF232" s="12">
        <v>100000</v>
      </c>
      <c r="AG232" s="12">
        <v>0</v>
      </c>
      <c r="AH232" s="12">
        <v>0</v>
      </c>
      <c r="AI232" s="12">
        <v>0</v>
      </c>
      <c r="AJ232" s="12">
        <v>0</v>
      </c>
      <c r="AK232" s="12">
        <f t="shared" si="83"/>
        <v>100000</v>
      </c>
      <c r="AL232" s="12">
        <f t="shared" si="78"/>
        <v>0</v>
      </c>
      <c r="AM232" s="12">
        <f t="shared" si="78"/>
        <v>100000</v>
      </c>
      <c r="AN232" s="12">
        <f t="shared" si="78"/>
        <v>0</v>
      </c>
      <c r="AO232" s="12">
        <f t="shared" si="78"/>
        <v>0</v>
      </c>
      <c r="AP232" s="12">
        <f t="shared" si="78"/>
        <v>0</v>
      </c>
      <c r="AQ232" s="12">
        <f t="shared" si="78"/>
        <v>0</v>
      </c>
      <c r="AR232" s="12">
        <f t="shared" si="79"/>
        <v>100000</v>
      </c>
      <c r="AS232" s="12">
        <v>0</v>
      </c>
      <c r="AT232" s="12">
        <v>0</v>
      </c>
      <c r="AU232" s="12">
        <v>0</v>
      </c>
      <c r="AV232" s="12">
        <v>0</v>
      </c>
      <c r="AW232" s="12">
        <v>0</v>
      </c>
      <c r="AX232" s="12">
        <v>0</v>
      </c>
      <c r="AY232" s="12">
        <f t="shared" si="84"/>
        <v>0</v>
      </c>
      <c r="AZ232" s="12">
        <f t="shared" si="72"/>
        <v>0</v>
      </c>
      <c r="BA232" s="12">
        <f t="shared" si="73"/>
        <v>100000</v>
      </c>
      <c r="BB232" s="12">
        <f t="shared" si="74"/>
        <v>0</v>
      </c>
      <c r="BC232" s="12">
        <f t="shared" si="75"/>
        <v>0</v>
      </c>
      <c r="BD232" s="12">
        <f t="shared" si="76"/>
        <v>0</v>
      </c>
      <c r="BE232" s="12">
        <f t="shared" si="77"/>
        <v>0</v>
      </c>
      <c r="BF232" s="12">
        <f t="shared" si="71"/>
        <v>100000</v>
      </c>
      <c r="BG232" s="1"/>
      <c r="BH232" s="95"/>
    </row>
    <row r="233" spans="1:60" s="5" customFormat="1">
      <c r="A233" s="84" t="s">
        <v>324</v>
      </c>
      <c r="B233" s="14" t="s">
        <v>270</v>
      </c>
      <c r="C233" s="84"/>
      <c r="D233" s="84" t="s">
        <v>1399</v>
      </c>
      <c r="E233" s="21" t="s">
        <v>1378</v>
      </c>
      <c r="F233" s="20">
        <v>10</v>
      </c>
      <c r="G233" s="20" t="s">
        <v>77</v>
      </c>
      <c r="H233" s="85"/>
      <c r="I233" s="84"/>
      <c r="J233" s="12">
        <v>0</v>
      </c>
      <c r="K233" s="12">
        <v>1500</v>
      </c>
      <c r="L233" s="12">
        <v>0</v>
      </c>
      <c r="M233" s="12">
        <v>0</v>
      </c>
      <c r="N233" s="12">
        <v>0</v>
      </c>
      <c r="O233" s="12">
        <v>0</v>
      </c>
      <c r="P233" s="12">
        <f t="shared" si="80"/>
        <v>1500</v>
      </c>
      <c r="Q233" s="12">
        <v>0</v>
      </c>
      <c r="R233" s="12">
        <v>0</v>
      </c>
      <c r="S233" s="12">
        <v>0</v>
      </c>
      <c r="T233" s="12">
        <v>0</v>
      </c>
      <c r="U233" s="12">
        <v>0</v>
      </c>
      <c r="V233" s="12">
        <v>0</v>
      </c>
      <c r="W233" s="12">
        <f t="shared" si="81"/>
        <v>0</v>
      </c>
      <c r="X233" s="12">
        <v>0</v>
      </c>
      <c r="Y233" s="12">
        <v>0</v>
      </c>
      <c r="Z233" s="12">
        <v>0</v>
      </c>
      <c r="AA233" s="12">
        <v>0</v>
      </c>
      <c r="AB233" s="12">
        <v>0</v>
      </c>
      <c r="AC233" s="12">
        <v>0</v>
      </c>
      <c r="AD233" s="12">
        <f t="shared" si="82"/>
        <v>0</v>
      </c>
      <c r="AE233" s="12">
        <v>0</v>
      </c>
      <c r="AF233" s="12">
        <v>0</v>
      </c>
      <c r="AG233" s="12">
        <v>0</v>
      </c>
      <c r="AH233" s="12">
        <v>0</v>
      </c>
      <c r="AI233" s="12">
        <v>0</v>
      </c>
      <c r="AJ233" s="12">
        <v>0</v>
      </c>
      <c r="AK233" s="12">
        <f t="shared" si="83"/>
        <v>0</v>
      </c>
      <c r="AL233" s="12">
        <f t="shared" si="78"/>
        <v>0</v>
      </c>
      <c r="AM233" s="12">
        <f t="shared" si="78"/>
        <v>1500</v>
      </c>
      <c r="AN233" s="12">
        <f t="shared" si="78"/>
        <v>0</v>
      </c>
      <c r="AO233" s="12">
        <f t="shared" si="78"/>
        <v>0</v>
      </c>
      <c r="AP233" s="12">
        <f t="shared" si="78"/>
        <v>0</v>
      </c>
      <c r="AQ233" s="12">
        <f t="shared" si="78"/>
        <v>0</v>
      </c>
      <c r="AR233" s="12">
        <f t="shared" si="79"/>
        <v>1500</v>
      </c>
      <c r="AS233" s="12">
        <v>0</v>
      </c>
      <c r="AT233" s="12">
        <v>0</v>
      </c>
      <c r="AU233" s="12">
        <v>0</v>
      </c>
      <c r="AV233" s="12">
        <v>0</v>
      </c>
      <c r="AW233" s="12">
        <v>0</v>
      </c>
      <c r="AX233" s="12">
        <v>0</v>
      </c>
      <c r="AY233" s="12">
        <f t="shared" si="84"/>
        <v>0</v>
      </c>
      <c r="AZ233" s="12">
        <f t="shared" si="72"/>
        <v>0</v>
      </c>
      <c r="BA233" s="12">
        <f t="shared" si="73"/>
        <v>1500</v>
      </c>
      <c r="BB233" s="12">
        <f t="shared" si="74"/>
        <v>0</v>
      </c>
      <c r="BC233" s="12">
        <f t="shared" si="75"/>
        <v>0</v>
      </c>
      <c r="BD233" s="12">
        <f t="shared" si="76"/>
        <v>0</v>
      </c>
      <c r="BE233" s="12">
        <f t="shared" si="77"/>
        <v>0</v>
      </c>
      <c r="BF233" s="12">
        <f t="shared" si="71"/>
        <v>1500</v>
      </c>
      <c r="BG233" s="1"/>
      <c r="BH233" s="95"/>
    </row>
    <row r="234" spans="1:60" s="5" customFormat="1">
      <c r="A234" s="84" t="s">
        <v>325</v>
      </c>
      <c r="B234" s="14" t="s">
        <v>270</v>
      </c>
      <c r="C234" s="84"/>
      <c r="D234" s="84" t="s">
        <v>1399</v>
      </c>
      <c r="E234" s="21" t="s">
        <v>1378</v>
      </c>
      <c r="F234" s="20">
        <v>10</v>
      </c>
      <c r="G234" s="20" t="s">
        <v>77</v>
      </c>
      <c r="H234" s="85"/>
      <c r="I234" s="84"/>
      <c r="J234" s="12">
        <v>0</v>
      </c>
      <c r="K234" s="12">
        <v>15851</v>
      </c>
      <c r="L234" s="12">
        <v>0</v>
      </c>
      <c r="M234" s="12">
        <v>0</v>
      </c>
      <c r="N234" s="12">
        <v>0</v>
      </c>
      <c r="O234" s="12">
        <v>0</v>
      </c>
      <c r="P234" s="12">
        <f t="shared" si="80"/>
        <v>15851</v>
      </c>
      <c r="Q234" s="12">
        <v>0</v>
      </c>
      <c r="R234" s="12">
        <v>0</v>
      </c>
      <c r="S234" s="12">
        <v>0</v>
      </c>
      <c r="T234" s="12">
        <v>0</v>
      </c>
      <c r="U234" s="12">
        <v>0</v>
      </c>
      <c r="V234" s="12">
        <v>0</v>
      </c>
      <c r="W234" s="12">
        <f t="shared" si="81"/>
        <v>0</v>
      </c>
      <c r="X234" s="12">
        <v>0</v>
      </c>
      <c r="Y234" s="12">
        <v>0</v>
      </c>
      <c r="Z234" s="12">
        <v>0</v>
      </c>
      <c r="AA234" s="12">
        <v>0</v>
      </c>
      <c r="AB234" s="12">
        <v>0</v>
      </c>
      <c r="AC234" s="12">
        <v>0</v>
      </c>
      <c r="AD234" s="12">
        <f t="shared" si="82"/>
        <v>0</v>
      </c>
      <c r="AE234" s="12">
        <v>0</v>
      </c>
      <c r="AF234" s="12">
        <v>0</v>
      </c>
      <c r="AG234" s="12">
        <v>0</v>
      </c>
      <c r="AH234" s="12">
        <v>0</v>
      </c>
      <c r="AI234" s="12">
        <v>0</v>
      </c>
      <c r="AJ234" s="12">
        <v>0</v>
      </c>
      <c r="AK234" s="12">
        <f t="shared" si="83"/>
        <v>0</v>
      </c>
      <c r="AL234" s="12">
        <f t="shared" si="78"/>
        <v>0</v>
      </c>
      <c r="AM234" s="12">
        <f t="shared" si="78"/>
        <v>15851</v>
      </c>
      <c r="AN234" s="12">
        <f t="shared" si="78"/>
        <v>0</v>
      </c>
      <c r="AO234" s="12">
        <f t="shared" si="78"/>
        <v>0</v>
      </c>
      <c r="AP234" s="12">
        <f t="shared" si="78"/>
        <v>0</v>
      </c>
      <c r="AQ234" s="12">
        <f t="shared" si="78"/>
        <v>0</v>
      </c>
      <c r="AR234" s="12">
        <f t="shared" si="79"/>
        <v>15851</v>
      </c>
      <c r="AS234" s="12">
        <v>0</v>
      </c>
      <c r="AT234" s="12">
        <v>0</v>
      </c>
      <c r="AU234" s="12">
        <v>0</v>
      </c>
      <c r="AV234" s="12">
        <v>0</v>
      </c>
      <c r="AW234" s="12">
        <v>0</v>
      </c>
      <c r="AX234" s="12">
        <v>0</v>
      </c>
      <c r="AY234" s="12">
        <f t="shared" si="84"/>
        <v>0</v>
      </c>
      <c r="AZ234" s="12">
        <f t="shared" si="72"/>
        <v>0</v>
      </c>
      <c r="BA234" s="12">
        <f t="shared" si="73"/>
        <v>15851</v>
      </c>
      <c r="BB234" s="12">
        <f t="shared" si="74"/>
        <v>0</v>
      </c>
      <c r="BC234" s="12">
        <f t="shared" si="75"/>
        <v>0</v>
      </c>
      <c r="BD234" s="12">
        <f t="shared" si="76"/>
        <v>0</v>
      </c>
      <c r="BE234" s="12">
        <f t="shared" si="77"/>
        <v>0</v>
      </c>
      <c r="BF234" s="12">
        <f t="shared" si="71"/>
        <v>15851</v>
      </c>
      <c r="BG234" s="1"/>
      <c r="BH234" s="95"/>
    </row>
    <row r="235" spans="1:60" s="5" customFormat="1">
      <c r="A235" s="84" t="s">
        <v>326</v>
      </c>
      <c r="B235" s="14" t="s">
        <v>270</v>
      </c>
      <c r="C235" s="84"/>
      <c r="D235" s="84" t="s">
        <v>1399</v>
      </c>
      <c r="E235" s="21" t="s">
        <v>1378</v>
      </c>
      <c r="F235" s="20">
        <v>10</v>
      </c>
      <c r="G235" s="20" t="s">
        <v>77</v>
      </c>
      <c r="H235" s="85"/>
      <c r="I235" s="84"/>
      <c r="J235" s="12">
        <v>0</v>
      </c>
      <c r="K235" s="12">
        <v>40000</v>
      </c>
      <c r="L235" s="12">
        <v>0</v>
      </c>
      <c r="M235" s="12">
        <v>0</v>
      </c>
      <c r="N235" s="12">
        <v>0</v>
      </c>
      <c r="O235" s="12">
        <v>0</v>
      </c>
      <c r="P235" s="12">
        <f t="shared" si="80"/>
        <v>40000</v>
      </c>
      <c r="Q235" s="12">
        <v>0</v>
      </c>
      <c r="R235" s="12">
        <v>143000</v>
      </c>
      <c r="S235" s="12">
        <v>0</v>
      </c>
      <c r="T235" s="12">
        <v>0</v>
      </c>
      <c r="U235" s="12">
        <v>0</v>
      </c>
      <c r="V235" s="12">
        <v>0</v>
      </c>
      <c r="W235" s="12">
        <f t="shared" si="81"/>
        <v>143000</v>
      </c>
      <c r="X235" s="12">
        <v>0</v>
      </c>
      <c r="Y235" s="12">
        <v>0</v>
      </c>
      <c r="Z235" s="12">
        <v>0</v>
      </c>
      <c r="AA235" s="12">
        <v>0</v>
      </c>
      <c r="AB235" s="12">
        <v>0</v>
      </c>
      <c r="AC235" s="12">
        <v>0</v>
      </c>
      <c r="AD235" s="12">
        <f t="shared" si="82"/>
        <v>0</v>
      </c>
      <c r="AE235" s="12">
        <v>0</v>
      </c>
      <c r="AF235" s="12">
        <v>0</v>
      </c>
      <c r="AG235" s="12">
        <v>0</v>
      </c>
      <c r="AH235" s="12">
        <v>0</v>
      </c>
      <c r="AI235" s="12">
        <v>0</v>
      </c>
      <c r="AJ235" s="12">
        <v>0</v>
      </c>
      <c r="AK235" s="12">
        <f t="shared" si="83"/>
        <v>0</v>
      </c>
      <c r="AL235" s="12">
        <f t="shared" si="78"/>
        <v>0</v>
      </c>
      <c r="AM235" s="12">
        <f t="shared" si="78"/>
        <v>183000</v>
      </c>
      <c r="AN235" s="12">
        <f t="shared" si="78"/>
        <v>0</v>
      </c>
      <c r="AO235" s="12">
        <f t="shared" si="78"/>
        <v>0</v>
      </c>
      <c r="AP235" s="12">
        <f t="shared" si="78"/>
        <v>0</v>
      </c>
      <c r="AQ235" s="12">
        <f t="shared" si="78"/>
        <v>0</v>
      </c>
      <c r="AR235" s="12">
        <f t="shared" si="79"/>
        <v>183000</v>
      </c>
      <c r="AS235" s="12">
        <v>0</v>
      </c>
      <c r="AT235" s="12">
        <v>0</v>
      </c>
      <c r="AU235" s="12">
        <v>0</v>
      </c>
      <c r="AV235" s="12">
        <v>0</v>
      </c>
      <c r="AW235" s="12">
        <v>0</v>
      </c>
      <c r="AX235" s="12">
        <v>0</v>
      </c>
      <c r="AY235" s="12">
        <f t="shared" si="84"/>
        <v>0</v>
      </c>
      <c r="AZ235" s="12">
        <f t="shared" si="72"/>
        <v>0</v>
      </c>
      <c r="BA235" s="12">
        <f t="shared" si="73"/>
        <v>183000</v>
      </c>
      <c r="BB235" s="12">
        <f t="shared" si="74"/>
        <v>0</v>
      </c>
      <c r="BC235" s="12">
        <f t="shared" si="75"/>
        <v>0</v>
      </c>
      <c r="BD235" s="12">
        <f t="shared" si="76"/>
        <v>0</v>
      </c>
      <c r="BE235" s="12">
        <f t="shared" si="77"/>
        <v>0</v>
      </c>
      <c r="BF235" s="12">
        <f t="shared" si="71"/>
        <v>183000</v>
      </c>
      <c r="BG235" s="1"/>
      <c r="BH235" s="95"/>
    </row>
    <row r="236" spans="1:60" s="5" customFormat="1">
      <c r="A236" s="84" t="s">
        <v>327</v>
      </c>
      <c r="B236" s="14" t="s">
        <v>270</v>
      </c>
      <c r="C236" s="84"/>
      <c r="D236" s="84" t="s">
        <v>1399</v>
      </c>
      <c r="E236" s="21" t="s">
        <v>1378</v>
      </c>
      <c r="F236" s="20">
        <v>10</v>
      </c>
      <c r="G236" s="20" t="s">
        <v>77</v>
      </c>
      <c r="H236" s="85"/>
      <c r="I236" s="84"/>
      <c r="J236" s="12">
        <v>0</v>
      </c>
      <c r="K236" s="12">
        <v>0</v>
      </c>
      <c r="L236" s="12">
        <v>0</v>
      </c>
      <c r="M236" s="12">
        <v>0</v>
      </c>
      <c r="N236" s="12">
        <v>0</v>
      </c>
      <c r="O236" s="12">
        <v>0</v>
      </c>
      <c r="P236" s="12">
        <f t="shared" si="80"/>
        <v>0</v>
      </c>
      <c r="Q236" s="12">
        <v>0</v>
      </c>
      <c r="R236" s="12">
        <v>0</v>
      </c>
      <c r="S236" s="12">
        <v>0</v>
      </c>
      <c r="T236" s="12">
        <v>0</v>
      </c>
      <c r="U236" s="12">
        <v>0</v>
      </c>
      <c r="V236" s="12">
        <v>0</v>
      </c>
      <c r="W236" s="12">
        <f t="shared" si="81"/>
        <v>0</v>
      </c>
      <c r="X236" s="12">
        <v>0</v>
      </c>
      <c r="Y236" s="12">
        <v>0</v>
      </c>
      <c r="Z236" s="12">
        <v>0</v>
      </c>
      <c r="AA236" s="12">
        <v>0</v>
      </c>
      <c r="AB236" s="12">
        <v>0</v>
      </c>
      <c r="AC236" s="12">
        <v>0</v>
      </c>
      <c r="AD236" s="12">
        <f t="shared" si="82"/>
        <v>0</v>
      </c>
      <c r="AE236" s="12">
        <v>0</v>
      </c>
      <c r="AF236" s="12">
        <v>90000</v>
      </c>
      <c r="AG236" s="12">
        <v>0</v>
      </c>
      <c r="AH236" s="12">
        <v>0</v>
      </c>
      <c r="AI236" s="12">
        <v>0</v>
      </c>
      <c r="AJ236" s="12">
        <v>0</v>
      </c>
      <c r="AK236" s="12">
        <f t="shared" si="83"/>
        <v>90000</v>
      </c>
      <c r="AL236" s="12">
        <f t="shared" si="78"/>
        <v>0</v>
      </c>
      <c r="AM236" s="12">
        <f t="shared" si="78"/>
        <v>90000</v>
      </c>
      <c r="AN236" s="12">
        <f t="shared" si="78"/>
        <v>0</v>
      </c>
      <c r="AO236" s="12">
        <f t="shared" si="78"/>
        <v>0</v>
      </c>
      <c r="AP236" s="12">
        <f t="shared" si="78"/>
        <v>0</v>
      </c>
      <c r="AQ236" s="12">
        <f t="shared" si="78"/>
        <v>0</v>
      </c>
      <c r="AR236" s="12">
        <f t="shared" si="79"/>
        <v>90000</v>
      </c>
      <c r="AS236" s="12">
        <v>0</v>
      </c>
      <c r="AT236" s="12">
        <v>0</v>
      </c>
      <c r="AU236" s="12">
        <v>0</v>
      </c>
      <c r="AV236" s="12">
        <v>0</v>
      </c>
      <c r="AW236" s="12">
        <v>0</v>
      </c>
      <c r="AX236" s="12">
        <v>0</v>
      </c>
      <c r="AY236" s="12">
        <f t="shared" si="84"/>
        <v>0</v>
      </c>
      <c r="AZ236" s="12">
        <f t="shared" si="72"/>
        <v>0</v>
      </c>
      <c r="BA236" s="12">
        <f t="shared" si="73"/>
        <v>90000</v>
      </c>
      <c r="BB236" s="12">
        <f t="shared" si="74"/>
        <v>0</v>
      </c>
      <c r="BC236" s="12">
        <f t="shared" si="75"/>
        <v>0</v>
      </c>
      <c r="BD236" s="12">
        <f t="shared" si="76"/>
        <v>0</v>
      </c>
      <c r="BE236" s="12">
        <f t="shared" si="77"/>
        <v>0</v>
      </c>
      <c r="BF236" s="12">
        <f t="shared" si="71"/>
        <v>90000</v>
      </c>
      <c r="BG236" s="1"/>
      <c r="BH236" s="95"/>
    </row>
    <row r="237" spans="1:60" s="5" customFormat="1">
      <c r="A237" s="84" t="s">
        <v>328</v>
      </c>
      <c r="B237" s="14" t="s">
        <v>270</v>
      </c>
      <c r="C237" s="84"/>
      <c r="D237" s="84" t="s">
        <v>1399</v>
      </c>
      <c r="E237" s="21" t="s">
        <v>59</v>
      </c>
      <c r="F237" s="20">
        <v>10</v>
      </c>
      <c r="G237" s="20" t="s">
        <v>77</v>
      </c>
      <c r="H237" s="85"/>
      <c r="I237" s="84"/>
      <c r="J237" s="12">
        <v>0</v>
      </c>
      <c r="K237" s="12">
        <v>2000</v>
      </c>
      <c r="L237" s="12">
        <v>0</v>
      </c>
      <c r="M237" s="12">
        <v>0</v>
      </c>
      <c r="N237" s="12">
        <v>0</v>
      </c>
      <c r="O237" s="12">
        <v>0</v>
      </c>
      <c r="P237" s="12">
        <f t="shared" si="80"/>
        <v>2000</v>
      </c>
      <c r="Q237" s="12">
        <v>0</v>
      </c>
      <c r="R237" s="12">
        <v>11000</v>
      </c>
      <c r="S237" s="12">
        <v>0</v>
      </c>
      <c r="T237" s="12">
        <v>0</v>
      </c>
      <c r="U237" s="12">
        <v>0</v>
      </c>
      <c r="V237" s="12">
        <v>0</v>
      </c>
      <c r="W237" s="12">
        <f t="shared" si="81"/>
        <v>11000</v>
      </c>
      <c r="X237" s="12">
        <v>0</v>
      </c>
      <c r="Y237" s="12">
        <v>0</v>
      </c>
      <c r="Z237" s="12">
        <v>0</v>
      </c>
      <c r="AA237" s="12">
        <v>0</v>
      </c>
      <c r="AB237" s="12">
        <v>0</v>
      </c>
      <c r="AC237" s="12">
        <v>0</v>
      </c>
      <c r="AD237" s="12">
        <f t="shared" si="82"/>
        <v>0</v>
      </c>
      <c r="AE237" s="12">
        <v>0</v>
      </c>
      <c r="AF237" s="12">
        <v>0</v>
      </c>
      <c r="AG237" s="12">
        <v>0</v>
      </c>
      <c r="AH237" s="12">
        <v>0</v>
      </c>
      <c r="AI237" s="12">
        <v>0</v>
      </c>
      <c r="AJ237" s="12">
        <v>0</v>
      </c>
      <c r="AK237" s="12">
        <f t="shared" si="83"/>
        <v>0</v>
      </c>
      <c r="AL237" s="12">
        <f t="shared" si="78"/>
        <v>0</v>
      </c>
      <c r="AM237" s="12">
        <f t="shared" si="78"/>
        <v>13000</v>
      </c>
      <c r="AN237" s="12">
        <f t="shared" si="78"/>
        <v>0</v>
      </c>
      <c r="AO237" s="12">
        <f t="shared" si="78"/>
        <v>0</v>
      </c>
      <c r="AP237" s="12">
        <f t="shared" si="78"/>
        <v>0</v>
      </c>
      <c r="AQ237" s="12">
        <f t="shared" si="78"/>
        <v>0</v>
      </c>
      <c r="AR237" s="12">
        <f t="shared" si="79"/>
        <v>13000</v>
      </c>
      <c r="AS237" s="12">
        <v>0</v>
      </c>
      <c r="AT237" s="12">
        <v>0</v>
      </c>
      <c r="AU237" s="12">
        <v>0</v>
      </c>
      <c r="AV237" s="12">
        <v>0</v>
      </c>
      <c r="AW237" s="12">
        <v>0</v>
      </c>
      <c r="AX237" s="12">
        <v>0</v>
      </c>
      <c r="AY237" s="12">
        <f t="shared" si="84"/>
        <v>0</v>
      </c>
      <c r="AZ237" s="12">
        <f t="shared" si="72"/>
        <v>0</v>
      </c>
      <c r="BA237" s="12">
        <f t="shared" si="73"/>
        <v>13000</v>
      </c>
      <c r="BB237" s="12">
        <f t="shared" si="74"/>
        <v>0</v>
      </c>
      <c r="BC237" s="12">
        <f t="shared" si="75"/>
        <v>0</v>
      </c>
      <c r="BD237" s="12">
        <f t="shared" si="76"/>
        <v>0</v>
      </c>
      <c r="BE237" s="12">
        <f t="shared" si="77"/>
        <v>0</v>
      </c>
      <c r="BF237" s="12">
        <f t="shared" si="71"/>
        <v>13000</v>
      </c>
      <c r="BG237" s="1"/>
      <c r="BH237" s="95"/>
    </row>
    <row r="238" spans="1:60" s="5" customFormat="1">
      <c r="A238" s="84" t="s">
        <v>329</v>
      </c>
      <c r="B238" s="14" t="s">
        <v>270</v>
      </c>
      <c r="C238" s="84"/>
      <c r="D238" s="84" t="s">
        <v>1399</v>
      </c>
      <c r="E238" s="21" t="s">
        <v>59</v>
      </c>
      <c r="F238" s="20">
        <v>10</v>
      </c>
      <c r="G238" s="20" t="s">
        <v>77</v>
      </c>
      <c r="H238" s="85"/>
      <c r="I238" s="84"/>
      <c r="J238" s="12">
        <v>0</v>
      </c>
      <c r="K238" s="12">
        <v>1096</v>
      </c>
      <c r="L238" s="12">
        <v>0</v>
      </c>
      <c r="M238" s="12">
        <v>0</v>
      </c>
      <c r="N238" s="12">
        <v>0</v>
      </c>
      <c r="O238" s="12">
        <v>0</v>
      </c>
      <c r="P238" s="12">
        <f t="shared" si="80"/>
        <v>1096</v>
      </c>
      <c r="Q238" s="12">
        <v>0</v>
      </c>
      <c r="R238" s="12">
        <v>0</v>
      </c>
      <c r="S238" s="12">
        <v>0</v>
      </c>
      <c r="T238" s="12">
        <v>0</v>
      </c>
      <c r="U238" s="12">
        <v>0</v>
      </c>
      <c r="V238" s="12">
        <v>0</v>
      </c>
      <c r="W238" s="12">
        <f t="shared" si="81"/>
        <v>0</v>
      </c>
      <c r="X238" s="12">
        <v>0</v>
      </c>
      <c r="Y238" s="12">
        <v>0</v>
      </c>
      <c r="Z238" s="12">
        <v>0</v>
      </c>
      <c r="AA238" s="12">
        <v>0</v>
      </c>
      <c r="AB238" s="12">
        <v>0</v>
      </c>
      <c r="AC238" s="12">
        <v>0</v>
      </c>
      <c r="AD238" s="12">
        <f t="shared" si="82"/>
        <v>0</v>
      </c>
      <c r="AE238" s="12">
        <v>0</v>
      </c>
      <c r="AF238" s="12">
        <v>0</v>
      </c>
      <c r="AG238" s="12">
        <v>0</v>
      </c>
      <c r="AH238" s="12">
        <v>0</v>
      </c>
      <c r="AI238" s="12">
        <v>0</v>
      </c>
      <c r="AJ238" s="12">
        <v>0</v>
      </c>
      <c r="AK238" s="12">
        <f t="shared" si="83"/>
        <v>0</v>
      </c>
      <c r="AL238" s="12">
        <f t="shared" si="78"/>
        <v>0</v>
      </c>
      <c r="AM238" s="12">
        <f t="shared" si="78"/>
        <v>1096</v>
      </c>
      <c r="AN238" s="12">
        <f t="shared" si="78"/>
        <v>0</v>
      </c>
      <c r="AO238" s="12">
        <f t="shared" si="78"/>
        <v>0</v>
      </c>
      <c r="AP238" s="12">
        <f t="shared" si="78"/>
        <v>0</v>
      </c>
      <c r="AQ238" s="12">
        <f t="shared" si="78"/>
        <v>0</v>
      </c>
      <c r="AR238" s="12">
        <f t="shared" si="79"/>
        <v>1096</v>
      </c>
      <c r="AS238" s="12">
        <v>0</v>
      </c>
      <c r="AT238" s="12">
        <v>0</v>
      </c>
      <c r="AU238" s="12">
        <v>0</v>
      </c>
      <c r="AV238" s="12">
        <v>0</v>
      </c>
      <c r="AW238" s="12">
        <v>0</v>
      </c>
      <c r="AX238" s="12">
        <v>0</v>
      </c>
      <c r="AY238" s="12">
        <f t="shared" si="84"/>
        <v>0</v>
      </c>
      <c r="AZ238" s="12">
        <f t="shared" si="72"/>
        <v>0</v>
      </c>
      <c r="BA238" s="12">
        <f t="shared" si="73"/>
        <v>1096</v>
      </c>
      <c r="BB238" s="12">
        <f t="shared" si="74"/>
        <v>0</v>
      </c>
      <c r="BC238" s="12">
        <f t="shared" si="75"/>
        <v>0</v>
      </c>
      <c r="BD238" s="12">
        <f t="shared" si="76"/>
        <v>0</v>
      </c>
      <c r="BE238" s="12">
        <f t="shared" si="77"/>
        <v>0</v>
      </c>
      <c r="BF238" s="12">
        <f t="shared" si="71"/>
        <v>1096</v>
      </c>
      <c r="BG238" s="1"/>
      <c r="BH238" s="95"/>
    </row>
    <row r="239" spans="1:60" s="5" customFormat="1">
      <c r="A239" s="84" t="s">
        <v>330</v>
      </c>
      <c r="B239" s="14" t="s">
        <v>270</v>
      </c>
      <c r="C239" s="84"/>
      <c r="D239" s="84" t="s">
        <v>1399</v>
      </c>
      <c r="E239" s="21" t="s">
        <v>59</v>
      </c>
      <c r="F239" s="20">
        <v>10</v>
      </c>
      <c r="G239" s="20" t="s">
        <v>77</v>
      </c>
      <c r="H239" s="85"/>
      <c r="I239" s="84"/>
      <c r="J239" s="12">
        <v>0</v>
      </c>
      <c r="K239" s="12">
        <v>0</v>
      </c>
      <c r="L239" s="12">
        <v>0</v>
      </c>
      <c r="M239" s="12">
        <v>0</v>
      </c>
      <c r="N239" s="12">
        <v>0</v>
      </c>
      <c r="O239" s="12">
        <v>0</v>
      </c>
      <c r="P239" s="12">
        <f t="shared" si="80"/>
        <v>0</v>
      </c>
      <c r="Q239" s="12">
        <v>0</v>
      </c>
      <c r="R239" s="12">
        <v>0</v>
      </c>
      <c r="S239" s="12">
        <v>0</v>
      </c>
      <c r="T239" s="12">
        <v>0</v>
      </c>
      <c r="U239" s="12">
        <v>0</v>
      </c>
      <c r="V239" s="12">
        <v>0</v>
      </c>
      <c r="W239" s="12">
        <f t="shared" si="81"/>
        <v>0</v>
      </c>
      <c r="X239" s="12">
        <v>0</v>
      </c>
      <c r="Y239" s="12">
        <v>0</v>
      </c>
      <c r="Z239" s="12">
        <v>0</v>
      </c>
      <c r="AA239" s="12">
        <v>0</v>
      </c>
      <c r="AB239" s="12">
        <v>0</v>
      </c>
      <c r="AC239" s="12">
        <v>0</v>
      </c>
      <c r="AD239" s="12">
        <f t="shared" si="82"/>
        <v>0</v>
      </c>
      <c r="AE239" s="12">
        <v>0</v>
      </c>
      <c r="AF239" s="12">
        <v>20000</v>
      </c>
      <c r="AG239" s="12">
        <v>0</v>
      </c>
      <c r="AH239" s="12">
        <v>0</v>
      </c>
      <c r="AI239" s="12">
        <v>0</v>
      </c>
      <c r="AJ239" s="12">
        <v>0</v>
      </c>
      <c r="AK239" s="12">
        <f t="shared" si="83"/>
        <v>20000</v>
      </c>
      <c r="AL239" s="12">
        <f t="shared" si="78"/>
        <v>0</v>
      </c>
      <c r="AM239" s="12">
        <f t="shared" si="78"/>
        <v>20000</v>
      </c>
      <c r="AN239" s="12">
        <f t="shared" si="78"/>
        <v>0</v>
      </c>
      <c r="AO239" s="12">
        <f t="shared" si="78"/>
        <v>0</v>
      </c>
      <c r="AP239" s="12">
        <f t="shared" si="78"/>
        <v>0</v>
      </c>
      <c r="AQ239" s="12">
        <f t="shared" si="78"/>
        <v>0</v>
      </c>
      <c r="AR239" s="12">
        <f t="shared" si="79"/>
        <v>20000</v>
      </c>
      <c r="AS239" s="12">
        <v>0</v>
      </c>
      <c r="AT239" s="12">
        <v>0</v>
      </c>
      <c r="AU239" s="12">
        <v>0</v>
      </c>
      <c r="AV239" s="12">
        <v>0</v>
      </c>
      <c r="AW239" s="12">
        <v>0</v>
      </c>
      <c r="AX239" s="12">
        <v>0</v>
      </c>
      <c r="AY239" s="12">
        <f t="shared" si="84"/>
        <v>0</v>
      </c>
      <c r="AZ239" s="12">
        <f t="shared" si="72"/>
        <v>0</v>
      </c>
      <c r="BA239" s="12">
        <f t="shared" si="73"/>
        <v>20000</v>
      </c>
      <c r="BB239" s="12">
        <f t="shared" si="74"/>
        <v>0</v>
      </c>
      <c r="BC239" s="12">
        <f t="shared" si="75"/>
        <v>0</v>
      </c>
      <c r="BD239" s="12">
        <f t="shared" si="76"/>
        <v>0</v>
      </c>
      <c r="BE239" s="12">
        <f t="shared" si="77"/>
        <v>0</v>
      </c>
      <c r="BF239" s="12">
        <f t="shared" si="71"/>
        <v>20000</v>
      </c>
      <c r="BG239" s="1"/>
      <c r="BH239" s="95"/>
    </row>
    <row r="240" spans="1:60" s="5" customFormat="1">
      <c r="A240" s="84" t="s">
        <v>331</v>
      </c>
      <c r="B240" s="14" t="s">
        <v>270</v>
      </c>
      <c r="C240" s="84"/>
      <c r="D240" s="84" t="s">
        <v>1399</v>
      </c>
      <c r="E240" s="21" t="s">
        <v>59</v>
      </c>
      <c r="F240" s="20">
        <v>10</v>
      </c>
      <c r="G240" s="20" t="s">
        <v>77</v>
      </c>
      <c r="H240" s="85"/>
      <c r="I240" s="84"/>
      <c r="J240" s="12">
        <v>0</v>
      </c>
      <c r="K240" s="12">
        <v>0</v>
      </c>
      <c r="L240" s="12">
        <v>0</v>
      </c>
      <c r="M240" s="12">
        <v>0</v>
      </c>
      <c r="N240" s="12">
        <v>0</v>
      </c>
      <c r="O240" s="12">
        <v>0</v>
      </c>
      <c r="P240" s="12">
        <f t="shared" si="80"/>
        <v>0</v>
      </c>
      <c r="Q240" s="12">
        <v>0</v>
      </c>
      <c r="R240" s="12">
        <v>0</v>
      </c>
      <c r="S240" s="12">
        <v>0</v>
      </c>
      <c r="T240" s="12">
        <v>0</v>
      </c>
      <c r="U240" s="12">
        <v>0</v>
      </c>
      <c r="V240" s="12">
        <v>0</v>
      </c>
      <c r="W240" s="12">
        <f t="shared" si="81"/>
        <v>0</v>
      </c>
      <c r="X240" s="12">
        <v>0</v>
      </c>
      <c r="Y240" s="12">
        <v>0</v>
      </c>
      <c r="Z240" s="12">
        <v>0</v>
      </c>
      <c r="AA240" s="12">
        <v>0</v>
      </c>
      <c r="AB240" s="12">
        <v>0</v>
      </c>
      <c r="AC240" s="12">
        <v>0</v>
      </c>
      <c r="AD240" s="12">
        <f t="shared" si="82"/>
        <v>0</v>
      </c>
      <c r="AE240" s="12">
        <v>0</v>
      </c>
      <c r="AF240" s="12">
        <v>30000</v>
      </c>
      <c r="AG240" s="12">
        <v>0</v>
      </c>
      <c r="AH240" s="12">
        <v>0</v>
      </c>
      <c r="AI240" s="12">
        <v>0</v>
      </c>
      <c r="AJ240" s="12">
        <v>0</v>
      </c>
      <c r="AK240" s="12">
        <f t="shared" si="83"/>
        <v>30000</v>
      </c>
      <c r="AL240" s="12">
        <f t="shared" si="78"/>
        <v>0</v>
      </c>
      <c r="AM240" s="12">
        <f t="shared" si="78"/>
        <v>30000</v>
      </c>
      <c r="AN240" s="12">
        <f t="shared" si="78"/>
        <v>0</v>
      </c>
      <c r="AO240" s="12">
        <f t="shared" si="78"/>
        <v>0</v>
      </c>
      <c r="AP240" s="12">
        <f t="shared" si="78"/>
        <v>0</v>
      </c>
      <c r="AQ240" s="12">
        <f t="shared" si="78"/>
        <v>0</v>
      </c>
      <c r="AR240" s="12">
        <f t="shared" si="79"/>
        <v>30000</v>
      </c>
      <c r="AS240" s="12">
        <v>0</v>
      </c>
      <c r="AT240" s="12">
        <v>0</v>
      </c>
      <c r="AU240" s="12">
        <v>0</v>
      </c>
      <c r="AV240" s="12">
        <v>0</v>
      </c>
      <c r="AW240" s="12">
        <v>0</v>
      </c>
      <c r="AX240" s="12">
        <v>0</v>
      </c>
      <c r="AY240" s="12">
        <f t="shared" si="84"/>
        <v>0</v>
      </c>
      <c r="AZ240" s="12">
        <f t="shared" si="72"/>
        <v>0</v>
      </c>
      <c r="BA240" s="12">
        <f t="shared" si="73"/>
        <v>30000</v>
      </c>
      <c r="BB240" s="12">
        <f t="shared" si="74"/>
        <v>0</v>
      </c>
      <c r="BC240" s="12">
        <f t="shared" si="75"/>
        <v>0</v>
      </c>
      <c r="BD240" s="12">
        <f t="shared" si="76"/>
        <v>0</v>
      </c>
      <c r="BE240" s="12">
        <f t="shared" si="77"/>
        <v>0</v>
      </c>
      <c r="BF240" s="12">
        <f t="shared" si="71"/>
        <v>30000</v>
      </c>
      <c r="BG240" s="1"/>
      <c r="BH240" s="95"/>
    </row>
    <row r="241" spans="1:60" s="5" customFormat="1">
      <c r="A241" s="84" t="s">
        <v>332</v>
      </c>
      <c r="B241" s="14" t="s">
        <v>270</v>
      </c>
      <c r="C241" s="84"/>
      <c r="D241" s="84" t="s">
        <v>1399</v>
      </c>
      <c r="E241" s="21" t="s">
        <v>59</v>
      </c>
      <c r="F241" s="20">
        <v>10</v>
      </c>
      <c r="G241" s="20" t="s">
        <v>77</v>
      </c>
      <c r="H241" s="85"/>
      <c r="I241" s="84"/>
      <c r="J241" s="12">
        <v>0</v>
      </c>
      <c r="K241" s="12">
        <v>0</v>
      </c>
      <c r="L241" s="12">
        <v>0</v>
      </c>
      <c r="M241" s="12">
        <v>0</v>
      </c>
      <c r="N241" s="12">
        <v>0</v>
      </c>
      <c r="O241" s="12">
        <v>0</v>
      </c>
      <c r="P241" s="12">
        <f t="shared" si="80"/>
        <v>0</v>
      </c>
      <c r="Q241" s="12">
        <v>0</v>
      </c>
      <c r="R241" s="12">
        <v>0</v>
      </c>
      <c r="S241" s="12">
        <v>0</v>
      </c>
      <c r="T241" s="12">
        <v>0</v>
      </c>
      <c r="U241" s="12">
        <v>0</v>
      </c>
      <c r="V241" s="12">
        <v>0</v>
      </c>
      <c r="W241" s="12">
        <f t="shared" si="81"/>
        <v>0</v>
      </c>
      <c r="X241" s="12">
        <v>0</v>
      </c>
      <c r="Y241" s="12">
        <v>15000</v>
      </c>
      <c r="Z241" s="12">
        <v>0</v>
      </c>
      <c r="AA241" s="12">
        <v>0</v>
      </c>
      <c r="AB241" s="12">
        <v>0</v>
      </c>
      <c r="AC241" s="12">
        <v>0</v>
      </c>
      <c r="AD241" s="12">
        <f t="shared" si="82"/>
        <v>15000</v>
      </c>
      <c r="AE241" s="12">
        <v>0</v>
      </c>
      <c r="AF241" s="12">
        <v>0</v>
      </c>
      <c r="AG241" s="12">
        <v>0</v>
      </c>
      <c r="AH241" s="12">
        <v>0</v>
      </c>
      <c r="AI241" s="12">
        <v>0</v>
      </c>
      <c r="AJ241" s="12">
        <v>0</v>
      </c>
      <c r="AK241" s="12">
        <f t="shared" si="83"/>
        <v>0</v>
      </c>
      <c r="AL241" s="12">
        <f t="shared" si="78"/>
        <v>0</v>
      </c>
      <c r="AM241" s="12">
        <f t="shared" si="78"/>
        <v>15000</v>
      </c>
      <c r="AN241" s="12">
        <f t="shared" si="78"/>
        <v>0</v>
      </c>
      <c r="AO241" s="12">
        <f t="shared" si="78"/>
        <v>0</v>
      </c>
      <c r="AP241" s="12">
        <f t="shared" si="78"/>
        <v>0</v>
      </c>
      <c r="AQ241" s="12">
        <f t="shared" si="78"/>
        <v>0</v>
      </c>
      <c r="AR241" s="12">
        <f t="shared" si="79"/>
        <v>15000</v>
      </c>
      <c r="AS241" s="12">
        <v>0</v>
      </c>
      <c r="AT241" s="12">
        <v>0</v>
      </c>
      <c r="AU241" s="12">
        <v>0</v>
      </c>
      <c r="AV241" s="12">
        <v>0</v>
      </c>
      <c r="AW241" s="12">
        <v>0</v>
      </c>
      <c r="AX241" s="12">
        <v>0</v>
      </c>
      <c r="AY241" s="12">
        <f t="shared" si="84"/>
        <v>0</v>
      </c>
      <c r="AZ241" s="12">
        <f t="shared" si="72"/>
        <v>0</v>
      </c>
      <c r="BA241" s="12">
        <f t="shared" si="73"/>
        <v>15000</v>
      </c>
      <c r="BB241" s="12">
        <f t="shared" si="74"/>
        <v>0</v>
      </c>
      <c r="BC241" s="12">
        <f t="shared" si="75"/>
        <v>0</v>
      </c>
      <c r="BD241" s="12">
        <f t="shared" si="76"/>
        <v>0</v>
      </c>
      <c r="BE241" s="12">
        <f t="shared" si="77"/>
        <v>0</v>
      </c>
      <c r="BF241" s="12">
        <f t="shared" si="71"/>
        <v>15000</v>
      </c>
      <c r="BG241" s="1"/>
      <c r="BH241" s="95"/>
    </row>
    <row r="242" spans="1:60" s="5" customFormat="1">
      <c r="A242" s="84" t="s">
        <v>333</v>
      </c>
      <c r="B242" s="14" t="s">
        <v>270</v>
      </c>
      <c r="C242" s="84"/>
      <c r="D242" s="84" t="s">
        <v>1399</v>
      </c>
      <c r="E242" s="21" t="s">
        <v>59</v>
      </c>
      <c r="F242" s="20">
        <v>10</v>
      </c>
      <c r="G242" s="20" t="s">
        <v>77</v>
      </c>
      <c r="H242" s="85"/>
      <c r="I242" s="84"/>
      <c r="J242" s="12">
        <v>0</v>
      </c>
      <c r="K242" s="12">
        <v>3909</v>
      </c>
      <c r="L242" s="12">
        <v>0</v>
      </c>
      <c r="M242" s="12">
        <v>0</v>
      </c>
      <c r="N242" s="12">
        <v>0</v>
      </c>
      <c r="O242" s="12">
        <v>0</v>
      </c>
      <c r="P242" s="12">
        <f t="shared" si="80"/>
        <v>3909</v>
      </c>
      <c r="Q242" s="12">
        <v>0</v>
      </c>
      <c r="R242" s="12">
        <v>0</v>
      </c>
      <c r="S242" s="12">
        <v>0</v>
      </c>
      <c r="T242" s="12">
        <v>0</v>
      </c>
      <c r="U242" s="12">
        <v>0</v>
      </c>
      <c r="V242" s="12">
        <v>0</v>
      </c>
      <c r="W242" s="12">
        <f t="shared" si="81"/>
        <v>0</v>
      </c>
      <c r="X242" s="12">
        <v>0</v>
      </c>
      <c r="Y242" s="12">
        <v>0</v>
      </c>
      <c r="Z242" s="12">
        <v>0</v>
      </c>
      <c r="AA242" s="12">
        <v>0</v>
      </c>
      <c r="AB242" s="12">
        <v>0</v>
      </c>
      <c r="AC242" s="12">
        <v>0</v>
      </c>
      <c r="AD242" s="12">
        <f t="shared" si="82"/>
        <v>0</v>
      </c>
      <c r="AE242" s="12">
        <v>0</v>
      </c>
      <c r="AF242" s="12">
        <v>0</v>
      </c>
      <c r="AG242" s="12">
        <v>0</v>
      </c>
      <c r="AH242" s="12">
        <v>0</v>
      </c>
      <c r="AI242" s="12">
        <v>0</v>
      </c>
      <c r="AJ242" s="12">
        <v>0</v>
      </c>
      <c r="AK242" s="12">
        <f t="shared" si="83"/>
        <v>0</v>
      </c>
      <c r="AL242" s="12">
        <f t="shared" si="78"/>
        <v>0</v>
      </c>
      <c r="AM242" s="12">
        <f t="shared" si="78"/>
        <v>3909</v>
      </c>
      <c r="AN242" s="12">
        <f t="shared" si="78"/>
        <v>0</v>
      </c>
      <c r="AO242" s="12">
        <f t="shared" si="78"/>
        <v>0</v>
      </c>
      <c r="AP242" s="12">
        <f t="shared" si="78"/>
        <v>0</v>
      </c>
      <c r="AQ242" s="12">
        <f t="shared" si="78"/>
        <v>0</v>
      </c>
      <c r="AR242" s="12">
        <f t="shared" si="79"/>
        <v>3909</v>
      </c>
      <c r="AS242" s="12">
        <v>0</v>
      </c>
      <c r="AT242" s="12">
        <v>0</v>
      </c>
      <c r="AU242" s="12">
        <v>0</v>
      </c>
      <c r="AV242" s="12">
        <v>0</v>
      </c>
      <c r="AW242" s="12">
        <v>0</v>
      </c>
      <c r="AX242" s="12">
        <v>0</v>
      </c>
      <c r="AY242" s="12">
        <f t="shared" si="84"/>
        <v>0</v>
      </c>
      <c r="AZ242" s="12">
        <f t="shared" si="72"/>
        <v>0</v>
      </c>
      <c r="BA242" s="12">
        <f t="shared" si="73"/>
        <v>3909</v>
      </c>
      <c r="BB242" s="12">
        <f t="shared" si="74"/>
        <v>0</v>
      </c>
      <c r="BC242" s="12">
        <f t="shared" si="75"/>
        <v>0</v>
      </c>
      <c r="BD242" s="12">
        <f t="shared" si="76"/>
        <v>0</v>
      </c>
      <c r="BE242" s="12">
        <f t="shared" si="77"/>
        <v>0</v>
      </c>
      <c r="BF242" s="12">
        <f t="shared" si="71"/>
        <v>3909</v>
      </c>
      <c r="BG242" s="1"/>
      <c r="BH242" s="95"/>
    </row>
    <row r="243" spans="1:60" s="5" customFormat="1">
      <c r="A243" s="84" t="s">
        <v>334</v>
      </c>
      <c r="B243" s="14" t="s">
        <v>270</v>
      </c>
      <c r="C243" s="84"/>
      <c r="D243" s="84" t="s">
        <v>1399</v>
      </c>
      <c r="E243" s="21" t="s">
        <v>59</v>
      </c>
      <c r="F243" s="20">
        <v>10</v>
      </c>
      <c r="G243" s="20" t="s">
        <v>77</v>
      </c>
      <c r="H243" s="85"/>
      <c r="I243" s="84"/>
      <c r="J243" s="12">
        <v>0</v>
      </c>
      <c r="K243" s="12">
        <v>0</v>
      </c>
      <c r="L243" s="12">
        <v>0</v>
      </c>
      <c r="M243" s="12">
        <v>0</v>
      </c>
      <c r="N243" s="12">
        <v>0</v>
      </c>
      <c r="O243" s="12">
        <v>0</v>
      </c>
      <c r="P243" s="12">
        <f t="shared" si="80"/>
        <v>0</v>
      </c>
      <c r="Q243" s="12">
        <v>0</v>
      </c>
      <c r="R243" s="12">
        <v>50</v>
      </c>
      <c r="S243" s="12">
        <v>0</v>
      </c>
      <c r="T243" s="12">
        <v>0</v>
      </c>
      <c r="U243" s="12">
        <v>0</v>
      </c>
      <c r="V243" s="12">
        <v>0</v>
      </c>
      <c r="W243" s="12">
        <f t="shared" si="81"/>
        <v>50</v>
      </c>
      <c r="X243" s="12">
        <v>0</v>
      </c>
      <c r="Y243" s="12">
        <v>34950</v>
      </c>
      <c r="Z243" s="12">
        <v>0</v>
      </c>
      <c r="AA243" s="12">
        <v>0</v>
      </c>
      <c r="AB243" s="12">
        <v>0</v>
      </c>
      <c r="AC243" s="12">
        <v>0</v>
      </c>
      <c r="AD243" s="12">
        <f t="shared" si="82"/>
        <v>34950</v>
      </c>
      <c r="AE243" s="12">
        <v>0</v>
      </c>
      <c r="AF243" s="12">
        <v>0</v>
      </c>
      <c r="AG243" s="12">
        <v>0</v>
      </c>
      <c r="AH243" s="12">
        <v>0</v>
      </c>
      <c r="AI243" s="12">
        <v>0</v>
      </c>
      <c r="AJ243" s="12">
        <v>0</v>
      </c>
      <c r="AK243" s="12">
        <f t="shared" si="83"/>
        <v>0</v>
      </c>
      <c r="AL243" s="12">
        <f t="shared" si="78"/>
        <v>0</v>
      </c>
      <c r="AM243" s="12">
        <f t="shared" si="78"/>
        <v>35000</v>
      </c>
      <c r="AN243" s="12">
        <f t="shared" si="78"/>
        <v>0</v>
      </c>
      <c r="AO243" s="12">
        <f t="shared" si="78"/>
        <v>0</v>
      </c>
      <c r="AP243" s="12">
        <f t="shared" si="78"/>
        <v>0</v>
      </c>
      <c r="AQ243" s="12">
        <f t="shared" si="78"/>
        <v>0</v>
      </c>
      <c r="AR243" s="12">
        <f t="shared" si="79"/>
        <v>35000</v>
      </c>
      <c r="AS243" s="12">
        <v>0</v>
      </c>
      <c r="AT243" s="12">
        <v>0</v>
      </c>
      <c r="AU243" s="12">
        <v>0</v>
      </c>
      <c r="AV243" s="12">
        <v>0</v>
      </c>
      <c r="AW243" s="12">
        <v>0</v>
      </c>
      <c r="AX243" s="12">
        <v>0</v>
      </c>
      <c r="AY243" s="12">
        <f t="shared" si="84"/>
        <v>0</v>
      </c>
      <c r="AZ243" s="12">
        <f t="shared" si="72"/>
        <v>0</v>
      </c>
      <c r="BA243" s="12">
        <f t="shared" si="73"/>
        <v>35000</v>
      </c>
      <c r="BB243" s="12">
        <f t="shared" si="74"/>
        <v>0</v>
      </c>
      <c r="BC243" s="12">
        <f t="shared" si="75"/>
        <v>0</v>
      </c>
      <c r="BD243" s="12">
        <f t="shared" si="76"/>
        <v>0</v>
      </c>
      <c r="BE243" s="12">
        <f t="shared" si="77"/>
        <v>0</v>
      </c>
      <c r="BF243" s="12">
        <f t="shared" si="71"/>
        <v>35000</v>
      </c>
      <c r="BG243" s="1"/>
      <c r="BH243" s="95"/>
    </row>
    <row r="244" spans="1:60" s="5" customFormat="1">
      <c r="A244" s="84" t="s">
        <v>335</v>
      </c>
      <c r="B244" s="14" t="s">
        <v>270</v>
      </c>
      <c r="C244" s="84"/>
      <c r="D244" s="84" t="s">
        <v>1399</v>
      </c>
      <c r="E244" s="21" t="s">
        <v>59</v>
      </c>
      <c r="F244" s="20">
        <v>10</v>
      </c>
      <c r="G244" s="20" t="s">
        <v>77</v>
      </c>
      <c r="H244" s="85"/>
      <c r="I244" s="84"/>
      <c r="J244" s="12">
        <v>0</v>
      </c>
      <c r="K244" s="12">
        <v>0</v>
      </c>
      <c r="L244" s="12">
        <v>0</v>
      </c>
      <c r="M244" s="12">
        <v>0</v>
      </c>
      <c r="N244" s="12">
        <v>0</v>
      </c>
      <c r="O244" s="12">
        <v>0</v>
      </c>
      <c r="P244" s="12">
        <f t="shared" si="80"/>
        <v>0</v>
      </c>
      <c r="Q244" s="12">
        <v>0</v>
      </c>
      <c r="R244" s="12">
        <v>0</v>
      </c>
      <c r="S244" s="12">
        <v>0</v>
      </c>
      <c r="T244" s="12">
        <v>0</v>
      </c>
      <c r="U244" s="12">
        <v>0</v>
      </c>
      <c r="V244" s="12">
        <v>0</v>
      </c>
      <c r="W244" s="12">
        <f t="shared" si="81"/>
        <v>0</v>
      </c>
      <c r="X244" s="12">
        <v>0</v>
      </c>
      <c r="Y244" s="12">
        <v>30000</v>
      </c>
      <c r="Z244" s="12">
        <v>0</v>
      </c>
      <c r="AA244" s="12">
        <v>0</v>
      </c>
      <c r="AB244" s="12">
        <v>0</v>
      </c>
      <c r="AC244" s="12">
        <v>0</v>
      </c>
      <c r="AD244" s="12">
        <f t="shared" si="82"/>
        <v>30000</v>
      </c>
      <c r="AE244" s="12">
        <v>0</v>
      </c>
      <c r="AF244" s="12">
        <v>34000</v>
      </c>
      <c r="AG244" s="12">
        <v>0</v>
      </c>
      <c r="AH244" s="12">
        <v>0</v>
      </c>
      <c r="AI244" s="12">
        <v>0</v>
      </c>
      <c r="AJ244" s="12">
        <v>0</v>
      </c>
      <c r="AK244" s="12">
        <f t="shared" si="83"/>
        <v>34000</v>
      </c>
      <c r="AL244" s="12">
        <f t="shared" si="78"/>
        <v>0</v>
      </c>
      <c r="AM244" s="12">
        <f t="shared" si="78"/>
        <v>64000</v>
      </c>
      <c r="AN244" s="12">
        <f t="shared" si="78"/>
        <v>0</v>
      </c>
      <c r="AO244" s="12">
        <f t="shared" si="78"/>
        <v>0</v>
      </c>
      <c r="AP244" s="12">
        <f t="shared" si="78"/>
        <v>0</v>
      </c>
      <c r="AQ244" s="12">
        <f t="shared" si="78"/>
        <v>0</v>
      </c>
      <c r="AR244" s="12">
        <f t="shared" si="79"/>
        <v>64000</v>
      </c>
      <c r="AS244" s="12">
        <v>0</v>
      </c>
      <c r="AT244" s="12">
        <v>0</v>
      </c>
      <c r="AU244" s="12">
        <v>0</v>
      </c>
      <c r="AV244" s="12">
        <v>0</v>
      </c>
      <c r="AW244" s="12">
        <v>0</v>
      </c>
      <c r="AX244" s="12">
        <v>0</v>
      </c>
      <c r="AY244" s="12">
        <f t="shared" si="84"/>
        <v>0</v>
      </c>
      <c r="AZ244" s="12">
        <f t="shared" si="72"/>
        <v>0</v>
      </c>
      <c r="BA244" s="12">
        <f t="shared" si="73"/>
        <v>64000</v>
      </c>
      <c r="BB244" s="12">
        <f t="shared" si="74"/>
        <v>0</v>
      </c>
      <c r="BC244" s="12">
        <f t="shared" si="75"/>
        <v>0</v>
      </c>
      <c r="BD244" s="12">
        <f t="shared" si="76"/>
        <v>0</v>
      </c>
      <c r="BE244" s="12">
        <f t="shared" si="77"/>
        <v>0</v>
      </c>
      <c r="BF244" s="12">
        <f t="shared" si="71"/>
        <v>64000</v>
      </c>
      <c r="BG244" s="1"/>
      <c r="BH244" s="95"/>
    </row>
    <row r="245" spans="1:60" s="5" customFormat="1">
      <c r="A245" s="84" t="s">
        <v>336</v>
      </c>
      <c r="B245" s="14" t="s">
        <v>270</v>
      </c>
      <c r="C245" s="84"/>
      <c r="D245" s="84" t="s">
        <v>1399</v>
      </c>
      <c r="E245" s="21" t="s">
        <v>59</v>
      </c>
      <c r="F245" s="20">
        <v>10</v>
      </c>
      <c r="G245" s="20" t="s">
        <v>77</v>
      </c>
      <c r="H245" s="85"/>
      <c r="I245" s="84"/>
      <c r="J245" s="12">
        <v>0</v>
      </c>
      <c r="K245" s="12">
        <v>5099</v>
      </c>
      <c r="L245" s="12">
        <v>0</v>
      </c>
      <c r="M245" s="12">
        <v>0</v>
      </c>
      <c r="N245" s="12">
        <v>0</v>
      </c>
      <c r="O245" s="12">
        <v>0</v>
      </c>
      <c r="P245" s="12">
        <f t="shared" si="80"/>
        <v>5099</v>
      </c>
      <c r="Q245" s="12">
        <v>0</v>
      </c>
      <c r="R245" s="12">
        <v>0</v>
      </c>
      <c r="S245" s="12">
        <v>0</v>
      </c>
      <c r="T245" s="12">
        <v>0</v>
      </c>
      <c r="U245" s="12">
        <v>0</v>
      </c>
      <c r="V245" s="12">
        <v>0</v>
      </c>
      <c r="W245" s="12">
        <f t="shared" si="81"/>
        <v>0</v>
      </c>
      <c r="X245" s="12">
        <v>0</v>
      </c>
      <c r="Y245" s="12">
        <v>0</v>
      </c>
      <c r="Z245" s="12">
        <v>0</v>
      </c>
      <c r="AA245" s="12">
        <v>0</v>
      </c>
      <c r="AB245" s="12">
        <v>0</v>
      </c>
      <c r="AC245" s="12">
        <v>0</v>
      </c>
      <c r="AD245" s="12">
        <f t="shared" si="82"/>
        <v>0</v>
      </c>
      <c r="AE245" s="12">
        <v>0</v>
      </c>
      <c r="AF245" s="12">
        <v>0</v>
      </c>
      <c r="AG245" s="12">
        <v>0</v>
      </c>
      <c r="AH245" s="12">
        <v>0</v>
      </c>
      <c r="AI245" s="12">
        <v>0</v>
      </c>
      <c r="AJ245" s="12">
        <v>0</v>
      </c>
      <c r="AK245" s="12">
        <f t="shared" si="83"/>
        <v>0</v>
      </c>
      <c r="AL245" s="12">
        <f t="shared" si="78"/>
        <v>0</v>
      </c>
      <c r="AM245" s="12">
        <f t="shared" si="78"/>
        <v>5099</v>
      </c>
      <c r="AN245" s="12">
        <f t="shared" si="78"/>
        <v>0</v>
      </c>
      <c r="AO245" s="12">
        <f t="shared" si="78"/>
        <v>0</v>
      </c>
      <c r="AP245" s="12">
        <f t="shared" si="78"/>
        <v>0</v>
      </c>
      <c r="AQ245" s="12">
        <f t="shared" si="78"/>
        <v>0</v>
      </c>
      <c r="AR245" s="12">
        <f t="shared" si="79"/>
        <v>5099</v>
      </c>
      <c r="AS245" s="12">
        <v>0</v>
      </c>
      <c r="AT245" s="12">
        <v>0</v>
      </c>
      <c r="AU245" s="12">
        <v>0</v>
      </c>
      <c r="AV245" s="12">
        <v>0</v>
      </c>
      <c r="AW245" s="12">
        <v>0</v>
      </c>
      <c r="AX245" s="12">
        <v>0</v>
      </c>
      <c r="AY245" s="12">
        <f t="shared" si="84"/>
        <v>0</v>
      </c>
      <c r="AZ245" s="12">
        <f t="shared" si="72"/>
        <v>0</v>
      </c>
      <c r="BA245" s="12">
        <f t="shared" si="73"/>
        <v>5099</v>
      </c>
      <c r="BB245" s="12">
        <f t="shared" si="74"/>
        <v>0</v>
      </c>
      <c r="BC245" s="12">
        <f t="shared" si="75"/>
        <v>0</v>
      </c>
      <c r="BD245" s="12">
        <f t="shared" si="76"/>
        <v>0</v>
      </c>
      <c r="BE245" s="12">
        <f t="shared" si="77"/>
        <v>0</v>
      </c>
      <c r="BF245" s="12">
        <f t="shared" si="71"/>
        <v>5099</v>
      </c>
      <c r="BG245" s="1"/>
      <c r="BH245" s="95"/>
    </row>
    <row r="246" spans="1:60" s="5" customFormat="1">
      <c r="A246" s="84" t="s">
        <v>337</v>
      </c>
      <c r="B246" s="14" t="s">
        <v>270</v>
      </c>
      <c r="C246" s="84"/>
      <c r="D246" s="84" t="s">
        <v>1399</v>
      </c>
      <c r="E246" s="21" t="s">
        <v>59</v>
      </c>
      <c r="F246" s="20">
        <v>10</v>
      </c>
      <c r="G246" s="20" t="s">
        <v>77</v>
      </c>
      <c r="H246" s="85"/>
      <c r="I246" s="84"/>
      <c r="J246" s="12">
        <v>0</v>
      </c>
      <c r="K246" s="12">
        <v>34843</v>
      </c>
      <c r="L246" s="12">
        <v>0</v>
      </c>
      <c r="M246" s="12">
        <v>0</v>
      </c>
      <c r="N246" s="12">
        <v>0</v>
      </c>
      <c r="O246" s="12">
        <v>0</v>
      </c>
      <c r="P246" s="12">
        <f t="shared" si="80"/>
        <v>34843</v>
      </c>
      <c r="Q246" s="12">
        <v>0</v>
      </c>
      <c r="R246" s="12">
        <v>0</v>
      </c>
      <c r="S246" s="12">
        <v>0</v>
      </c>
      <c r="T246" s="12">
        <v>0</v>
      </c>
      <c r="U246" s="12">
        <v>0</v>
      </c>
      <c r="V246" s="12">
        <v>0</v>
      </c>
      <c r="W246" s="12">
        <f t="shared" si="81"/>
        <v>0</v>
      </c>
      <c r="X246" s="12">
        <v>0</v>
      </c>
      <c r="Y246" s="12">
        <v>0</v>
      </c>
      <c r="Z246" s="12">
        <v>0</v>
      </c>
      <c r="AA246" s="12">
        <v>0</v>
      </c>
      <c r="AB246" s="12">
        <v>0</v>
      </c>
      <c r="AC246" s="12">
        <v>0</v>
      </c>
      <c r="AD246" s="12">
        <f t="shared" si="82"/>
        <v>0</v>
      </c>
      <c r="AE246" s="12">
        <v>0</v>
      </c>
      <c r="AF246" s="12">
        <v>0</v>
      </c>
      <c r="AG246" s="12">
        <v>0</v>
      </c>
      <c r="AH246" s="12">
        <v>0</v>
      </c>
      <c r="AI246" s="12">
        <v>0</v>
      </c>
      <c r="AJ246" s="12">
        <v>0</v>
      </c>
      <c r="AK246" s="12">
        <f t="shared" si="83"/>
        <v>0</v>
      </c>
      <c r="AL246" s="12">
        <f t="shared" si="78"/>
        <v>0</v>
      </c>
      <c r="AM246" s="12">
        <f t="shared" si="78"/>
        <v>34843</v>
      </c>
      <c r="AN246" s="12">
        <f t="shared" si="78"/>
        <v>0</v>
      </c>
      <c r="AO246" s="12">
        <f t="shared" si="78"/>
        <v>0</v>
      </c>
      <c r="AP246" s="12">
        <f t="shared" si="78"/>
        <v>0</v>
      </c>
      <c r="AQ246" s="12">
        <f t="shared" si="78"/>
        <v>0</v>
      </c>
      <c r="AR246" s="12">
        <f t="shared" si="79"/>
        <v>34843</v>
      </c>
      <c r="AS246" s="12">
        <v>0</v>
      </c>
      <c r="AT246" s="12">
        <v>0</v>
      </c>
      <c r="AU246" s="12">
        <v>0</v>
      </c>
      <c r="AV246" s="12">
        <v>0</v>
      </c>
      <c r="AW246" s="12">
        <v>0</v>
      </c>
      <c r="AX246" s="12">
        <v>0</v>
      </c>
      <c r="AY246" s="12">
        <f t="shared" si="84"/>
        <v>0</v>
      </c>
      <c r="AZ246" s="12">
        <f t="shared" si="72"/>
        <v>0</v>
      </c>
      <c r="BA246" s="12">
        <f t="shared" si="73"/>
        <v>34843</v>
      </c>
      <c r="BB246" s="12">
        <f t="shared" si="74"/>
        <v>0</v>
      </c>
      <c r="BC246" s="12">
        <f t="shared" si="75"/>
        <v>0</v>
      </c>
      <c r="BD246" s="12">
        <f t="shared" si="76"/>
        <v>0</v>
      </c>
      <c r="BE246" s="12">
        <f t="shared" si="77"/>
        <v>0</v>
      </c>
      <c r="BF246" s="12">
        <f t="shared" si="71"/>
        <v>34843</v>
      </c>
      <c r="BG246" s="1"/>
      <c r="BH246" s="95"/>
    </row>
    <row r="247" spans="1:60" s="5" customFormat="1">
      <c r="A247" s="84" t="s">
        <v>338</v>
      </c>
      <c r="B247" s="14" t="s">
        <v>270</v>
      </c>
      <c r="C247" s="84"/>
      <c r="D247" s="84" t="s">
        <v>1399</v>
      </c>
      <c r="E247" s="21" t="s">
        <v>59</v>
      </c>
      <c r="F247" s="20">
        <v>10</v>
      </c>
      <c r="G247" s="20" t="s">
        <v>77</v>
      </c>
      <c r="H247" s="85"/>
      <c r="I247" s="84"/>
      <c r="J247" s="12">
        <v>0</v>
      </c>
      <c r="K247" s="12">
        <v>0</v>
      </c>
      <c r="L247" s="12">
        <v>0</v>
      </c>
      <c r="M247" s="12">
        <v>0</v>
      </c>
      <c r="N247" s="12">
        <v>0</v>
      </c>
      <c r="O247" s="12">
        <v>0</v>
      </c>
      <c r="P247" s="12">
        <f t="shared" si="80"/>
        <v>0</v>
      </c>
      <c r="Q247" s="12">
        <v>0</v>
      </c>
      <c r="R247" s="12">
        <v>50</v>
      </c>
      <c r="S247" s="12">
        <v>0</v>
      </c>
      <c r="T247" s="12">
        <v>0</v>
      </c>
      <c r="U247" s="12">
        <v>0</v>
      </c>
      <c r="V247" s="12">
        <v>0</v>
      </c>
      <c r="W247" s="12">
        <f t="shared" si="81"/>
        <v>50</v>
      </c>
      <c r="X247" s="12">
        <v>0</v>
      </c>
      <c r="Y247" s="12">
        <v>95950</v>
      </c>
      <c r="Z247" s="12">
        <v>0</v>
      </c>
      <c r="AA247" s="12">
        <v>0</v>
      </c>
      <c r="AB247" s="12">
        <v>0</v>
      </c>
      <c r="AC247" s="12">
        <v>0</v>
      </c>
      <c r="AD247" s="12">
        <f t="shared" si="82"/>
        <v>95950</v>
      </c>
      <c r="AE247" s="12">
        <v>0</v>
      </c>
      <c r="AF247" s="12">
        <v>0</v>
      </c>
      <c r="AG247" s="12">
        <v>0</v>
      </c>
      <c r="AH247" s="12">
        <v>0</v>
      </c>
      <c r="AI247" s="12">
        <v>0</v>
      </c>
      <c r="AJ247" s="12">
        <v>0</v>
      </c>
      <c r="AK247" s="12">
        <f t="shared" si="83"/>
        <v>0</v>
      </c>
      <c r="AL247" s="12">
        <f t="shared" si="78"/>
        <v>0</v>
      </c>
      <c r="AM247" s="12">
        <f t="shared" si="78"/>
        <v>96000</v>
      </c>
      <c r="AN247" s="12">
        <f t="shared" si="78"/>
        <v>0</v>
      </c>
      <c r="AO247" s="12">
        <f t="shared" si="78"/>
        <v>0</v>
      </c>
      <c r="AP247" s="12">
        <f t="shared" si="78"/>
        <v>0</v>
      </c>
      <c r="AQ247" s="12">
        <f t="shared" si="78"/>
        <v>0</v>
      </c>
      <c r="AR247" s="12">
        <f t="shared" si="79"/>
        <v>96000</v>
      </c>
      <c r="AS247" s="12">
        <v>0</v>
      </c>
      <c r="AT247" s="12">
        <v>0</v>
      </c>
      <c r="AU247" s="12">
        <v>0</v>
      </c>
      <c r="AV247" s="12">
        <v>0</v>
      </c>
      <c r="AW247" s="12">
        <v>0</v>
      </c>
      <c r="AX247" s="12">
        <v>0</v>
      </c>
      <c r="AY247" s="12">
        <f t="shared" si="84"/>
        <v>0</v>
      </c>
      <c r="AZ247" s="12">
        <f t="shared" si="72"/>
        <v>0</v>
      </c>
      <c r="BA247" s="12">
        <f t="shared" si="73"/>
        <v>96000</v>
      </c>
      <c r="BB247" s="12">
        <f t="shared" si="74"/>
        <v>0</v>
      </c>
      <c r="BC247" s="12">
        <f t="shared" si="75"/>
        <v>0</v>
      </c>
      <c r="BD247" s="12">
        <f t="shared" si="76"/>
        <v>0</v>
      </c>
      <c r="BE247" s="12">
        <f t="shared" si="77"/>
        <v>0</v>
      </c>
      <c r="BF247" s="12">
        <f t="shared" si="71"/>
        <v>96000</v>
      </c>
      <c r="BG247" s="1"/>
      <c r="BH247" s="95"/>
    </row>
    <row r="248" spans="1:60" s="5" customFormat="1">
      <c r="A248" s="84" t="s">
        <v>339</v>
      </c>
      <c r="B248" s="14" t="s">
        <v>270</v>
      </c>
      <c r="C248" s="84"/>
      <c r="D248" s="84" t="s">
        <v>1399</v>
      </c>
      <c r="E248" s="21" t="s">
        <v>59</v>
      </c>
      <c r="F248" s="20">
        <v>10</v>
      </c>
      <c r="G248" s="20" t="s">
        <v>77</v>
      </c>
      <c r="H248" s="85"/>
      <c r="I248" s="84"/>
      <c r="J248" s="12">
        <v>0</v>
      </c>
      <c r="K248" s="12">
        <v>0</v>
      </c>
      <c r="L248" s="12">
        <v>0</v>
      </c>
      <c r="M248" s="12">
        <v>0</v>
      </c>
      <c r="N248" s="12">
        <v>0</v>
      </c>
      <c r="O248" s="12">
        <v>0</v>
      </c>
      <c r="P248" s="12">
        <f t="shared" si="80"/>
        <v>0</v>
      </c>
      <c r="Q248" s="12">
        <v>0</v>
      </c>
      <c r="R248" s="12">
        <v>0</v>
      </c>
      <c r="S248" s="12">
        <v>0</v>
      </c>
      <c r="T248" s="12">
        <v>0</v>
      </c>
      <c r="U248" s="12">
        <v>0</v>
      </c>
      <c r="V248" s="12">
        <v>0</v>
      </c>
      <c r="W248" s="12">
        <f t="shared" si="81"/>
        <v>0</v>
      </c>
      <c r="X248" s="12">
        <v>0</v>
      </c>
      <c r="Y248" s="12">
        <v>0</v>
      </c>
      <c r="Z248" s="12">
        <v>0</v>
      </c>
      <c r="AA248" s="12">
        <v>0</v>
      </c>
      <c r="AB248" s="12">
        <v>0</v>
      </c>
      <c r="AC248" s="12">
        <v>0</v>
      </c>
      <c r="AD248" s="12">
        <f t="shared" si="82"/>
        <v>0</v>
      </c>
      <c r="AE248" s="12">
        <v>0</v>
      </c>
      <c r="AF248" s="12">
        <v>0</v>
      </c>
      <c r="AG248" s="12">
        <v>0</v>
      </c>
      <c r="AH248" s="12">
        <v>0</v>
      </c>
      <c r="AI248" s="12">
        <v>0</v>
      </c>
      <c r="AJ248" s="12">
        <v>0</v>
      </c>
      <c r="AK248" s="12">
        <f t="shared" si="83"/>
        <v>0</v>
      </c>
      <c r="AL248" s="12">
        <f t="shared" si="78"/>
        <v>0</v>
      </c>
      <c r="AM248" s="12">
        <f t="shared" si="78"/>
        <v>0</v>
      </c>
      <c r="AN248" s="12">
        <f t="shared" si="78"/>
        <v>0</v>
      </c>
      <c r="AO248" s="12">
        <f t="shared" si="78"/>
        <v>0</v>
      </c>
      <c r="AP248" s="12">
        <f t="shared" si="78"/>
        <v>0</v>
      </c>
      <c r="AQ248" s="12">
        <f t="shared" si="78"/>
        <v>0</v>
      </c>
      <c r="AR248" s="12">
        <f t="shared" si="79"/>
        <v>0</v>
      </c>
      <c r="AS248" s="12">
        <v>0</v>
      </c>
      <c r="AT248" s="12">
        <v>0</v>
      </c>
      <c r="AU248" s="12">
        <v>0</v>
      </c>
      <c r="AV248" s="12">
        <v>0</v>
      </c>
      <c r="AW248" s="12">
        <v>0</v>
      </c>
      <c r="AX248" s="12">
        <v>0</v>
      </c>
      <c r="AY248" s="12">
        <f t="shared" si="84"/>
        <v>0</v>
      </c>
      <c r="AZ248" s="12">
        <f t="shared" si="72"/>
        <v>0</v>
      </c>
      <c r="BA248" s="12">
        <f t="shared" si="73"/>
        <v>0</v>
      </c>
      <c r="BB248" s="12">
        <f t="shared" si="74"/>
        <v>0</v>
      </c>
      <c r="BC248" s="12">
        <f t="shared" si="75"/>
        <v>0</v>
      </c>
      <c r="BD248" s="12">
        <f t="shared" si="76"/>
        <v>0</v>
      </c>
      <c r="BE248" s="12">
        <f t="shared" si="77"/>
        <v>0</v>
      </c>
      <c r="BF248" s="12">
        <f t="shared" si="71"/>
        <v>0</v>
      </c>
      <c r="BG248" s="1"/>
      <c r="BH248" s="95"/>
    </row>
    <row r="249" spans="1:60" s="5" customFormat="1">
      <c r="A249" s="84" t="s">
        <v>340</v>
      </c>
      <c r="B249" s="14" t="s">
        <v>270</v>
      </c>
      <c r="C249" s="84"/>
      <c r="D249" s="84" t="s">
        <v>1399</v>
      </c>
      <c r="E249" s="21" t="s">
        <v>59</v>
      </c>
      <c r="F249" s="20">
        <v>10</v>
      </c>
      <c r="G249" s="20" t="s">
        <v>77</v>
      </c>
      <c r="H249" s="85"/>
      <c r="I249" s="84"/>
      <c r="J249" s="12">
        <v>0</v>
      </c>
      <c r="K249" s="12">
        <v>0</v>
      </c>
      <c r="L249" s="12">
        <v>0</v>
      </c>
      <c r="M249" s="12">
        <v>0</v>
      </c>
      <c r="N249" s="12">
        <v>0</v>
      </c>
      <c r="O249" s="12">
        <v>0</v>
      </c>
      <c r="P249" s="12">
        <f t="shared" si="80"/>
        <v>0</v>
      </c>
      <c r="Q249" s="12">
        <v>0</v>
      </c>
      <c r="R249" s="12">
        <v>0</v>
      </c>
      <c r="S249" s="12">
        <v>0</v>
      </c>
      <c r="T249" s="12">
        <v>0</v>
      </c>
      <c r="U249" s="12">
        <v>0</v>
      </c>
      <c r="V249" s="12">
        <v>0</v>
      </c>
      <c r="W249" s="12">
        <f t="shared" si="81"/>
        <v>0</v>
      </c>
      <c r="X249" s="12">
        <v>0</v>
      </c>
      <c r="Y249" s="12">
        <v>0</v>
      </c>
      <c r="Z249" s="12">
        <v>0</v>
      </c>
      <c r="AA249" s="12">
        <v>0</v>
      </c>
      <c r="AB249" s="12">
        <v>0</v>
      </c>
      <c r="AC249" s="12">
        <v>0</v>
      </c>
      <c r="AD249" s="12">
        <f t="shared" si="82"/>
        <v>0</v>
      </c>
      <c r="AE249" s="12">
        <v>0</v>
      </c>
      <c r="AF249" s="12">
        <v>20000</v>
      </c>
      <c r="AG249" s="12">
        <v>0</v>
      </c>
      <c r="AH249" s="12">
        <v>0</v>
      </c>
      <c r="AI249" s="12">
        <v>0</v>
      </c>
      <c r="AJ249" s="12">
        <v>0</v>
      </c>
      <c r="AK249" s="12">
        <f t="shared" si="83"/>
        <v>20000</v>
      </c>
      <c r="AL249" s="12">
        <f t="shared" si="78"/>
        <v>0</v>
      </c>
      <c r="AM249" s="12">
        <f t="shared" si="78"/>
        <v>20000</v>
      </c>
      <c r="AN249" s="12">
        <f t="shared" si="78"/>
        <v>0</v>
      </c>
      <c r="AO249" s="12">
        <f t="shared" si="78"/>
        <v>0</v>
      </c>
      <c r="AP249" s="12">
        <f t="shared" si="78"/>
        <v>0</v>
      </c>
      <c r="AQ249" s="12">
        <f t="shared" si="78"/>
        <v>0</v>
      </c>
      <c r="AR249" s="12">
        <f t="shared" si="79"/>
        <v>20000</v>
      </c>
      <c r="AS249" s="12">
        <v>0</v>
      </c>
      <c r="AT249" s="12">
        <v>0</v>
      </c>
      <c r="AU249" s="12">
        <v>0</v>
      </c>
      <c r="AV249" s="12">
        <v>0</v>
      </c>
      <c r="AW249" s="12">
        <v>0</v>
      </c>
      <c r="AX249" s="12">
        <v>0</v>
      </c>
      <c r="AY249" s="12">
        <f t="shared" si="84"/>
        <v>0</v>
      </c>
      <c r="AZ249" s="12">
        <f t="shared" si="72"/>
        <v>0</v>
      </c>
      <c r="BA249" s="12">
        <f t="shared" si="73"/>
        <v>20000</v>
      </c>
      <c r="BB249" s="12">
        <f t="shared" si="74"/>
        <v>0</v>
      </c>
      <c r="BC249" s="12">
        <f t="shared" si="75"/>
        <v>0</v>
      </c>
      <c r="BD249" s="12">
        <f t="shared" si="76"/>
        <v>0</v>
      </c>
      <c r="BE249" s="12">
        <f t="shared" si="77"/>
        <v>0</v>
      </c>
      <c r="BF249" s="12">
        <f t="shared" si="71"/>
        <v>20000</v>
      </c>
      <c r="BG249" s="1"/>
      <c r="BH249" s="95"/>
    </row>
    <row r="250" spans="1:60" s="5" customFormat="1">
      <c r="A250" s="84" t="s">
        <v>341</v>
      </c>
      <c r="B250" s="14" t="s">
        <v>270</v>
      </c>
      <c r="C250" s="84"/>
      <c r="D250" s="84" t="s">
        <v>1399</v>
      </c>
      <c r="E250" s="21" t="s">
        <v>59</v>
      </c>
      <c r="F250" s="20">
        <v>10</v>
      </c>
      <c r="G250" s="20" t="s">
        <v>77</v>
      </c>
      <c r="H250" s="85"/>
      <c r="I250" s="84"/>
      <c r="J250" s="12">
        <v>0</v>
      </c>
      <c r="K250" s="12">
        <v>10000</v>
      </c>
      <c r="L250" s="12">
        <v>0</v>
      </c>
      <c r="M250" s="12">
        <v>0</v>
      </c>
      <c r="N250" s="12">
        <v>0</v>
      </c>
      <c r="O250" s="12">
        <v>0</v>
      </c>
      <c r="P250" s="12">
        <f t="shared" si="80"/>
        <v>10000</v>
      </c>
      <c r="Q250" s="12">
        <v>0</v>
      </c>
      <c r="R250" s="12">
        <v>10000</v>
      </c>
      <c r="S250" s="12">
        <v>0</v>
      </c>
      <c r="T250" s="12">
        <v>0</v>
      </c>
      <c r="U250" s="12">
        <v>0</v>
      </c>
      <c r="V250" s="12">
        <v>0</v>
      </c>
      <c r="W250" s="12">
        <f t="shared" si="81"/>
        <v>10000</v>
      </c>
      <c r="X250" s="12">
        <v>0</v>
      </c>
      <c r="Y250" s="12">
        <v>0</v>
      </c>
      <c r="Z250" s="12">
        <v>0</v>
      </c>
      <c r="AA250" s="12">
        <v>0</v>
      </c>
      <c r="AB250" s="12">
        <v>0</v>
      </c>
      <c r="AC250" s="12">
        <v>0</v>
      </c>
      <c r="AD250" s="12">
        <f t="shared" si="82"/>
        <v>0</v>
      </c>
      <c r="AE250" s="12">
        <v>0</v>
      </c>
      <c r="AF250" s="12">
        <v>0</v>
      </c>
      <c r="AG250" s="12">
        <v>0</v>
      </c>
      <c r="AH250" s="12">
        <v>0</v>
      </c>
      <c r="AI250" s="12">
        <v>0</v>
      </c>
      <c r="AJ250" s="12">
        <v>0</v>
      </c>
      <c r="AK250" s="12">
        <f t="shared" si="83"/>
        <v>0</v>
      </c>
      <c r="AL250" s="12">
        <f t="shared" si="78"/>
        <v>0</v>
      </c>
      <c r="AM250" s="12">
        <f t="shared" si="78"/>
        <v>20000</v>
      </c>
      <c r="AN250" s="12">
        <f t="shared" si="78"/>
        <v>0</v>
      </c>
      <c r="AO250" s="12">
        <f t="shared" ref="AL250:AQ282" si="85">+M250+T250+AA250+AH250</f>
        <v>0</v>
      </c>
      <c r="AP250" s="12">
        <f t="shared" si="85"/>
        <v>0</v>
      </c>
      <c r="AQ250" s="12">
        <f t="shared" si="85"/>
        <v>0</v>
      </c>
      <c r="AR250" s="12">
        <f t="shared" si="79"/>
        <v>20000</v>
      </c>
      <c r="AS250" s="12">
        <v>0</v>
      </c>
      <c r="AT250" s="12">
        <v>0</v>
      </c>
      <c r="AU250" s="12">
        <v>0</v>
      </c>
      <c r="AV250" s="12">
        <v>0</v>
      </c>
      <c r="AW250" s="12">
        <v>0</v>
      </c>
      <c r="AX250" s="12">
        <v>0</v>
      </c>
      <c r="AY250" s="12">
        <f t="shared" si="84"/>
        <v>0</v>
      </c>
      <c r="AZ250" s="12">
        <f t="shared" si="72"/>
        <v>0</v>
      </c>
      <c r="BA250" s="12">
        <f t="shared" si="73"/>
        <v>20000</v>
      </c>
      <c r="BB250" s="12">
        <f t="shared" si="74"/>
        <v>0</v>
      </c>
      <c r="BC250" s="12">
        <f t="shared" si="75"/>
        <v>0</v>
      </c>
      <c r="BD250" s="12">
        <f t="shared" si="76"/>
        <v>0</v>
      </c>
      <c r="BE250" s="12">
        <f t="shared" si="77"/>
        <v>0</v>
      </c>
      <c r="BF250" s="12">
        <f t="shared" si="71"/>
        <v>20000</v>
      </c>
      <c r="BG250" s="1"/>
      <c r="BH250" s="95"/>
    </row>
    <row r="251" spans="1:60" s="5" customFormat="1">
      <c r="A251" s="84" t="s">
        <v>342</v>
      </c>
      <c r="B251" s="14" t="s">
        <v>270</v>
      </c>
      <c r="C251" s="84"/>
      <c r="D251" s="84" t="s">
        <v>1399</v>
      </c>
      <c r="E251" s="21" t="s">
        <v>59</v>
      </c>
      <c r="F251" s="20">
        <v>10</v>
      </c>
      <c r="G251" s="20" t="s">
        <v>77</v>
      </c>
      <c r="H251" s="85"/>
      <c r="I251" s="84"/>
      <c r="J251" s="12">
        <v>0</v>
      </c>
      <c r="K251" s="12">
        <v>104612</v>
      </c>
      <c r="L251" s="12">
        <v>0</v>
      </c>
      <c r="M251" s="12">
        <v>0</v>
      </c>
      <c r="N251" s="12">
        <v>0</v>
      </c>
      <c r="O251" s="12">
        <v>0</v>
      </c>
      <c r="P251" s="12">
        <f t="shared" si="80"/>
        <v>104612</v>
      </c>
      <c r="Q251" s="12">
        <v>0</v>
      </c>
      <c r="R251" s="12">
        <v>0</v>
      </c>
      <c r="S251" s="12">
        <v>0</v>
      </c>
      <c r="T251" s="12">
        <v>0</v>
      </c>
      <c r="U251" s="12">
        <v>0</v>
      </c>
      <c r="V251" s="12">
        <v>0</v>
      </c>
      <c r="W251" s="12">
        <f t="shared" si="81"/>
        <v>0</v>
      </c>
      <c r="X251" s="12">
        <v>0</v>
      </c>
      <c r="Y251" s="12">
        <v>0</v>
      </c>
      <c r="Z251" s="12">
        <v>0</v>
      </c>
      <c r="AA251" s="12">
        <v>0</v>
      </c>
      <c r="AB251" s="12">
        <v>0</v>
      </c>
      <c r="AC251" s="12">
        <v>0</v>
      </c>
      <c r="AD251" s="12">
        <f t="shared" si="82"/>
        <v>0</v>
      </c>
      <c r="AE251" s="12">
        <v>0</v>
      </c>
      <c r="AF251" s="12">
        <v>0</v>
      </c>
      <c r="AG251" s="12">
        <v>0</v>
      </c>
      <c r="AH251" s="12">
        <v>0</v>
      </c>
      <c r="AI251" s="12">
        <v>0</v>
      </c>
      <c r="AJ251" s="12">
        <v>0</v>
      </c>
      <c r="AK251" s="12">
        <f t="shared" si="83"/>
        <v>0</v>
      </c>
      <c r="AL251" s="12">
        <f t="shared" si="85"/>
        <v>0</v>
      </c>
      <c r="AM251" s="12">
        <f t="shared" si="85"/>
        <v>104612</v>
      </c>
      <c r="AN251" s="12">
        <f t="shared" si="85"/>
        <v>0</v>
      </c>
      <c r="AO251" s="12">
        <f t="shared" si="85"/>
        <v>0</v>
      </c>
      <c r="AP251" s="12">
        <f t="shared" si="85"/>
        <v>0</v>
      </c>
      <c r="AQ251" s="12">
        <f t="shared" si="85"/>
        <v>0</v>
      </c>
      <c r="AR251" s="12">
        <f t="shared" si="79"/>
        <v>104612</v>
      </c>
      <c r="AS251" s="12">
        <v>0</v>
      </c>
      <c r="AT251" s="12">
        <v>0</v>
      </c>
      <c r="AU251" s="12">
        <v>0</v>
      </c>
      <c r="AV251" s="12">
        <v>0</v>
      </c>
      <c r="AW251" s="12">
        <v>0</v>
      </c>
      <c r="AX251" s="12">
        <v>0</v>
      </c>
      <c r="AY251" s="12">
        <f t="shared" si="84"/>
        <v>0</v>
      </c>
      <c r="AZ251" s="12">
        <f t="shared" si="72"/>
        <v>0</v>
      </c>
      <c r="BA251" s="12">
        <f t="shared" si="73"/>
        <v>104612</v>
      </c>
      <c r="BB251" s="12">
        <f t="shared" si="74"/>
        <v>0</v>
      </c>
      <c r="BC251" s="12">
        <f t="shared" si="75"/>
        <v>0</v>
      </c>
      <c r="BD251" s="12">
        <f t="shared" si="76"/>
        <v>0</v>
      </c>
      <c r="BE251" s="12">
        <f t="shared" si="77"/>
        <v>0</v>
      </c>
      <c r="BF251" s="12">
        <f t="shared" si="71"/>
        <v>104612</v>
      </c>
      <c r="BG251" s="1"/>
      <c r="BH251" s="95"/>
    </row>
    <row r="252" spans="1:60" s="5" customFormat="1">
      <c r="A252" s="84" t="s">
        <v>343</v>
      </c>
      <c r="B252" s="14" t="s">
        <v>270</v>
      </c>
      <c r="C252" s="84"/>
      <c r="D252" s="84" t="s">
        <v>1399</v>
      </c>
      <c r="E252" s="21" t="s">
        <v>59</v>
      </c>
      <c r="F252" s="20">
        <v>10</v>
      </c>
      <c r="G252" s="20" t="s">
        <v>77</v>
      </c>
      <c r="H252" s="85"/>
      <c r="I252" s="84"/>
      <c r="J252" s="12">
        <v>0</v>
      </c>
      <c r="K252" s="12">
        <v>68453</v>
      </c>
      <c r="L252" s="12">
        <v>0</v>
      </c>
      <c r="M252" s="12">
        <v>0</v>
      </c>
      <c r="N252" s="12">
        <v>0</v>
      </c>
      <c r="O252" s="12">
        <v>0</v>
      </c>
      <c r="P252" s="12">
        <f t="shared" si="80"/>
        <v>68453</v>
      </c>
      <c r="Q252" s="12">
        <v>0</v>
      </c>
      <c r="R252" s="12">
        <v>0</v>
      </c>
      <c r="S252" s="12">
        <v>0</v>
      </c>
      <c r="T252" s="12">
        <v>0</v>
      </c>
      <c r="U252" s="12">
        <v>0</v>
      </c>
      <c r="V252" s="12">
        <v>0</v>
      </c>
      <c r="W252" s="12">
        <f t="shared" si="81"/>
        <v>0</v>
      </c>
      <c r="X252" s="12">
        <v>0</v>
      </c>
      <c r="Y252" s="12">
        <v>0</v>
      </c>
      <c r="Z252" s="12">
        <v>0</v>
      </c>
      <c r="AA252" s="12">
        <v>0</v>
      </c>
      <c r="AB252" s="12">
        <v>0</v>
      </c>
      <c r="AC252" s="12">
        <v>0</v>
      </c>
      <c r="AD252" s="12">
        <f t="shared" si="82"/>
        <v>0</v>
      </c>
      <c r="AE252" s="12">
        <v>0</v>
      </c>
      <c r="AF252" s="12">
        <v>0</v>
      </c>
      <c r="AG252" s="12">
        <v>0</v>
      </c>
      <c r="AH252" s="12">
        <v>0</v>
      </c>
      <c r="AI252" s="12">
        <v>0</v>
      </c>
      <c r="AJ252" s="12">
        <v>0</v>
      </c>
      <c r="AK252" s="12">
        <f t="shared" si="83"/>
        <v>0</v>
      </c>
      <c r="AL252" s="12">
        <f t="shared" si="85"/>
        <v>0</v>
      </c>
      <c r="AM252" s="12">
        <f t="shared" si="85"/>
        <v>68453</v>
      </c>
      <c r="AN252" s="12">
        <f t="shared" si="85"/>
        <v>0</v>
      </c>
      <c r="AO252" s="12">
        <f t="shared" si="85"/>
        <v>0</v>
      </c>
      <c r="AP252" s="12">
        <f t="shared" si="85"/>
        <v>0</v>
      </c>
      <c r="AQ252" s="12">
        <f t="shared" si="85"/>
        <v>0</v>
      </c>
      <c r="AR252" s="12">
        <f t="shared" si="79"/>
        <v>68453</v>
      </c>
      <c r="AS252" s="12">
        <v>0</v>
      </c>
      <c r="AT252" s="12">
        <v>0</v>
      </c>
      <c r="AU252" s="12">
        <v>0</v>
      </c>
      <c r="AV252" s="12">
        <v>0</v>
      </c>
      <c r="AW252" s="12">
        <v>0</v>
      </c>
      <c r="AX252" s="12">
        <v>0</v>
      </c>
      <c r="AY252" s="12">
        <f t="shared" si="84"/>
        <v>0</v>
      </c>
      <c r="AZ252" s="12">
        <f t="shared" si="72"/>
        <v>0</v>
      </c>
      <c r="BA252" s="12">
        <f t="shared" si="73"/>
        <v>68453</v>
      </c>
      <c r="BB252" s="12">
        <f t="shared" si="74"/>
        <v>0</v>
      </c>
      <c r="BC252" s="12">
        <f t="shared" si="75"/>
        <v>0</v>
      </c>
      <c r="BD252" s="12">
        <f t="shared" si="76"/>
        <v>0</v>
      </c>
      <c r="BE252" s="12">
        <f t="shared" si="77"/>
        <v>0</v>
      </c>
      <c r="BF252" s="12">
        <f t="shared" si="71"/>
        <v>68453</v>
      </c>
      <c r="BG252" s="1"/>
      <c r="BH252" s="95"/>
    </row>
    <row r="253" spans="1:60" s="5" customFormat="1">
      <c r="A253" s="84" t="s">
        <v>344</v>
      </c>
      <c r="B253" s="14" t="s">
        <v>270</v>
      </c>
      <c r="C253" s="84"/>
      <c r="D253" s="84" t="s">
        <v>1399</v>
      </c>
      <c r="E253" s="21" t="s">
        <v>59</v>
      </c>
      <c r="F253" s="20">
        <v>10</v>
      </c>
      <c r="G253" s="20" t="s">
        <v>77</v>
      </c>
      <c r="H253" s="85"/>
      <c r="I253" s="84"/>
      <c r="J253" s="12">
        <v>0</v>
      </c>
      <c r="K253" s="12">
        <v>2000</v>
      </c>
      <c r="L253" s="12">
        <v>0</v>
      </c>
      <c r="M253" s="12">
        <v>0</v>
      </c>
      <c r="N253" s="12">
        <v>0</v>
      </c>
      <c r="O253" s="12">
        <v>0</v>
      </c>
      <c r="P253" s="12">
        <f t="shared" si="80"/>
        <v>2000</v>
      </c>
      <c r="Q253" s="12">
        <v>0</v>
      </c>
      <c r="R253" s="12">
        <v>13057</v>
      </c>
      <c r="S253" s="12">
        <v>0</v>
      </c>
      <c r="T253" s="12">
        <v>0</v>
      </c>
      <c r="U253" s="12">
        <v>0</v>
      </c>
      <c r="V253" s="12">
        <v>0</v>
      </c>
      <c r="W253" s="12">
        <f t="shared" si="81"/>
        <v>13057</v>
      </c>
      <c r="X253" s="12">
        <v>0</v>
      </c>
      <c r="Y253" s="12">
        <v>0</v>
      </c>
      <c r="Z253" s="12">
        <v>0</v>
      </c>
      <c r="AA253" s="12">
        <v>0</v>
      </c>
      <c r="AB253" s="12">
        <v>0</v>
      </c>
      <c r="AC253" s="12">
        <v>0</v>
      </c>
      <c r="AD253" s="12">
        <f t="shared" si="82"/>
        <v>0</v>
      </c>
      <c r="AE253" s="12">
        <v>0</v>
      </c>
      <c r="AF253" s="12">
        <v>0</v>
      </c>
      <c r="AG253" s="12">
        <v>0</v>
      </c>
      <c r="AH253" s="12">
        <v>0</v>
      </c>
      <c r="AI253" s="12">
        <v>0</v>
      </c>
      <c r="AJ253" s="12">
        <v>0</v>
      </c>
      <c r="AK253" s="12">
        <f t="shared" si="83"/>
        <v>0</v>
      </c>
      <c r="AL253" s="12">
        <f t="shared" si="85"/>
        <v>0</v>
      </c>
      <c r="AM253" s="12">
        <f t="shared" si="85"/>
        <v>15057</v>
      </c>
      <c r="AN253" s="12">
        <f t="shared" si="85"/>
        <v>0</v>
      </c>
      <c r="AO253" s="12">
        <f t="shared" si="85"/>
        <v>0</v>
      </c>
      <c r="AP253" s="12">
        <f t="shared" si="85"/>
        <v>0</v>
      </c>
      <c r="AQ253" s="12">
        <f t="shared" si="85"/>
        <v>0</v>
      </c>
      <c r="AR253" s="12">
        <f t="shared" si="79"/>
        <v>15057</v>
      </c>
      <c r="AS253" s="12">
        <v>0</v>
      </c>
      <c r="AT253" s="12">
        <v>0</v>
      </c>
      <c r="AU253" s="12">
        <v>0</v>
      </c>
      <c r="AV253" s="12">
        <v>0</v>
      </c>
      <c r="AW253" s="12">
        <v>0</v>
      </c>
      <c r="AX253" s="12">
        <v>0</v>
      </c>
      <c r="AY253" s="12">
        <f t="shared" si="84"/>
        <v>0</v>
      </c>
      <c r="AZ253" s="12">
        <f t="shared" si="72"/>
        <v>0</v>
      </c>
      <c r="BA253" s="12">
        <f t="shared" si="73"/>
        <v>15057</v>
      </c>
      <c r="BB253" s="12">
        <f t="shared" si="74"/>
        <v>0</v>
      </c>
      <c r="BC253" s="12">
        <f t="shared" si="75"/>
        <v>0</v>
      </c>
      <c r="BD253" s="12">
        <f t="shared" si="76"/>
        <v>0</v>
      </c>
      <c r="BE253" s="12">
        <f t="shared" si="77"/>
        <v>0</v>
      </c>
      <c r="BF253" s="12">
        <f t="shared" si="71"/>
        <v>15057</v>
      </c>
      <c r="BG253" s="1"/>
      <c r="BH253" s="95"/>
    </row>
    <row r="254" spans="1:60" s="5" customFormat="1">
      <c r="A254" s="84" t="s">
        <v>345</v>
      </c>
      <c r="B254" s="14" t="s">
        <v>270</v>
      </c>
      <c r="C254" s="84"/>
      <c r="D254" s="84" t="s">
        <v>1399</v>
      </c>
      <c r="E254" s="21" t="s">
        <v>59</v>
      </c>
      <c r="F254" s="20">
        <v>10</v>
      </c>
      <c r="G254" s="20" t="s">
        <v>77</v>
      </c>
      <c r="H254" s="85"/>
      <c r="I254" s="84"/>
      <c r="J254" s="12">
        <v>0</v>
      </c>
      <c r="K254" s="12">
        <v>12000</v>
      </c>
      <c r="L254" s="12">
        <v>0</v>
      </c>
      <c r="M254" s="12">
        <v>0</v>
      </c>
      <c r="N254" s="12">
        <v>0</v>
      </c>
      <c r="O254" s="12">
        <v>0</v>
      </c>
      <c r="P254" s="12">
        <f t="shared" si="80"/>
        <v>12000</v>
      </c>
      <c r="Q254" s="12">
        <v>0</v>
      </c>
      <c r="R254" s="12">
        <v>0</v>
      </c>
      <c r="S254" s="12">
        <v>0</v>
      </c>
      <c r="T254" s="12">
        <v>0</v>
      </c>
      <c r="U254" s="12">
        <v>0</v>
      </c>
      <c r="V254" s="12">
        <v>0</v>
      </c>
      <c r="W254" s="12">
        <f t="shared" si="81"/>
        <v>0</v>
      </c>
      <c r="X254" s="12">
        <v>0</v>
      </c>
      <c r="Y254" s="12">
        <v>0</v>
      </c>
      <c r="Z254" s="12">
        <v>0</v>
      </c>
      <c r="AA254" s="12">
        <v>0</v>
      </c>
      <c r="AB254" s="12">
        <v>0</v>
      </c>
      <c r="AC254" s="12">
        <v>0</v>
      </c>
      <c r="AD254" s="12">
        <f t="shared" si="82"/>
        <v>0</v>
      </c>
      <c r="AE254" s="12">
        <v>0</v>
      </c>
      <c r="AF254" s="12">
        <v>0</v>
      </c>
      <c r="AG254" s="12">
        <v>0</v>
      </c>
      <c r="AH254" s="12">
        <v>0</v>
      </c>
      <c r="AI254" s="12">
        <v>0</v>
      </c>
      <c r="AJ254" s="12">
        <v>0</v>
      </c>
      <c r="AK254" s="12">
        <f t="shared" si="83"/>
        <v>0</v>
      </c>
      <c r="AL254" s="12">
        <f t="shared" si="85"/>
        <v>0</v>
      </c>
      <c r="AM254" s="12">
        <f t="shared" si="85"/>
        <v>12000</v>
      </c>
      <c r="AN254" s="12">
        <f t="shared" si="85"/>
        <v>0</v>
      </c>
      <c r="AO254" s="12">
        <f t="shared" si="85"/>
        <v>0</v>
      </c>
      <c r="AP254" s="12">
        <f t="shared" si="85"/>
        <v>0</v>
      </c>
      <c r="AQ254" s="12">
        <f t="shared" si="85"/>
        <v>0</v>
      </c>
      <c r="AR254" s="12">
        <f t="shared" si="79"/>
        <v>12000</v>
      </c>
      <c r="AS254" s="12">
        <v>0</v>
      </c>
      <c r="AT254" s="12">
        <v>0</v>
      </c>
      <c r="AU254" s="12">
        <v>0</v>
      </c>
      <c r="AV254" s="12">
        <v>0</v>
      </c>
      <c r="AW254" s="12">
        <v>0</v>
      </c>
      <c r="AX254" s="12">
        <v>0</v>
      </c>
      <c r="AY254" s="12">
        <f t="shared" si="84"/>
        <v>0</v>
      </c>
      <c r="AZ254" s="12">
        <f t="shared" si="72"/>
        <v>0</v>
      </c>
      <c r="BA254" s="12">
        <f t="shared" si="73"/>
        <v>12000</v>
      </c>
      <c r="BB254" s="12">
        <f t="shared" si="74"/>
        <v>0</v>
      </c>
      <c r="BC254" s="12">
        <f t="shared" si="75"/>
        <v>0</v>
      </c>
      <c r="BD254" s="12">
        <f t="shared" si="76"/>
        <v>0</v>
      </c>
      <c r="BE254" s="12">
        <f t="shared" si="77"/>
        <v>0</v>
      </c>
      <c r="BF254" s="12">
        <f t="shared" si="71"/>
        <v>12000</v>
      </c>
      <c r="BG254" s="1"/>
      <c r="BH254" s="95"/>
    </row>
    <row r="255" spans="1:60" s="5" customFormat="1">
      <c r="A255" s="84" t="s">
        <v>346</v>
      </c>
      <c r="B255" s="14" t="s">
        <v>270</v>
      </c>
      <c r="C255" s="84"/>
      <c r="D255" s="84" t="s">
        <v>1399</v>
      </c>
      <c r="E255" s="21" t="s">
        <v>59</v>
      </c>
      <c r="F255" s="20">
        <v>10</v>
      </c>
      <c r="G255" s="20" t="s">
        <v>77</v>
      </c>
      <c r="H255" s="85"/>
      <c r="I255" s="84"/>
      <c r="J255" s="12">
        <v>0</v>
      </c>
      <c r="K255" s="12">
        <v>0</v>
      </c>
      <c r="L255" s="12">
        <v>0</v>
      </c>
      <c r="M255" s="12">
        <v>0</v>
      </c>
      <c r="N255" s="12">
        <v>0</v>
      </c>
      <c r="O255" s="12">
        <v>0</v>
      </c>
      <c r="P255" s="12">
        <f t="shared" si="80"/>
        <v>0</v>
      </c>
      <c r="Q255" s="12">
        <v>0</v>
      </c>
      <c r="R255" s="12">
        <v>0</v>
      </c>
      <c r="S255" s="12">
        <v>0</v>
      </c>
      <c r="T255" s="12">
        <v>0</v>
      </c>
      <c r="U255" s="12">
        <v>0</v>
      </c>
      <c r="V255" s="12">
        <v>0</v>
      </c>
      <c r="W255" s="12">
        <f t="shared" si="81"/>
        <v>0</v>
      </c>
      <c r="X255" s="12">
        <v>0</v>
      </c>
      <c r="Y255" s="12">
        <v>0</v>
      </c>
      <c r="Z255" s="12">
        <v>0</v>
      </c>
      <c r="AA255" s="12">
        <v>0</v>
      </c>
      <c r="AB255" s="12">
        <v>0</v>
      </c>
      <c r="AC255" s="12">
        <v>0</v>
      </c>
      <c r="AD255" s="12">
        <f t="shared" si="82"/>
        <v>0</v>
      </c>
      <c r="AE255" s="12">
        <v>0</v>
      </c>
      <c r="AF255" s="12">
        <v>30000</v>
      </c>
      <c r="AG255" s="12">
        <v>0</v>
      </c>
      <c r="AH255" s="12">
        <v>0</v>
      </c>
      <c r="AI255" s="12">
        <v>0</v>
      </c>
      <c r="AJ255" s="12">
        <v>0</v>
      </c>
      <c r="AK255" s="12">
        <f t="shared" si="83"/>
        <v>30000</v>
      </c>
      <c r="AL255" s="12">
        <f t="shared" si="85"/>
        <v>0</v>
      </c>
      <c r="AM255" s="12">
        <f t="shared" si="85"/>
        <v>30000</v>
      </c>
      <c r="AN255" s="12">
        <f t="shared" si="85"/>
        <v>0</v>
      </c>
      <c r="AO255" s="12">
        <f t="shared" si="85"/>
        <v>0</v>
      </c>
      <c r="AP255" s="12">
        <f t="shared" si="85"/>
        <v>0</v>
      </c>
      <c r="AQ255" s="12">
        <f t="shared" si="85"/>
        <v>0</v>
      </c>
      <c r="AR255" s="12">
        <f t="shared" si="79"/>
        <v>30000</v>
      </c>
      <c r="AS255" s="12">
        <v>0</v>
      </c>
      <c r="AT255" s="12">
        <v>0</v>
      </c>
      <c r="AU255" s="12">
        <v>0</v>
      </c>
      <c r="AV255" s="12">
        <v>0</v>
      </c>
      <c r="AW255" s="12">
        <v>0</v>
      </c>
      <c r="AX255" s="12">
        <v>0</v>
      </c>
      <c r="AY255" s="12">
        <f t="shared" si="84"/>
        <v>0</v>
      </c>
      <c r="AZ255" s="12">
        <f t="shared" si="72"/>
        <v>0</v>
      </c>
      <c r="BA255" s="12">
        <f t="shared" si="73"/>
        <v>30000</v>
      </c>
      <c r="BB255" s="12">
        <f t="shared" si="74"/>
        <v>0</v>
      </c>
      <c r="BC255" s="12">
        <f t="shared" si="75"/>
        <v>0</v>
      </c>
      <c r="BD255" s="12">
        <f t="shared" si="76"/>
        <v>0</v>
      </c>
      <c r="BE255" s="12">
        <f t="shared" si="77"/>
        <v>0</v>
      </c>
      <c r="BF255" s="12">
        <f t="shared" si="71"/>
        <v>30000</v>
      </c>
      <c r="BG255" s="1"/>
      <c r="BH255" s="95"/>
    </row>
    <row r="256" spans="1:60" s="5" customFormat="1">
      <c r="A256" s="84" t="s">
        <v>347</v>
      </c>
      <c r="B256" s="14" t="s">
        <v>270</v>
      </c>
      <c r="C256" s="84"/>
      <c r="D256" s="84" t="s">
        <v>1399</v>
      </c>
      <c r="E256" s="21" t="s">
        <v>59</v>
      </c>
      <c r="F256" s="20">
        <v>10</v>
      </c>
      <c r="G256" s="20" t="s">
        <v>77</v>
      </c>
      <c r="H256" s="85"/>
      <c r="I256" s="84"/>
      <c r="J256" s="12">
        <v>0</v>
      </c>
      <c r="K256" s="12">
        <v>10000</v>
      </c>
      <c r="L256" s="12">
        <v>0</v>
      </c>
      <c r="M256" s="12">
        <v>0</v>
      </c>
      <c r="N256" s="12">
        <v>0</v>
      </c>
      <c r="O256" s="12">
        <v>0</v>
      </c>
      <c r="P256" s="12">
        <f t="shared" si="80"/>
        <v>10000</v>
      </c>
      <c r="Q256" s="12">
        <v>0</v>
      </c>
      <c r="R256" s="12">
        <v>20000</v>
      </c>
      <c r="S256" s="12">
        <v>0</v>
      </c>
      <c r="T256" s="12">
        <v>0</v>
      </c>
      <c r="U256" s="12">
        <v>0</v>
      </c>
      <c r="V256" s="12">
        <v>0</v>
      </c>
      <c r="W256" s="12">
        <f t="shared" si="81"/>
        <v>20000</v>
      </c>
      <c r="X256" s="12">
        <v>0</v>
      </c>
      <c r="Y256" s="12">
        <v>0</v>
      </c>
      <c r="Z256" s="12">
        <v>0</v>
      </c>
      <c r="AA256" s="12">
        <v>0</v>
      </c>
      <c r="AB256" s="12">
        <v>0</v>
      </c>
      <c r="AC256" s="12">
        <v>0</v>
      </c>
      <c r="AD256" s="12">
        <f t="shared" si="82"/>
        <v>0</v>
      </c>
      <c r="AE256" s="12">
        <v>0</v>
      </c>
      <c r="AF256" s="12">
        <v>0</v>
      </c>
      <c r="AG256" s="12">
        <v>0</v>
      </c>
      <c r="AH256" s="12">
        <v>0</v>
      </c>
      <c r="AI256" s="12">
        <v>0</v>
      </c>
      <c r="AJ256" s="12">
        <v>0</v>
      </c>
      <c r="AK256" s="12">
        <f t="shared" si="83"/>
        <v>0</v>
      </c>
      <c r="AL256" s="12">
        <f t="shared" si="85"/>
        <v>0</v>
      </c>
      <c r="AM256" s="12">
        <f t="shared" si="85"/>
        <v>30000</v>
      </c>
      <c r="AN256" s="12">
        <f t="shared" si="85"/>
        <v>0</v>
      </c>
      <c r="AO256" s="12">
        <f t="shared" si="85"/>
        <v>0</v>
      </c>
      <c r="AP256" s="12">
        <f t="shared" si="85"/>
        <v>0</v>
      </c>
      <c r="AQ256" s="12">
        <f t="shared" si="85"/>
        <v>0</v>
      </c>
      <c r="AR256" s="12">
        <f t="shared" si="79"/>
        <v>30000</v>
      </c>
      <c r="AS256" s="12">
        <v>0</v>
      </c>
      <c r="AT256" s="12">
        <v>0</v>
      </c>
      <c r="AU256" s="12">
        <v>0</v>
      </c>
      <c r="AV256" s="12">
        <v>0</v>
      </c>
      <c r="AW256" s="12">
        <v>0</v>
      </c>
      <c r="AX256" s="12">
        <v>0</v>
      </c>
      <c r="AY256" s="12">
        <f t="shared" si="84"/>
        <v>0</v>
      </c>
      <c r="AZ256" s="12">
        <f t="shared" si="72"/>
        <v>0</v>
      </c>
      <c r="BA256" s="12">
        <f t="shared" si="73"/>
        <v>30000</v>
      </c>
      <c r="BB256" s="12">
        <f t="shared" si="74"/>
        <v>0</v>
      </c>
      <c r="BC256" s="12">
        <f t="shared" si="75"/>
        <v>0</v>
      </c>
      <c r="BD256" s="12">
        <f t="shared" si="76"/>
        <v>0</v>
      </c>
      <c r="BE256" s="12">
        <f t="shared" si="77"/>
        <v>0</v>
      </c>
      <c r="BF256" s="12">
        <f t="shared" si="71"/>
        <v>30000</v>
      </c>
      <c r="BG256" s="1"/>
      <c r="BH256" s="95"/>
    </row>
    <row r="257" spans="1:60" s="5" customFormat="1">
      <c r="A257" s="84" t="s">
        <v>348</v>
      </c>
      <c r="B257" s="14" t="s">
        <v>270</v>
      </c>
      <c r="C257" s="84"/>
      <c r="D257" s="84" t="s">
        <v>1399</v>
      </c>
      <c r="E257" s="21" t="s">
        <v>59</v>
      </c>
      <c r="F257" s="20">
        <v>10</v>
      </c>
      <c r="G257" s="20" t="s">
        <v>77</v>
      </c>
      <c r="H257" s="85"/>
      <c r="I257" s="84"/>
      <c r="J257" s="12">
        <v>0</v>
      </c>
      <c r="K257" s="12">
        <v>59770</v>
      </c>
      <c r="L257" s="12">
        <v>0</v>
      </c>
      <c r="M257" s="12">
        <v>0</v>
      </c>
      <c r="N257" s="12">
        <v>0</v>
      </c>
      <c r="O257" s="12">
        <v>0</v>
      </c>
      <c r="P257" s="12">
        <f t="shared" si="80"/>
        <v>59770</v>
      </c>
      <c r="Q257" s="12">
        <v>0</v>
      </c>
      <c r="R257" s="12">
        <v>0</v>
      </c>
      <c r="S257" s="12">
        <v>0</v>
      </c>
      <c r="T257" s="12">
        <v>0</v>
      </c>
      <c r="U257" s="12">
        <v>0</v>
      </c>
      <c r="V257" s="12">
        <v>0</v>
      </c>
      <c r="W257" s="12">
        <f t="shared" si="81"/>
        <v>0</v>
      </c>
      <c r="X257" s="12">
        <v>0</v>
      </c>
      <c r="Y257" s="12">
        <v>0</v>
      </c>
      <c r="Z257" s="12">
        <v>0</v>
      </c>
      <c r="AA257" s="12">
        <v>0</v>
      </c>
      <c r="AB257" s="12">
        <v>0</v>
      </c>
      <c r="AC257" s="12">
        <v>0</v>
      </c>
      <c r="AD257" s="12">
        <f t="shared" si="82"/>
        <v>0</v>
      </c>
      <c r="AE257" s="12">
        <v>0</v>
      </c>
      <c r="AF257" s="12">
        <v>0</v>
      </c>
      <c r="AG257" s="12">
        <v>0</v>
      </c>
      <c r="AH257" s="12">
        <v>0</v>
      </c>
      <c r="AI257" s="12">
        <v>0</v>
      </c>
      <c r="AJ257" s="12">
        <v>0</v>
      </c>
      <c r="AK257" s="12">
        <f t="shared" si="83"/>
        <v>0</v>
      </c>
      <c r="AL257" s="12">
        <f t="shared" si="85"/>
        <v>0</v>
      </c>
      <c r="AM257" s="12">
        <f t="shared" si="85"/>
        <v>59770</v>
      </c>
      <c r="AN257" s="12">
        <f t="shared" si="85"/>
        <v>0</v>
      </c>
      <c r="AO257" s="12">
        <f t="shared" si="85"/>
        <v>0</v>
      </c>
      <c r="AP257" s="12">
        <f t="shared" si="85"/>
        <v>0</v>
      </c>
      <c r="AQ257" s="12">
        <f t="shared" si="85"/>
        <v>0</v>
      </c>
      <c r="AR257" s="12">
        <f t="shared" si="79"/>
        <v>59770</v>
      </c>
      <c r="AS257" s="12">
        <v>0</v>
      </c>
      <c r="AT257" s="12">
        <v>0</v>
      </c>
      <c r="AU257" s="12">
        <v>0</v>
      </c>
      <c r="AV257" s="12">
        <v>0</v>
      </c>
      <c r="AW257" s="12">
        <v>0</v>
      </c>
      <c r="AX257" s="12">
        <v>0</v>
      </c>
      <c r="AY257" s="12">
        <f t="shared" si="84"/>
        <v>0</v>
      </c>
      <c r="AZ257" s="12">
        <f t="shared" si="72"/>
        <v>0</v>
      </c>
      <c r="BA257" s="12">
        <f t="shared" si="73"/>
        <v>59770</v>
      </c>
      <c r="BB257" s="12">
        <f t="shared" si="74"/>
        <v>0</v>
      </c>
      <c r="BC257" s="12">
        <f t="shared" si="75"/>
        <v>0</v>
      </c>
      <c r="BD257" s="12">
        <f t="shared" si="76"/>
        <v>0</v>
      </c>
      <c r="BE257" s="12">
        <f t="shared" si="77"/>
        <v>0</v>
      </c>
      <c r="BF257" s="12">
        <f t="shared" si="71"/>
        <v>59770</v>
      </c>
      <c r="BG257" s="1"/>
      <c r="BH257" s="95"/>
    </row>
    <row r="258" spans="1:60" s="5" customFormat="1">
      <c r="A258" s="84" t="s">
        <v>349</v>
      </c>
      <c r="B258" s="14" t="s">
        <v>270</v>
      </c>
      <c r="C258" s="84"/>
      <c r="D258" s="84" t="s">
        <v>1399</v>
      </c>
      <c r="E258" s="21" t="s">
        <v>59</v>
      </c>
      <c r="F258" s="20">
        <v>10</v>
      </c>
      <c r="G258" s="20" t="s">
        <v>77</v>
      </c>
      <c r="H258" s="85"/>
      <c r="I258" s="84"/>
      <c r="J258" s="12">
        <v>0</v>
      </c>
      <c r="K258" s="12">
        <v>11277</v>
      </c>
      <c r="L258" s="12">
        <v>0</v>
      </c>
      <c r="M258" s="12">
        <v>0</v>
      </c>
      <c r="N258" s="12">
        <v>0</v>
      </c>
      <c r="O258" s="12">
        <v>0</v>
      </c>
      <c r="P258" s="12">
        <f t="shared" si="80"/>
        <v>11277</v>
      </c>
      <c r="Q258" s="12">
        <v>0</v>
      </c>
      <c r="R258" s="12">
        <v>0</v>
      </c>
      <c r="S258" s="12">
        <v>0</v>
      </c>
      <c r="T258" s="12">
        <v>0</v>
      </c>
      <c r="U258" s="12">
        <v>0</v>
      </c>
      <c r="V258" s="12">
        <v>0</v>
      </c>
      <c r="W258" s="12">
        <f t="shared" si="81"/>
        <v>0</v>
      </c>
      <c r="X258" s="12">
        <v>0</v>
      </c>
      <c r="Y258" s="12">
        <v>0</v>
      </c>
      <c r="Z258" s="12">
        <v>0</v>
      </c>
      <c r="AA258" s="12">
        <v>0</v>
      </c>
      <c r="AB258" s="12">
        <v>0</v>
      </c>
      <c r="AC258" s="12">
        <v>0</v>
      </c>
      <c r="AD258" s="12">
        <f t="shared" si="82"/>
        <v>0</v>
      </c>
      <c r="AE258" s="12">
        <v>0</v>
      </c>
      <c r="AF258" s="12">
        <v>0</v>
      </c>
      <c r="AG258" s="12">
        <v>0</v>
      </c>
      <c r="AH258" s="12">
        <v>0</v>
      </c>
      <c r="AI258" s="12">
        <v>0</v>
      </c>
      <c r="AJ258" s="12">
        <v>0</v>
      </c>
      <c r="AK258" s="12">
        <f t="shared" si="83"/>
        <v>0</v>
      </c>
      <c r="AL258" s="12">
        <f t="shared" si="85"/>
        <v>0</v>
      </c>
      <c r="AM258" s="12">
        <f t="shared" si="85"/>
        <v>11277</v>
      </c>
      <c r="AN258" s="12">
        <f t="shared" si="85"/>
        <v>0</v>
      </c>
      <c r="AO258" s="12">
        <f t="shared" si="85"/>
        <v>0</v>
      </c>
      <c r="AP258" s="12">
        <f t="shared" si="85"/>
        <v>0</v>
      </c>
      <c r="AQ258" s="12">
        <f t="shared" si="85"/>
        <v>0</v>
      </c>
      <c r="AR258" s="12">
        <f t="shared" si="79"/>
        <v>11277</v>
      </c>
      <c r="AS258" s="12">
        <v>0</v>
      </c>
      <c r="AT258" s="12">
        <v>0</v>
      </c>
      <c r="AU258" s="12">
        <v>0</v>
      </c>
      <c r="AV258" s="12">
        <v>0</v>
      </c>
      <c r="AW258" s="12">
        <v>0</v>
      </c>
      <c r="AX258" s="12">
        <v>0</v>
      </c>
      <c r="AY258" s="12">
        <f t="shared" si="84"/>
        <v>0</v>
      </c>
      <c r="AZ258" s="12">
        <f t="shared" si="72"/>
        <v>0</v>
      </c>
      <c r="BA258" s="12">
        <f t="shared" si="73"/>
        <v>11277</v>
      </c>
      <c r="BB258" s="12">
        <f t="shared" si="74"/>
        <v>0</v>
      </c>
      <c r="BC258" s="12">
        <f t="shared" si="75"/>
        <v>0</v>
      </c>
      <c r="BD258" s="12">
        <f t="shared" si="76"/>
        <v>0</v>
      </c>
      <c r="BE258" s="12">
        <f t="shared" si="77"/>
        <v>0</v>
      </c>
      <c r="BF258" s="12">
        <f t="shared" si="71"/>
        <v>11277</v>
      </c>
      <c r="BG258" s="1"/>
      <c r="BH258" s="95"/>
    </row>
    <row r="259" spans="1:60" s="5" customFormat="1">
      <c r="A259" s="84" t="s">
        <v>350</v>
      </c>
      <c r="B259" s="14" t="s">
        <v>270</v>
      </c>
      <c r="C259" s="84"/>
      <c r="D259" s="84" t="s">
        <v>1399</v>
      </c>
      <c r="E259" s="21" t="s">
        <v>59</v>
      </c>
      <c r="F259" s="20">
        <v>10</v>
      </c>
      <c r="G259" s="20" t="s">
        <v>77</v>
      </c>
      <c r="H259" s="85"/>
      <c r="I259" s="84"/>
      <c r="J259" s="12">
        <v>0</v>
      </c>
      <c r="K259" s="12">
        <v>50</v>
      </c>
      <c r="L259" s="12">
        <v>0</v>
      </c>
      <c r="M259" s="12">
        <v>0</v>
      </c>
      <c r="N259" s="12">
        <v>0</v>
      </c>
      <c r="O259" s="12">
        <v>0</v>
      </c>
      <c r="P259" s="12">
        <f t="shared" si="80"/>
        <v>50</v>
      </c>
      <c r="Q259" s="12">
        <v>0</v>
      </c>
      <c r="R259" s="12">
        <v>53950</v>
      </c>
      <c r="S259" s="12">
        <v>0</v>
      </c>
      <c r="T259" s="12">
        <v>0</v>
      </c>
      <c r="U259" s="12">
        <v>0</v>
      </c>
      <c r="V259" s="12">
        <v>0</v>
      </c>
      <c r="W259" s="12">
        <f t="shared" si="81"/>
        <v>53950</v>
      </c>
      <c r="X259" s="12">
        <v>0</v>
      </c>
      <c r="Y259" s="12">
        <v>0</v>
      </c>
      <c r="Z259" s="12">
        <v>0</v>
      </c>
      <c r="AA259" s="12">
        <v>0</v>
      </c>
      <c r="AB259" s="12">
        <v>0</v>
      </c>
      <c r="AC259" s="12">
        <v>0</v>
      </c>
      <c r="AD259" s="12">
        <f t="shared" si="82"/>
        <v>0</v>
      </c>
      <c r="AE259" s="12">
        <v>0</v>
      </c>
      <c r="AF259" s="12">
        <v>0</v>
      </c>
      <c r="AG259" s="12">
        <v>0</v>
      </c>
      <c r="AH259" s="12">
        <v>0</v>
      </c>
      <c r="AI259" s="12">
        <v>0</v>
      </c>
      <c r="AJ259" s="12">
        <v>0</v>
      </c>
      <c r="AK259" s="12">
        <f t="shared" si="83"/>
        <v>0</v>
      </c>
      <c r="AL259" s="12">
        <f t="shared" si="85"/>
        <v>0</v>
      </c>
      <c r="AM259" s="12">
        <f t="shared" si="85"/>
        <v>54000</v>
      </c>
      <c r="AN259" s="12">
        <f t="shared" si="85"/>
        <v>0</v>
      </c>
      <c r="AO259" s="12">
        <f t="shared" si="85"/>
        <v>0</v>
      </c>
      <c r="AP259" s="12">
        <f t="shared" si="85"/>
        <v>0</v>
      </c>
      <c r="AQ259" s="12">
        <f t="shared" si="85"/>
        <v>0</v>
      </c>
      <c r="AR259" s="12">
        <f t="shared" si="79"/>
        <v>54000</v>
      </c>
      <c r="AS259" s="12">
        <v>0</v>
      </c>
      <c r="AT259" s="12">
        <v>0</v>
      </c>
      <c r="AU259" s="12">
        <v>0</v>
      </c>
      <c r="AV259" s="12">
        <v>0</v>
      </c>
      <c r="AW259" s="12">
        <v>0</v>
      </c>
      <c r="AX259" s="12">
        <v>0</v>
      </c>
      <c r="AY259" s="12">
        <f t="shared" si="84"/>
        <v>0</v>
      </c>
      <c r="AZ259" s="12">
        <f t="shared" si="72"/>
        <v>0</v>
      </c>
      <c r="BA259" s="12">
        <f t="shared" si="73"/>
        <v>54000</v>
      </c>
      <c r="BB259" s="12">
        <f t="shared" si="74"/>
        <v>0</v>
      </c>
      <c r="BC259" s="12">
        <f t="shared" si="75"/>
        <v>0</v>
      </c>
      <c r="BD259" s="12">
        <f t="shared" si="76"/>
        <v>0</v>
      </c>
      <c r="BE259" s="12">
        <f t="shared" si="77"/>
        <v>0</v>
      </c>
      <c r="BF259" s="12">
        <f t="shared" si="71"/>
        <v>54000</v>
      </c>
      <c r="BG259" s="1"/>
      <c r="BH259" s="95"/>
    </row>
    <row r="260" spans="1:60" s="5" customFormat="1">
      <c r="A260" s="84" t="s">
        <v>351</v>
      </c>
      <c r="B260" s="14" t="s">
        <v>270</v>
      </c>
      <c r="C260" s="84"/>
      <c r="D260" s="84" t="s">
        <v>1399</v>
      </c>
      <c r="E260" s="21" t="s">
        <v>59</v>
      </c>
      <c r="F260" s="20">
        <v>10</v>
      </c>
      <c r="G260" s="20" t="s">
        <v>77</v>
      </c>
      <c r="H260" s="85"/>
      <c r="I260" s="84"/>
      <c r="J260" s="12">
        <v>0</v>
      </c>
      <c r="K260" s="12">
        <v>30000</v>
      </c>
      <c r="L260" s="12">
        <v>0</v>
      </c>
      <c r="M260" s="12">
        <v>0</v>
      </c>
      <c r="N260" s="12">
        <v>0</v>
      </c>
      <c r="O260" s="12">
        <v>0</v>
      </c>
      <c r="P260" s="12">
        <f t="shared" si="80"/>
        <v>30000</v>
      </c>
      <c r="Q260" s="12">
        <v>0</v>
      </c>
      <c r="R260" s="12">
        <v>37000</v>
      </c>
      <c r="S260" s="12">
        <v>0</v>
      </c>
      <c r="T260" s="12">
        <v>0</v>
      </c>
      <c r="U260" s="12">
        <v>0</v>
      </c>
      <c r="V260" s="12">
        <v>0</v>
      </c>
      <c r="W260" s="12">
        <f t="shared" si="81"/>
        <v>37000</v>
      </c>
      <c r="X260" s="12">
        <v>0</v>
      </c>
      <c r="Y260" s="12">
        <v>0</v>
      </c>
      <c r="Z260" s="12">
        <v>0</v>
      </c>
      <c r="AA260" s="12">
        <v>0</v>
      </c>
      <c r="AB260" s="12">
        <v>0</v>
      </c>
      <c r="AC260" s="12">
        <v>0</v>
      </c>
      <c r="AD260" s="12">
        <f t="shared" si="82"/>
        <v>0</v>
      </c>
      <c r="AE260" s="12">
        <v>0</v>
      </c>
      <c r="AF260" s="12">
        <v>0</v>
      </c>
      <c r="AG260" s="12">
        <v>0</v>
      </c>
      <c r="AH260" s="12">
        <v>0</v>
      </c>
      <c r="AI260" s="12">
        <v>0</v>
      </c>
      <c r="AJ260" s="12">
        <v>0</v>
      </c>
      <c r="AK260" s="12">
        <f t="shared" si="83"/>
        <v>0</v>
      </c>
      <c r="AL260" s="12">
        <f t="shared" si="85"/>
        <v>0</v>
      </c>
      <c r="AM260" s="12">
        <f t="shared" si="85"/>
        <v>67000</v>
      </c>
      <c r="AN260" s="12">
        <f t="shared" si="85"/>
        <v>0</v>
      </c>
      <c r="AO260" s="12">
        <f t="shared" si="85"/>
        <v>0</v>
      </c>
      <c r="AP260" s="12">
        <f t="shared" si="85"/>
        <v>0</v>
      </c>
      <c r="AQ260" s="12">
        <f t="shared" si="85"/>
        <v>0</v>
      </c>
      <c r="AR260" s="12">
        <f t="shared" si="79"/>
        <v>67000</v>
      </c>
      <c r="AS260" s="12">
        <v>0</v>
      </c>
      <c r="AT260" s="12">
        <v>0</v>
      </c>
      <c r="AU260" s="12">
        <v>0</v>
      </c>
      <c r="AV260" s="12">
        <v>0</v>
      </c>
      <c r="AW260" s="12">
        <v>0</v>
      </c>
      <c r="AX260" s="12">
        <v>0</v>
      </c>
      <c r="AY260" s="12">
        <f t="shared" si="84"/>
        <v>0</v>
      </c>
      <c r="AZ260" s="12">
        <f t="shared" si="72"/>
        <v>0</v>
      </c>
      <c r="BA260" s="12">
        <f t="shared" si="73"/>
        <v>67000</v>
      </c>
      <c r="BB260" s="12">
        <f t="shared" si="74"/>
        <v>0</v>
      </c>
      <c r="BC260" s="12">
        <f t="shared" si="75"/>
        <v>0</v>
      </c>
      <c r="BD260" s="12">
        <f t="shared" si="76"/>
        <v>0</v>
      </c>
      <c r="BE260" s="12">
        <f t="shared" si="77"/>
        <v>0</v>
      </c>
      <c r="BF260" s="12">
        <f t="shared" si="71"/>
        <v>67000</v>
      </c>
      <c r="BG260" s="1"/>
      <c r="BH260" s="95"/>
    </row>
    <row r="261" spans="1:60" s="5" customFormat="1">
      <c r="A261" s="84" t="s">
        <v>352</v>
      </c>
      <c r="B261" s="14" t="s">
        <v>270</v>
      </c>
      <c r="C261" s="84"/>
      <c r="D261" s="84" t="s">
        <v>1399</v>
      </c>
      <c r="E261" s="21" t="s">
        <v>1378</v>
      </c>
      <c r="F261" s="20">
        <v>10</v>
      </c>
      <c r="G261" s="20" t="s">
        <v>77</v>
      </c>
      <c r="H261" s="85"/>
      <c r="I261" s="84"/>
      <c r="J261" s="12">
        <v>0</v>
      </c>
      <c r="K261" s="12">
        <v>1795</v>
      </c>
      <c r="L261" s="12">
        <v>0</v>
      </c>
      <c r="M261" s="12">
        <v>0</v>
      </c>
      <c r="N261" s="12">
        <v>0</v>
      </c>
      <c r="O261" s="12">
        <v>0</v>
      </c>
      <c r="P261" s="12">
        <f t="shared" ref="P261:P313" si="86">SUM(J261:O261)</f>
        <v>1795</v>
      </c>
      <c r="Q261" s="12">
        <v>0</v>
      </c>
      <c r="R261" s="12">
        <v>0</v>
      </c>
      <c r="S261" s="12">
        <v>0</v>
      </c>
      <c r="T261" s="12">
        <v>0</v>
      </c>
      <c r="U261" s="12">
        <v>0</v>
      </c>
      <c r="V261" s="12">
        <v>0</v>
      </c>
      <c r="W261" s="12">
        <f t="shared" si="81"/>
        <v>0</v>
      </c>
      <c r="X261" s="12">
        <v>0</v>
      </c>
      <c r="Y261" s="12">
        <v>0</v>
      </c>
      <c r="Z261" s="12">
        <v>0</v>
      </c>
      <c r="AA261" s="12">
        <v>0</v>
      </c>
      <c r="AB261" s="12">
        <v>0</v>
      </c>
      <c r="AC261" s="12">
        <v>0</v>
      </c>
      <c r="AD261" s="12">
        <f t="shared" si="82"/>
        <v>0</v>
      </c>
      <c r="AE261" s="12">
        <v>0</v>
      </c>
      <c r="AF261" s="12">
        <v>0</v>
      </c>
      <c r="AG261" s="12">
        <v>0</v>
      </c>
      <c r="AH261" s="12">
        <v>0</v>
      </c>
      <c r="AI261" s="12">
        <v>0</v>
      </c>
      <c r="AJ261" s="12">
        <v>0</v>
      </c>
      <c r="AK261" s="12">
        <f t="shared" si="83"/>
        <v>0</v>
      </c>
      <c r="AL261" s="12">
        <f t="shared" si="85"/>
        <v>0</v>
      </c>
      <c r="AM261" s="12">
        <f t="shared" si="85"/>
        <v>1795</v>
      </c>
      <c r="AN261" s="12">
        <f t="shared" si="85"/>
        <v>0</v>
      </c>
      <c r="AO261" s="12">
        <f t="shared" si="85"/>
        <v>0</v>
      </c>
      <c r="AP261" s="12">
        <f t="shared" si="85"/>
        <v>0</v>
      </c>
      <c r="AQ261" s="12">
        <f t="shared" si="85"/>
        <v>0</v>
      </c>
      <c r="AR261" s="12">
        <f t="shared" si="79"/>
        <v>1795</v>
      </c>
      <c r="AS261" s="12">
        <v>0</v>
      </c>
      <c r="AT261" s="12">
        <v>0</v>
      </c>
      <c r="AU261" s="12">
        <v>0</v>
      </c>
      <c r="AV261" s="12">
        <v>0</v>
      </c>
      <c r="AW261" s="12">
        <v>0</v>
      </c>
      <c r="AX261" s="12">
        <v>0</v>
      </c>
      <c r="AY261" s="12">
        <f t="shared" si="84"/>
        <v>0</v>
      </c>
      <c r="AZ261" s="12">
        <f t="shared" si="72"/>
        <v>0</v>
      </c>
      <c r="BA261" s="12">
        <f t="shared" si="73"/>
        <v>1795</v>
      </c>
      <c r="BB261" s="12">
        <f t="shared" si="74"/>
        <v>0</v>
      </c>
      <c r="BC261" s="12">
        <f t="shared" si="75"/>
        <v>0</v>
      </c>
      <c r="BD261" s="12">
        <f t="shared" si="76"/>
        <v>0</v>
      </c>
      <c r="BE261" s="12">
        <f t="shared" si="77"/>
        <v>0</v>
      </c>
      <c r="BF261" s="12">
        <f t="shared" si="71"/>
        <v>1795</v>
      </c>
      <c r="BG261" s="1"/>
      <c r="BH261" s="95"/>
    </row>
    <row r="262" spans="1:60" s="5" customFormat="1">
      <c r="A262" s="84" t="s">
        <v>353</v>
      </c>
      <c r="B262" s="14" t="s">
        <v>270</v>
      </c>
      <c r="C262" s="84"/>
      <c r="D262" s="84" t="s">
        <v>1399</v>
      </c>
      <c r="E262" s="21" t="s">
        <v>1378</v>
      </c>
      <c r="F262" s="20">
        <v>10</v>
      </c>
      <c r="G262" s="20" t="s">
        <v>77</v>
      </c>
      <c r="H262" s="85"/>
      <c r="I262" s="84"/>
      <c r="J262" s="12">
        <v>0</v>
      </c>
      <c r="K262" s="12">
        <v>0</v>
      </c>
      <c r="L262" s="12">
        <v>0</v>
      </c>
      <c r="M262" s="12">
        <v>0</v>
      </c>
      <c r="N262" s="12">
        <v>0</v>
      </c>
      <c r="O262" s="12">
        <v>0</v>
      </c>
      <c r="P262" s="12">
        <f t="shared" si="86"/>
        <v>0</v>
      </c>
      <c r="Q262" s="12">
        <v>0</v>
      </c>
      <c r="R262" s="12">
        <v>0</v>
      </c>
      <c r="S262" s="12">
        <v>0</v>
      </c>
      <c r="T262" s="12">
        <v>0</v>
      </c>
      <c r="U262" s="12">
        <v>0</v>
      </c>
      <c r="V262" s="12">
        <v>0</v>
      </c>
      <c r="W262" s="12">
        <f t="shared" si="81"/>
        <v>0</v>
      </c>
      <c r="X262" s="12">
        <v>0</v>
      </c>
      <c r="Y262" s="12">
        <v>12000</v>
      </c>
      <c r="Z262" s="12">
        <v>0</v>
      </c>
      <c r="AA262" s="12">
        <v>0</v>
      </c>
      <c r="AB262" s="12">
        <v>0</v>
      </c>
      <c r="AC262" s="12">
        <v>0</v>
      </c>
      <c r="AD262" s="12">
        <f t="shared" si="82"/>
        <v>12000</v>
      </c>
      <c r="AE262" s="12">
        <v>0</v>
      </c>
      <c r="AF262" s="12">
        <v>0</v>
      </c>
      <c r="AG262" s="12">
        <v>0</v>
      </c>
      <c r="AH262" s="12">
        <v>0</v>
      </c>
      <c r="AI262" s="12">
        <v>0</v>
      </c>
      <c r="AJ262" s="12">
        <v>0</v>
      </c>
      <c r="AK262" s="12">
        <f t="shared" si="83"/>
        <v>0</v>
      </c>
      <c r="AL262" s="12">
        <f t="shared" si="85"/>
        <v>0</v>
      </c>
      <c r="AM262" s="12">
        <f t="shared" si="85"/>
        <v>12000</v>
      </c>
      <c r="AN262" s="12">
        <f t="shared" si="85"/>
        <v>0</v>
      </c>
      <c r="AO262" s="12">
        <f t="shared" si="85"/>
        <v>0</v>
      </c>
      <c r="AP262" s="12">
        <f t="shared" si="85"/>
        <v>0</v>
      </c>
      <c r="AQ262" s="12">
        <f t="shared" si="85"/>
        <v>0</v>
      </c>
      <c r="AR262" s="12">
        <f t="shared" si="79"/>
        <v>12000</v>
      </c>
      <c r="AS262" s="12">
        <v>0</v>
      </c>
      <c r="AT262" s="12">
        <v>0</v>
      </c>
      <c r="AU262" s="12">
        <v>0</v>
      </c>
      <c r="AV262" s="12">
        <v>0</v>
      </c>
      <c r="AW262" s="12">
        <v>0</v>
      </c>
      <c r="AX262" s="12">
        <v>0</v>
      </c>
      <c r="AY262" s="12">
        <f t="shared" si="84"/>
        <v>0</v>
      </c>
      <c r="AZ262" s="12">
        <f t="shared" si="72"/>
        <v>0</v>
      </c>
      <c r="BA262" s="12">
        <f t="shared" si="73"/>
        <v>12000</v>
      </c>
      <c r="BB262" s="12">
        <f t="shared" si="74"/>
        <v>0</v>
      </c>
      <c r="BC262" s="12">
        <f t="shared" si="75"/>
        <v>0</v>
      </c>
      <c r="BD262" s="12">
        <f t="shared" si="76"/>
        <v>0</v>
      </c>
      <c r="BE262" s="12">
        <f t="shared" si="77"/>
        <v>0</v>
      </c>
      <c r="BF262" s="12">
        <f t="shared" si="71"/>
        <v>12000</v>
      </c>
      <c r="BG262" s="1"/>
      <c r="BH262" s="95"/>
    </row>
    <row r="263" spans="1:60" s="5" customFormat="1">
      <c r="A263" s="84" t="s">
        <v>354</v>
      </c>
      <c r="B263" s="14" t="s">
        <v>270</v>
      </c>
      <c r="C263" s="84"/>
      <c r="D263" s="84" t="s">
        <v>1399</v>
      </c>
      <c r="E263" s="21" t="s">
        <v>1378</v>
      </c>
      <c r="F263" s="20">
        <v>10</v>
      </c>
      <c r="G263" s="20" t="s">
        <v>77</v>
      </c>
      <c r="H263" s="85"/>
      <c r="I263" s="84"/>
      <c r="J263" s="12">
        <v>0</v>
      </c>
      <c r="K263" s="12">
        <v>0</v>
      </c>
      <c r="L263" s="12">
        <v>0</v>
      </c>
      <c r="M263" s="12">
        <v>0</v>
      </c>
      <c r="N263" s="12">
        <v>0</v>
      </c>
      <c r="O263" s="12">
        <v>0</v>
      </c>
      <c r="P263" s="12">
        <f t="shared" si="86"/>
        <v>0</v>
      </c>
      <c r="Q263" s="12">
        <v>0</v>
      </c>
      <c r="R263" s="12">
        <v>0</v>
      </c>
      <c r="S263" s="12">
        <v>0</v>
      </c>
      <c r="T263" s="12">
        <v>0</v>
      </c>
      <c r="U263" s="12">
        <v>0</v>
      </c>
      <c r="V263" s="12">
        <v>0</v>
      </c>
      <c r="W263" s="12">
        <f t="shared" si="81"/>
        <v>0</v>
      </c>
      <c r="X263" s="12">
        <v>0</v>
      </c>
      <c r="Y263" s="12">
        <v>40000</v>
      </c>
      <c r="Z263" s="12">
        <v>0</v>
      </c>
      <c r="AA263" s="12">
        <v>0</v>
      </c>
      <c r="AB263" s="12">
        <v>0</v>
      </c>
      <c r="AC263" s="12">
        <v>0</v>
      </c>
      <c r="AD263" s="12">
        <f t="shared" si="82"/>
        <v>40000</v>
      </c>
      <c r="AE263" s="12">
        <v>0</v>
      </c>
      <c r="AF263" s="12">
        <v>122134</v>
      </c>
      <c r="AG263" s="12">
        <v>0</v>
      </c>
      <c r="AH263" s="12">
        <v>0</v>
      </c>
      <c r="AI263" s="12">
        <v>0</v>
      </c>
      <c r="AJ263" s="12">
        <v>0</v>
      </c>
      <c r="AK263" s="12">
        <f t="shared" si="83"/>
        <v>122134</v>
      </c>
      <c r="AL263" s="12">
        <f t="shared" si="85"/>
        <v>0</v>
      </c>
      <c r="AM263" s="12">
        <f t="shared" si="85"/>
        <v>162134</v>
      </c>
      <c r="AN263" s="12">
        <f t="shared" si="85"/>
        <v>0</v>
      </c>
      <c r="AO263" s="12">
        <f t="shared" si="85"/>
        <v>0</v>
      </c>
      <c r="AP263" s="12">
        <f t="shared" si="85"/>
        <v>0</v>
      </c>
      <c r="AQ263" s="12">
        <f t="shared" si="85"/>
        <v>0</v>
      </c>
      <c r="AR263" s="12">
        <f t="shared" si="79"/>
        <v>162134</v>
      </c>
      <c r="AS263" s="12">
        <v>0</v>
      </c>
      <c r="AT263" s="12">
        <v>0</v>
      </c>
      <c r="AU263" s="12">
        <v>0</v>
      </c>
      <c r="AV263" s="12">
        <v>0</v>
      </c>
      <c r="AW263" s="12">
        <v>0</v>
      </c>
      <c r="AX263" s="12">
        <v>0</v>
      </c>
      <c r="AY263" s="12">
        <f t="shared" si="84"/>
        <v>0</v>
      </c>
      <c r="AZ263" s="12">
        <f t="shared" si="72"/>
        <v>0</v>
      </c>
      <c r="BA263" s="12">
        <f t="shared" si="73"/>
        <v>162134</v>
      </c>
      <c r="BB263" s="12">
        <f t="shared" si="74"/>
        <v>0</v>
      </c>
      <c r="BC263" s="12">
        <f t="shared" si="75"/>
        <v>0</v>
      </c>
      <c r="BD263" s="12">
        <f t="shared" si="76"/>
        <v>0</v>
      </c>
      <c r="BE263" s="12">
        <f t="shared" si="77"/>
        <v>0</v>
      </c>
      <c r="BF263" s="12">
        <f t="shared" si="71"/>
        <v>162134</v>
      </c>
      <c r="BG263" s="1"/>
      <c r="BH263" s="95"/>
    </row>
    <row r="264" spans="1:60" s="5" customFormat="1">
      <c r="A264" s="84" t="s">
        <v>355</v>
      </c>
      <c r="B264" s="14" t="s">
        <v>270</v>
      </c>
      <c r="C264" s="84"/>
      <c r="D264" s="84" t="s">
        <v>1399</v>
      </c>
      <c r="E264" s="21" t="s">
        <v>1378</v>
      </c>
      <c r="F264" s="20">
        <v>10</v>
      </c>
      <c r="G264" s="20" t="s">
        <v>77</v>
      </c>
      <c r="H264" s="85"/>
      <c r="I264" s="84"/>
      <c r="J264" s="12">
        <v>0</v>
      </c>
      <c r="K264" s="12">
        <v>0</v>
      </c>
      <c r="L264" s="12">
        <v>0</v>
      </c>
      <c r="M264" s="12">
        <v>0</v>
      </c>
      <c r="N264" s="12">
        <v>0</v>
      </c>
      <c r="O264" s="12">
        <v>0</v>
      </c>
      <c r="P264" s="12">
        <f t="shared" si="86"/>
        <v>0</v>
      </c>
      <c r="Q264" s="12">
        <v>0</v>
      </c>
      <c r="R264" s="12">
        <v>0</v>
      </c>
      <c r="S264" s="12">
        <v>0</v>
      </c>
      <c r="T264" s="12">
        <v>0</v>
      </c>
      <c r="U264" s="12">
        <v>0</v>
      </c>
      <c r="V264" s="12">
        <v>0</v>
      </c>
      <c r="W264" s="12">
        <f t="shared" si="81"/>
        <v>0</v>
      </c>
      <c r="X264" s="12">
        <v>0</v>
      </c>
      <c r="Y264" s="12">
        <v>0</v>
      </c>
      <c r="Z264" s="12">
        <v>0</v>
      </c>
      <c r="AA264" s="12">
        <v>0</v>
      </c>
      <c r="AB264" s="12">
        <v>0</v>
      </c>
      <c r="AC264" s="12">
        <v>0</v>
      </c>
      <c r="AD264" s="12">
        <f t="shared" si="82"/>
        <v>0</v>
      </c>
      <c r="AE264" s="12">
        <v>0</v>
      </c>
      <c r="AF264" s="12">
        <v>3500</v>
      </c>
      <c r="AG264" s="12">
        <v>0</v>
      </c>
      <c r="AH264" s="12">
        <v>0</v>
      </c>
      <c r="AI264" s="12">
        <v>0</v>
      </c>
      <c r="AJ264" s="12">
        <v>0</v>
      </c>
      <c r="AK264" s="12">
        <f t="shared" si="83"/>
        <v>3500</v>
      </c>
      <c r="AL264" s="12">
        <f t="shared" si="85"/>
        <v>0</v>
      </c>
      <c r="AM264" s="12">
        <f t="shared" si="85"/>
        <v>3500</v>
      </c>
      <c r="AN264" s="12">
        <f t="shared" si="85"/>
        <v>0</v>
      </c>
      <c r="AO264" s="12">
        <f t="shared" si="85"/>
        <v>0</v>
      </c>
      <c r="AP264" s="12">
        <f t="shared" si="85"/>
        <v>0</v>
      </c>
      <c r="AQ264" s="12">
        <f t="shared" si="85"/>
        <v>0</v>
      </c>
      <c r="AR264" s="12">
        <f t="shared" si="79"/>
        <v>3500</v>
      </c>
      <c r="AS264" s="12">
        <v>0</v>
      </c>
      <c r="AT264" s="12">
        <v>0</v>
      </c>
      <c r="AU264" s="12">
        <v>0</v>
      </c>
      <c r="AV264" s="12">
        <v>0</v>
      </c>
      <c r="AW264" s="12">
        <v>0</v>
      </c>
      <c r="AX264" s="12">
        <v>0</v>
      </c>
      <c r="AY264" s="12">
        <f t="shared" si="84"/>
        <v>0</v>
      </c>
      <c r="AZ264" s="12">
        <f t="shared" si="72"/>
        <v>0</v>
      </c>
      <c r="BA264" s="12">
        <f t="shared" si="73"/>
        <v>3500</v>
      </c>
      <c r="BB264" s="12">
        <f t="shared" si="74"/>
        <v>0</v>
      </c>
      <c r="BC264" s="12">
        <f t="shared" si="75"/>
        <v>0</v>
      </c>
      <c r="BD264" s="12">
        <f t="shared" si="76"/>
        <v>0</v>
      </c>
      <c r="BE264" s="12">
        <f t="shared" si="77"/>
        <v>0</v>
      </c>
      <c r="BF264" s="12">
        <f t="shared" si="71"/>
        <v>3500</v>
      </c>
      <c r="BG264" s="1"/>
      <c r="BH264" s="95"/>
    </row>
    <row r="265" spans="1:60" s="5" customFormat="1">
      <c r="A265" s="84" t="s">
        <v>356</v>
      </c>
      <c r="B265" s="14" t="s">
        <v>270</v>
      </c>
      <c r="C265" s="84"/>
      <c r="D265" s="84" t="s">
        <v>1399</v>
      </c>
      <c r="E265" s="21" t="s">
        <v>1378</v>
      </c>
      <c r="F265" s="20">
        <v>10</v>
      </c>
      <c r="G265" s="20" t="s">
        <v>77</v>
      </c>
      <c r="H265" s="85"/>
      <c r="I265" s="84"/>
      <c r="J265" s="12">
        <v>0</v>
      </c>
      <c r="K265" s="12">
        <v>0</v>
      </c>
      <c r="L265" s="12">
        <v>0</v>
      </c>
      <c r="M265" s="12">
        <v>0</v>
      </c>
      <c r="N265" s="12">
        <v>0</v>
      </c>
      <c r="O265" s="12">
        <v>0</v>
      </c>
      <c r="P265" s="12">
        <f t="shared" si="86"/>
        <v>0</v>
      </c>
      <c r="Q265" s="12">
        <v>0</v>
      </c>
      <c r="R265" s="12">
        <v>0</v>
      </c>
      <c r="S265" s="12">
        <v>0</v>
      </c>
      <c r="T265" s="12">
        <v>0</v>
      </c>
      <c r="U265" s="12">
        <v>0</v>
      </c>
      <c r="V265" s="12">
        <v>0</v>
      </c>
      <c r="W265" s="12">
        <f t="shared" si="81"/>
        <v>0</v>
      </c>
      <c r="X265" s="12">
        <v>0</v>
      </c>
      <c r="Y265" s="12">
        <v>30000</v>
      </c>
      <c r="Z265" s="12">
        <v>0</v>
      </c>
      <c r="AA265" s="12">
        <v>0</v>
      </c>
      <c r="AB265" s="12">
        <v>0</v>
      </c>
      <c r="AC265" s="12">
        <v>0</v>
      </c>
      <c r="AD265" s="12">
        <f t="shared" si="82"/>
        <v>30000</v>
      </c>
      <c r="AE265" s="12">
        <v>0</v>
      </c>
      <c r="AF265" s="12">
        <v>0</v>
      </c>
      <c r="AG265" s="12">
        <v>0</v>
      </c>
      <c r="AH265" s="12">
        <v>0</v>
      </c>
      <c r="AI265" s="12">
        <v>0</v>
      </c>
      <c r="AJ265" s="12">
        <v>0</v>
      </c>
      <c r="AK265" s="12">
        <f t="shared" si="83"/>
        <v>0</v>
      </c>
      <c r="AL265" s="12">
        <f t="shared" si="85"/>
        <v>0</v>
      </c>
      <c r="AM265" s="12">
        <f t="shared" si="85"/>
        <v>30000</v>
      </c>
      <c r="AN265" s="12">
        <f t="shared" si="85"/>
        <v>0</v>
      </c>
      <c r="AO265" s="12">
        <f t="shared" si="85"/>
        <v>0</v>
      </c>
      <c r="AP265" s="12">
        <f t="shared" si="85"/>
        <v>0</v>
      </c>
      <c r="AQ265" s="12">
        <f t="shared" si="85"/>
        <v>0</v>
      </c>
      <c r="AR265" s="12">
        <f t="shared" si="79"/>
        <v>30000</v>
      </c>
      <c r="AS265" s="12">
        <v>0</v>
      </c>
      <c r="AT265" s="12">
        <v>0</v>
      </c>
      <c r="AU265" s="12">
        <v>0</v>
      </c>
      <c r="AV265" s="12">
        <v>0</v>
      </c>
      <c r="AW265" s="12">
        <v>0</v>
      </c>
      <c r="AX265" s="12">
        <v>0</v>
      </c>
      <c r="AY265" s="12">
        <f t="shared" si="84"/>
        <v>0</v>
      </c>
      <c r="AZ265" s="12">
        <f t="shared" si="72"/>
        <v>0</v>
      </c>
      <c r="BA265" s="12">
        <f t="shared" si="73"/>
        <v>30000</v>
      </c>
      <c r="BB265" s="12">
        <f t="shared" si="74"/>
        <v>0</v>
      </c>
      <c r="BC265" s="12">
        <f t="shared" si="75"/>
        <v>0</v>
      </c>
      <c r="BD265" s="12">
        <f t="shared" si="76"/>
        <v>0</v>
      </c>
      <c r="BE265" s="12">
        <f t="shared" si="77"/>
        <v>0</v>
      </c>
      <c r="BF265" s="12">
        <f t="shared" ref="BF265:BF328" si="87">SUM(AZ265:BE265)</f>
        <v>30000</v>
      </c>
      <c r="BG265" s="1"/>
      <c r="BH265" s="95"/>
    </row>
    <row r="266" spans="1:60" s="5" customFormat="1">
      <c r="A266" s="84" t="s">
        <v>357</v>
      </c>
      <c r="B266" s="14" t="s">
        <v>270</v>
      </c>
      <c r="C266" s="84"/>
      <c r="D266" s="84" t="s">
        <v>1399</v>
      </c>
      <c r="E266" s="21" t="s">
        <v>1378</v>
      </c>
      <c r="F266" s="20">
        <v>10</v>
      </c>
      <c r="G266" s="20" t="s">
        <v>77</v>
      </c>
      <c r="H266" s="85"/>
      <c r="I266" s="84"/>
      <c r="J266" s="12">
        <v>0</v>
      </c>
      <c r="K266" s="12">
        <v>35753</v>
      </c>
      <c r="L266" s="12">
        <v>0</v>
      </c>
      <c r="M266" s="12">
        <v>0</v>
      </c>
      <c r="N266" s="12">
        <v>0</v>
      </c>
      <c r="O266" s="12">
        <v>0</v>
      </c>
      <c r="P266" s="12">
        <f t="shared" si="86"/>
        <v>35753</v>
      </c>
      <c r="Q266" s="12">
        <v>0</v>
      </c>
      <c r="R266" s="12">
        <v>0</v>
      </c>
      <c r="S266" s="12">
        <v>0</v>
      </c>
      <c r="T266" s="12">
        <v>0</v>
      </c>
      <c r="U266" s="12">
        <v>0</v>
      </c>
      <c r="V266" s="12">
        <v>0</v>
      </c>
      <c r="W266" s="12">
        <f t="shared" si="81"/>
        <v>0</v>
      </c>
      <c r="X266" s="12">
        <v>0</v>
      </c>
      <c r="Y266" s="12">
        <v>0</v>
      </c>
      <c r="Z266" s="12">
        <v>0</v>
      </c>
      <c r="AA266" s="12">
        <v>0</v>
      </c>
      <c r="AB266" s="12">
        <v>0</v>
      </c>
      <c r="AC266" s="12">
        <v>0</v>
      </c>
      <c r="AD266" s="12">
        <f t="shared" si="82"/>
        <v>0</v>
      </c>
      <c r="AE266" s="12">
        <v>0</v>
      </c>
      <c r="AF266" s="12">
        <v>0</v>
      </c>
      <c r="AG266" s="12">
        <v>0</v>
      </c>
      <c r="AH266" s="12">
        <v>0</v>
      </c>
      <c r="AI266" s="12">
        <v>0</v>
      </c>
      <c r="AJ266" s="12">
        <v>0</v>
      </c>
      <c r="AK266" s="12">
        <f t="shared" si="83"/>
        <v>0</v>
      </c>
      <c r="AL266" s="12">
        <f t="shared" si="85"/>
        <v>0</v>
      </c>
      <c r="AM266" s="12">
        <f t="shared" si="85"/>
        <v>35753</v>
      </c>
      <c r="AN266" s="12">
        <f t="shared" si="85"/>
        <v>0</v>
      </c>
      <c r="AO266" s="12">
        <f t="shared" si="85"/>
        <v>0</v>
      </c>
      <c r="AP266" s="12">
        <f t="shared" si="85"/>
        <v>0</v>
      </c>
      <c r="AQ266" s="12">
        <f t="shared" si="85"/>
        <v>0</v>
      </c>
      <c r="AR266" s="12">
        <f t="shared" si="79"/>
        <v>35753</v>
      </c>
      <c r="AS266" s="12">
        <v>0</v>
      </c>
      <c r="AT266" s="12">
        <v>0</v>
      </c>
      <c r="AU266" s="12">
        <v>0</v>
      </c>
      <c r="AV266" s="12">
        <v>0</v>
      </c>
      <c r="AW266" s="12">
        <v>0</v>
      </c>
      <c r="AX266" s="12">
        <v>0</v>
      </c>
      <c r="AY266" s="12">
        <f t="shared" si="84"/>
        <v>0</v>
      </c>
      <c r="AZ266" s="12">
        <f t="shared" ref="AZ266:AZ329" si="88">AL266+AS266</f>
        <v>0</v>
      </c>
      <c r="BA266" s="12">
        <f t="shared" ref="BA266:BA329" si="89">AM266+AT266</f>
        <v>35753</v>
      </c>
      <c r="BB266" s="12">
        <f t="shared" ref="BB266:BB329" si="90">AN266+AU266</f>
        <v>0</v>
      </c>
      <c r="BC266" s="12">
        <f t="shared" ref="BC266:BC329" si="91">AO266+AV266</f>
        <v>0</v>
      </c>
      <c r="BD266" s="12">
        <f t="shared" ref="BD266:BD329" si="92">AP266+AW266</f>
        <v>0</v>
      </c>
      <c r="BE266" s="12">
        <f t="shared" ref="BE266:BE329" si="93">AQ266+AX266</f>
        <v>0</v>
      </c>
      <c r="BF266" s="12">
        <f t="shared" si="87"/>
        <v>35753</v>
      </c>
      <c r="BG266" s="1"/>
      <c r="BH266" s="95"/>
    </row>
    <row r="267" spans="1:60" s="5" customFormat="1">
      <c r="A267" s="84" t="s">
        <v>358</v>
      </c>
      <c r="B267" s="14" t="s">
        <v>270</v>
      </c>
      <c r="C267" s="84"/>
      <c r="D267" s="84" t="s">
        <v>1399</v>
      </c>
      <c r="E267" s="21" t="s">
        <v>1378</v>
      </c>
      <c r="F267" s="20">
        <v>10</v>
      </c>
      <c r="G267" s="20" t="s">
        <v>77</v>
      </c>
      <c r="H267" s="85"/>
      <c r="I267" s="84"/>
      <c r="J267" s="12">
        <v>0</v>
      </c>
      <c r="K267" s="12">
        <v>0</v>
      </c>
      <c r="L267" s="12">
        <v>0</v>
      </c>
      <c r="M267" s="12">
        <v>0</v>
      </c>
      <c r="N267" s="12">
        <v>0</v>
      </c>
      <c r="O267" s="12">
        <v>0</v>
      </c>
      <c r="P267" s="12">
        <f t="shared" si="86"/>
        <v>0</v>
      </c>
      <c r="Q267" s="12">
        <v>0</v>
      </c>
      <c r="R267" s="12">
        <v>0</v>
      </c>
      <c r="S267" s="12">
        <v>0</v>
      </c>
      <c r="T267" s="12">
        <v>0</v>
      </c>
      <c r="U267" s="12">
        <v>0</v>
      </c>
      <c r="V267" s="12">
        <v>0</v>
      </c>
      <c r="W267" s="12">
        <f t="shared" si="81"/>
        <v>0</v>
      </c>
      <c r="X267" s="12">
        <v>0</v>
      </c>
      <c r="Y267" s="12">
        <v>30000</v>
      </c>
      <c r="Z267" s="12">
        <v>0</v>
      </c>
      <c r="AA267" s="12">
        <v>0</v>
      </c>
      <c r="AB267" s="12">
        <v>0</v>
      </c>
      <c r="AC267" s="12">
        <v>0</v>
      </c>
      <c r="AD267" s="12">
        <f t="shared" si="82"/>
        <v>30000</v>
      </c>
      <c r="AE267" s="12">
        <v>0</v>
      </c>
      <c r="AF267" s="12">
        <v>0</v>
      </c>
      <c r="AG267" s="12">
        <v>0</v>
      </c>
      <c r="AH267" s="12">
        <v>0</v>
      </c>
      <c r="AI267" s="12">
        <v>0</v>
      </c>
      <c r="AJ267" s="12">
        <v>0</v>
      </c>
      <c r="AK267" s="12">
        <f t="shared" si="83"/>
        <v>0</v>
      </c>
      <c r="AL267" s="12">
        <f t="shared" si="85"/>
        <v>0</v>
      </c>
      <c r="AM267" s="12">
        <f t="shared" si="85"/>
        <v>30000</v>
      </c>
      <c r="AN267" s="12">
        <f t="shared" si="85"/>
        <v>0</v>
      </c>
      <c r="AO267" s="12">
        <f t="shared" si="85"/>
        <v>0</v>
      </c>
      <c r="AP267" s="12">
        <f t="shared" si="85"/>
        <v>0</v>
      </c>
      <c r="AQ267" s="12">
        <f t="shared" si="85"/>
        <v>0</v>
      </c>
      <c r="AR267" s="12">
        <f t="shared" si="79"/>
        <v>30000</v>
      </c>
      <c r="AS267" s="12">
        <v>0</v>
      </c>
      <c r="AT267" s="12">
        <v>0</v>
      </c>
      <c r="AU267" s="12">
        <v>0</v>
      </c>
      <c r="AV267" s="12">
        <v>0</v>
      </c>
      <c r="AW267" s="12">
        <v>0</v>
      </c>
      <c r="AX267" s="12">
        <v>0</v>
      </c>
      <c r="AY267" s="12">
        <f t="shared" si="84"/>
        <v>0</v>
      </c>
      <c r="AZ267" s="12">
        <f t="shared" si="88"/>
        <v>0</v>
      </c>
      <c r="BA267" s="12">
        <f t="shared" si="89"/>
        <v>30000</v>
      </c>
      <c r="BB267" s="12">
        <f t="shared" si="90"/>
        <v>0</v>
      </c>
      <c r="BC267" s="12">
        <f t="shared" si="91"/>
        <v>0</v>
      </c>
      <c r="BD267" s="12">
        <f t="shared" si="92"/>
        <v>0</v>
      </c>
      <c r="BE267" s="12">
        <f t="shared" si="93"/>
        <v>0</v>
      </c>
      <c r="BF267" s="12">
        <f t="shared" si="87"/>
        <v>30000</v>
      </c>
      <c r="BG267" s="1"/>
      <c r="BH267" s="95"/>
    </row>
    <row r="268" spans="1:60" s="5" customFormat="1">
      <c r="A268" s="84" t="s">
        <v>359</v>
      </c>
      <c r="B268" s="14" t="s">
        <v>270</v>
      </c>
      <c r="C268" s="84"/>
      <c r="D268" s="84" t="s">
        <v>1399</v>
      </c>
      <c r="E268" s="21" t="s">
        <v>1378</v>
      </c>
      <c r="F268" s="20">
        <v>10</v>
      </c>
      <c r="G268" s="20" t="s">
        <v>77</v>
      </c>
      <c r="H268" s="85"/>
      <c r="I268" s="84"/>
      <c r="J268" s="12">
        <v>0</v>
      </c>
      <c r="K268" s="12">
        <v>0</v>
      </c>
      <c r="L268" s="12">
        <v>0</v>
      </c>
      <c r="M268" s="12">
        <v>0</v>
      </c>
      <c r="N268" s="12">
        <v>0</v>
      </c>
      <c r="O268" s="12">
        <v>0</v>
      </c>
      <c r="P268" s="12">
        <f t="shared" si="86"/>
        <v>0</v>
      </c>
      <c r="Q268" s="12">
        <v>0</v>
      </c>
      <c r="R268" s="12">
        <v>0</v>
      </c>
      <c r="S268" s="12">
        <v>0</v>
      </c>
      <c r="T268" s="12">
        <v>0</v>
      </c>
      <c r="U268" s="12">
        <v>0</v>
      </c>
      <c r="V268" s="12">
        <v>0</v>
      </c>
      <c r="W268" s="12">
        <f t="shared" si="81"/>
        <v>0</v>
      </c>
      <c r="X268" s="12">
        <v>0</v>
      </c>
      <c r="Y268" s="12">
        <v>0</v>
      </c>
      <c r="Z268" s="12">
        <v>0</v>
      </c>
      <c r="AA268" s="12">
        <v>0</v>
      </c>
      <c r="AB268" s="12">
        <v>0</v>
      </c>
      <c r="AC268" s="12">
        <v>0</v>
      </c>
      <c r="AD268" s="12">
        <f t="shared" si="82"/>
        <v>0</v>
      </c>
      <c r="AE268" s="12">
        <v>0</v>
      </c>
      <c r="AF268" s="12">
        <v>5000</v>
      </c>
      <c r="AG268" s="12">
        <v>0</v>
      </c>
      <c r="AH268" s="12">
        <v>0</v>
      </c>
      <c r="AI268" s="12">
        <v>0</v>
      </c>
      <c r="AJ268" s="12">
        <v>0</v>
      </c>
      <c r="AK268" s="12">
        <f t="shared" si="83"/>
        <v>5000</v>
      </c>
      <c r="AL268" s="12">
        <f t="shared" si="85"/>
        <v>0</v>
      </c>
      <c r="AM268" s="12">
        <f t="shared" si="85"/>
        <v>5000</v>
      </c>
      <c r="AN268" s="12">
        <f t="shared" si="85"/>
        <v>0</v>
      </c>
      <c r="AO268" s="12">
        <f t="shared" si="85"/>
        <v>0</v>
      </c>
      <c r="AP268" s="12">
        <f t="shared" si="85"/>
        <v>0</v>
      </c>
      <c r="AQ268" s="12">
        <f t="shared" si="85"/>
        <v>0</v>
      </c>
      <c r="AR268" s="12">
        <f t="shared" si="79"/>
        <v>5000</v>
      </c>
      <c r="AS268" s="12">
        <v>0</v>
      </c>
      <c r="AT268" s="12">
        <v>0</v>
      </c>
      <c r="AU268" s="12">
        <v>0</v>
      </c>
      <c r="AV268" s="12">
        <v>0</v>
      </c>
      <c r="AW268" s="12">
        <v>0</v>
      </c>
      <c r="AX268" s="12">
        <v>0</v>
      </c>
      <c r="AY268" s="12">
        <f t="shared" si="84"/>
        <v>0</v>
      </c>
      <c r="AZ268" s="12">
        <f t="shared" si="88"/>
        <v>0</v>
      </c>
      <c r="BA268" s="12">
        <f t="shared" si="89"/>
        <v>5000</v>
      </c>
      <c r="BB268" s="12">
        <f t="shared" si="90"/>
        <v>0</v>
      </c>
      <c r="BC268" s="12">
        <f t="shared" si="91"/>
        <v>0</v>
      </c>
      <c r="BD268" s="12">
        <f t="shared" si="92"/>
        <v>0</v>
      </c>
      <c r="BE268" s="12">
        <f t="shared" si="93"/>
        <v>0</v>
      </c>
      <c r="BF268" s="12">
        <f t="shared" si="87"/>
        <v>5000</v>
      </c>
      <c r="BG268" s="1"/>
      <c r="BH268" s="95"/>
    </row>
    <row r="269" spans="1:60" s="5" customFormat="1">
      <c r="A269" s="84" t="s">
        <v>360</v>
      </c>
      <c r="B269" s="14" t="s">
        <v>270</v>
      </c>
      <c r="C269" s="84"/>
      <c r="D269" s="84" t="s">
        <v>1399</v>
      </c>
      <c r="E269" s="21" t="s">
        <v>1378</v>
      </c>
      <c r="F269" s="20">
        <v>10</v>
      </c>
      <c r="G269" s="20" t="s">
        <v>77</v>
      </c>
      <c r="H269" s="85"/>
      <c r="I269" s="84"/>
      <c r="J269" s="12">
        <v>0</v>
      </c>
      <c r="K269" s="12">
        <v>0</v>
      </c>
      <c r="L269" s="12">
        <v>0</v>
      </c>
      <c r="M269" s="12">
        <v>0</v>
      </c>
      <c r="N269" s="12">
        <v>0</v>
      </c>
      <c r="O269" s="12">
        <v>0</v>
      </c>
      <c r="P269" s="12">
        <f t="shared" si="86"/>
        <v>0</v>
      </c>
      <c r="Q269" s="12">
        <v>0</v>
      </c>
      <c r="R269" s="12">
        <v>0</v>
      </c>
      <c r="S269" s="12">
        <v>0</v>
      </c>
      <c r="T269" s="12">
        <v>0</v>
      </c>
      <c r="U269" s="12">
        <v>0</v>
      </c>
      <c r="V269" s="12">
        <v>0</v>
      </c>
      <c r="W269" s="12">
        <f t="shared" si="81"/>
        <v>0</v>
      </c>
      <c r="X269" s="12">
        <v>0</v>
      </c>
      <c r="Y269" s="12">
        <v>7000</v>
      </c>
      <c r="Z269" s="12">
        <v>0</v>
      </c>
      <c r="AA269" s="12">
        <v>0</v>
      </c>
      <c r="AB269" s="12">
        <v>0</v>
      </c>
      <c r="AC269" s="12">
        <v>0</v>
      </c>
      <c r="AD269" s="12">
        <f t="shared" si="82"/>
        <v>7000</v>
      </c>
      <c r="AE269" s="12">
        <v>0</v>
      </c>
      <c r="AF269" s="12">
        <v>0</v>
      </c>
      <c r="AG269" s="12">
        <v>0</v>
      </c>
      <c r="AH269" s="12">
        <v>0</v>
      </c>
      <c r="AI269" s="12">
        <v>0</v>
      </c>
      <c r="AJ269" s="12">
        <v>0</v>
      </c>
      <c r="AK269" s="12">
        <f t="shared" si="83"/>
        <v>0</v>
      </c>
      <c r="AL269" s="12">
        <f t="shared" si="85"/>
        <v>0</v>
      </c>
      <c r="AM269" s="12">
        <f t="shared" si="85"/>
        <v>7000</v>
      </c>
      <c r="AN269" s="12">
        <f t="shared" si="85"/>
        <v>0</v>
      </c>
      <c r="AO269" s="12">
        <f t="shared" si="85"/>
        <v>0</v>
      </c>
      <c r="AP269" s="12">
        <f t="shared" si="85"/>
        <v>0</v>
      </c>
      <c r="AQ269" s="12">
        <f t="shared" si="85"/>
        <v>0</v>
      </c>
      <c r="AR269" s="12">
        <f t="shared" si="79"/>
        <v>7000</v>
      </c>
      <c r="AS269" s="12">
        <v>0</v>
      </c>
      <c r="AT269" s="12">
        <v>0</v>
      </c>
      <c r="AU269" s="12">
        <v>0</v>
      </c>
      <c r="AV269" s="12">
        <v>0</v>
      </c>
      <c r="AW269" s="12">
        <v>0</v>
      </c>
      <c r="AX269" s="12">
        <v>0</v>
      </c>
      <c r="AY269" s="12">
        <f t="shared" si="84"/>
        <v>0</v>
      </c>
      <c r="AZ269" s="12">
        <f t="shared" si="88"/>
        <v>0</v>
      </c>
      <c r="BA269" s="12">
        <f t="shared" si="89"/>
        <v>7000</v>
      </c>
      <c r="BB269" s="12">
        <f t="shared" si="90"/>
        <v>0</v>
      </c>
      <c r="BC269" s="12">
        <f t="shared" si="91"/>
        <v>0</v>
      </c>
      <c r="BD269" s="12">
        <f t="shared" si="92"/>
        <v>0</v>
      </c>
      <c r="BE269" s="12">
        <f t="shared" si="93"/>
        <v>0</v>
      </c>
      <c r="BF269" s="12">
        <f t="shared" si="87"/>
        <v>7000</v>
      </c>
      <c r="BG269" s="1"/>
      <c r="BH269" s="95"/>
    </row>
    <row r="270" spans="1:60" s="5" customFormat="1">
      <c r="A270" s="84" t="s">
        <v>361</v>
      </c>
      <c r="B270" s="14" t="s">
        <v>270</v>
      </c>
      <c r="C270" s="84"/>
      <c r="D270" s="84" t="s">
        <v>1399</v>
      </c>
      <c r="E270" s="21" t="s">
        <v>1378</v>
      </c>
      <c r="F270" s="20">
        <v>10</v>
      </c>
      <c r="G270" s="20" t="s">
        <v>77</v>
      </c>
      <c r="H270" s="85"/>
      <c r="I270" s="84"/>
      <c r="J270" s="12">
        <v>0</v>
      </c>
      <c r="K270" s="12">
        <v>95955</v>
      </c>
      <c r="L270" s="12">
        <v>0</v>
      </c>
      <c r="M270" s="12">
        <v>0</v>
      </c>
      <c r="N270" s="12">
        <v>0</v>
      </c>
      <c r="O270" s="12">
        <v>0</v>
      </c>
      <c r="P270" s="12">
        <f t="shared" si="86"/>
        <v>95955</v>
      </c>
      <c r="Q270" s="12">
        <v>0</v>
      </c>
      <c r="R270" s="12">
        <v>0</v>
      </c>
      <c r="S270" s="12">
        <v>0</v>
      </c>
      <c r="T270" s="12">
        <v>0</v>
      </c>
      <c r="U270" s="12">
        <v>0</v>
      </c>
      <c r="V270" s="12">
        <v>0</v>
      </c>
      <c r="W270" s="12">
        <f t="shared" si="81"/>
        <v>0</v>
      </c>
      <c r="X270" s="12">
        <v>0</v>
      </c>
      <c r="Y270" s="12">
        <v>0</v>
      </c>
      <c r="Z270" s="12">
        <v>0</v>
      </c>
      <c r="AA270" s="12">
        <v>0</v>
      </c>
      <c r="AB270" s="12">
        <v>0</v>
      </c>
      <c r="AC270" s="12">
        <v>0</v>
      </c>
      <c r="AD270" s="12">
        <f t="shared" si="82"/>
        <v>0</v>
      </c>
      <c r="AE270" s="12">
        <v>0</v>
      </c>
      <c r="AF270" s="12">
        <v>0</v>
      </c>
      <c r="AG270" s="12">
        <v>0</v>
      </c>
      <c r="AH270" s="12">
        <v>0</v>
      </c>
      <c r="AI270" s="12">
        <v>0</v>
      </c>
      <c r="AJ270" s="12">
        <v>0</v>
      </c>
      <c r="AK270" s="12">
        <f t="shared" si="83"/>
        <v>0</v>
      </c>
      <c r="AL270" s="12">
        <f t="shared" si="85"/>
        <v>0</v>
      </c>
      <c r="AM270" s="12">
        <f t="shared" si="85"/>
        <v>95955</v>
      </c>
      <c r="AN270" s="12">
        <f t="shared" si="85"/>
        <v>0</v>
      </c>
      <c r="AO270" s="12">
        <f t="shared" si="85"/>
        <v>0</v>
      </c>
      <c r="AP270" s="12">
        <f t="shared" si="85"/>
        <v>0</v>
      </c>
      <c r="AQ270" s="12">
        <f t="shared" si="85"/>
        <v>0</v>
      </c>
      <c r="AR270" s="12">
        <f t="shared" si="79"/>
        <v>95955</v>
      </c>
      <c r="AS270" s="12">
        <v>0</v>
      </c>
      <c r="AT270" s="12">
        <v>0</v>
      </c>
      <c r="AU270" s="12">
        <v>0</v>
      </c>
      <c r="AV270" s="12">
        <v>0</v>
      </c>
      <c r="AW270" s="12">
        <v>0</v>
      </c>
      <c r="AX270" s="12">
        <v>0</v>
      </c>
      <c r="AY270" s="12">
        <f t="shared" si="84"/>
        <v>0</v>
      </c>
      <c r="AZ270" s="12">
        <f t="shared" si="88"/>
        <v>0</v>
      </c>
      <c r="BA270" s="12">
        <f t="shared" si="89"/>
        <v>95955</v>
      </c>
      <c r="BB270" s="12">
        <f t="shared" si="90"/>
        <v>0</v>
      </c>
      <c r="BC270" s="12">
        <f t="shared" si="91"/>
        <v>0</v>
      </c>
      <c r="BD270" s="12">
        <f t="shared" si="92"/>
        <v>0</v>
      </c>
      <c r="BE270" s="12">
        <f t="shared" si="93"/>
        <v>0</v>
      </c>
      <c r="BF270" s="12">
        <f t="shared" si="87"/>
        <v>95955</v>
      </c>
      <c r="BG270" s="1"/>
      <c r="BH270" s="95"/>
    </row>
    <row r="271" spans="1:60" s="5" customFormat="1">
      <c r="A271" s="84" t="s">
        <v>362</v>
      </c>
      <c r="B271" s="14" t="s">
        <v>270</v>
      </c>
      <c r="C271" s="84"/>
      <c r="D271" s="84" t="s">
        <v>1399</v>
      </c>
      <c r="E271" s="21" t="s">
        <v>1378</v>
      </c>
      <c r="F271" s="20">
        <v>10</v>
      </c>
      <c r="G271" s="20" t="s">
        <v>77</v>
      </c>
      <c r="H271" s="85"/>
      <c r="I271" s="84"/>
      <c r="J271" s="12">
        <v>0</v>
      </c>
      <c r="K271" s="12">
        <v>0</v>
      </c>
      <c r="L271" s="12">
        <v>0</v>
      </c>
      <c r="M271" s="12">
        <v>0</v>
      </c>
      <c r="N271" s="12">
        <v>0</v>
      </c>
      <c r="O271" s="12">
        <v>0</v>
      </c>
      <c r="P271" s="12">
        <f t="shared" si="86"/>
        <v>0</v>
      </c>
      <c r="Q271" s="12">
        <v>0</v>
      </c>
      <c r="R271" s="12">
        <v>0</v>
      </c>
      <c r="S271" s="12">
        <v>0</v>
      </c>
      <c r="T271" s="12">
        <v>0</v>
      </c>
      <c r="U271" s="12">
        <v>0</v>
      </c>
      <c r="V271" s="12">
        <v>0</v>
      </c>
      <c r="W271" s="12">
        <f t="shared" si="81"/>
        <v>0</v>
      </c>
      <c r="X271" s="12">
        <v>0</v>
      </c>
      <c r="Y271" s="12">
        <v>0</v>
      </c>
      <c r="Z271" s="12">
        <v>0</v>
      </c>
      <c r="AA271" s="12">
        <v>0</v>
      </c>
      <c r="AB271" s="12">
        <v>0</v>
      </c>
      <c r="AC271" s="12">
        <v>0</v>
      </c>
      <c r="AD271" s="12">
        <f t="shared" si="82"/>
        <v>0</v>
      </c>
      <c r="AE271" s="12">
        <v>0</v>
      </c>
      <c r="AF271" s="12">
        <v>15000</v>
      </c>
      <c r="AG271" s="12">
        <v>0</v>
      </c>
      <c r="AH271" s="12">
        <v>0</v>
      </c>
      <c r="AI271" s="12">
        <v>0</v>
      </c>
      <c r="AJ271" s="12">
        <v>0</v>
      </c>
      <c r="AK271" s="12">
        <f t="shared" si="83"/>
        <v>15000</v>
      </c>
      <c r="AL271" s="12">
        <f t="shared" si="85"/>
        <v>0</v>
      </c>
      <c r="AM271" s="12">
        <f t="shared" si="85"/>
        <v>15000</v>
      </c>
      <c r="AN271" s="12">
        <f t="shared" si="85"/>
        <v>0</v>
      </c>
      <c r="AO271" s="12">
        <f t="shared" si="85"/>
        <v>0</v>
      </c>
      <c r="AP271" s="12">
        <f t="shared" si="85"/>
        <v>0</v>
      </c>
      <c r="AQ271" s="12">
        <f t="shared" si="85"/>
        <v>0</v>
      </c>
      <c r="AR271" s="12">
        <f t="shared" si="79"/>
        <v>15000</v>
      </c>
      <c r="AS271" s="12">
        <v>0</v>
      </c>
      <c r="AT271" s="12">
        <v>0</v>
      </c>
      <c r="AU271" s="12">
        <v>0</v>
      </c>
      <c r="AV271" s="12">
        <v>0</v>
      </c>
      <c r="AW271" s="12">
        <v>0</v>
      </c>
      <c r="AX271" s="12">
        <v>0</v>
      </c>
      <c r="AY271" s="12">
        <f t="shared" si="84"/>
        <v>0</v>
      </c>
      <c r="AZ271" s="12">
        <f t="shared" si="88"/>
        <v>0</v>
      </c>
      <c r="BA271" s="12">
        <f t="shared" si="89"/>
        <v>15000</v>
      </c>
      <c r="BB271" s="12">
        <f t="shared" si="90"/>
        <v>0</v>
      </c>
      <c r="BC271" s="12">
        <f t="shared" si="91"/>
        <v>0</v>
      </c>
      <c r="BD271" s="12">
        <f t="shared" si="92"/>
        <v>0</v>
      </c>
      <c r="BE271" s="12">
        <f t="shared" si="93"/>
        <v>0</v>
      </c>
      <c r="BF271" s="12">
        <f t="shared" si="87"/>
        <v>15000</v>
      </c>
      <c r="BG271" s="1"/>
      <c r="BH271" s="95"/>
    </row>
    <row r="272" spans="1:60" s="5" customFormat="1">
      <c r="A272" s="84" t="s">
        <v>363</v>
      </c>
      <c r="B272" s="14" t="s">
        <v>270</v>
      </c>
      <c r="C272" s="84"/>
      <c r="D272" s="84" t="s">
        <v>1399</v>
      </c>
      <c r="E272" s="21" t="s">
        <v>1378</v>
      </c>
      <c r="F272" s="20">
        <v>10</v>
      </c>
      <c r="G272" s="20" t="s">
        <v>77</v>
      </c>
      <c r="H272" s="85"/>
      <c r="I272" s="84"/>
      <c r="J272" s="12">
        <v>0</v>
      </c>
      <c r="K272" s="12">
        <v>50</v>
      </c>
      <c r="L272" s="12">
        <v>0</v>
      </c>
      <c r="M272" s="12">
        <v>0</v>
      </c>
      <c r="N272" s="12">
        <v>0</v>
      </c>
      <c r="O272" s="12">
        <v>0</v>
      </c>
      <c r="P272" s="12">
        <f t="shared" si="86"/>
        <v>50</v>
      </c>
      <c r="Q272" s="12">
        <v>0</v>
      </c>
      <c r="R272" s="12">
        <v>100000</v>
      </c>
      <c r="S272" s="12">
        <v>0</v>
      </c>
      <c r="T272" s="12">
        <v>0</v>
      </c>
      <c r="U272" s="12">
        <v>0</v>
      </c>
      <c r="V272" s="12">
        <v>0</v>
      </c>
      <c r="W272" s="12">
        <f t="shared" si="81"/>
        <v>100000</v>
      </c>
      <c r="X272" s="12">
        <v>0</v>
      </c>
      <c r="Y272" s="12">
        <v>197950</v>
      </c>
      <c r="Z272" s="12">
        <v>0</v>
      </c>
      <c r="AA272" s="12">
        <v>0</v>
      </c>
      <c r="AB272" s="12">
        <v>0</v>
      </c>
      <c r="AC272" s="12">
        <v>0</v>
      </c>
      <c r="AD272" s="12">
        <f t="shared" si="82"/>
        <v>197950</v>
      </c>
      <c r="AE272" s="12">
        <v>0</v>
      </c>
      <c r="AF272" s="12">
        <v>0</v>
      </c>
      <c r="AG272" s="12">
        <v>0</v>
      </c>
      <c r="AH272" s="12">
        <v>0</v>
      </c>
      <c r="AI272" s="12">
        <v>0</v>
      </c>
      <c r="AJ272" s="12">
        <v>0</v>
      </c>
      <c r="AK272" s="12">
        <f t="shared" si="83"/>
        <v>0</v>
      </c>
      <c r="AL272" s="12">
        <f t="shared" si="85"/>
        <v>0</v>
      </c>
      <c r="AM272" s="12">
        <f t="shared" si="85"/>
        <v>298000</v>
      </c>
      <c r="AN272" s="12">
        <f t="shared" si="85"/>
        <v>0</v>
      </c>
      <c r="AO272" s="12">
        <f t="shared" si="85"/>
        <v>0</v>
      </c>
      <c r="AP272" s="12">
        <f t="shared" si="85"/>
        <v>0</v>
      </c>
      <c r="AQ272" s="12">
        <f t="shared" si="85"/>
        <v>0</v>
      </c>
      <c r="AR272" s="12">
        <f t="shared" si="79"/>
        <v>298000</v>
      </c>
      <c r="AS272" s="12">
        <v>0</v>
      </c>
      <c r="AT272" s="12">
        <v>0</v>
      </c>
      <c r="AU272" s="12">
        <v>0</v>
      </c>
      <c r="AV272" s="12">
        <v>0</v>
      </c>
      <c r="AW272" s="12">
        <v>0</v>
      </c>
      <c r="AX272" s="12">
        <v>0</v>
      </c>
      <c r="AY272" s="12">
        <f t="shared" si="84"/>
        <v>0</v>
      </c>
      <c r="AZ272" s="12">
        <f t="shared" si="88"/>
        <v>0</v>
      </c>
      <c r="BA272" s="12">
        <f t="shared" si="89"/>
        <v>298000</v>
      </c>
      <c r="BB272" s="12">
        <f t="shared" si="90"/>
        <v>0</v>
      </c>
      <c r="BC272" s="12">
        <f t="shared" si="91"/>
        <v>0</v>
      </c>
      <c r="BD272" s="12">
        <f t="shared" si="92"/>
        <v>0</v>
      </c>
      <c r="BE272" s="12">
        <f t="shared" si="93"/>
        <v>0</v>
      </c>
      <c r="BF272" s="12">
        <f t="shared" si="87"/>
        <v>298000</v>
      </c>
      <c r="BG272" s="1"/>
      <c r="BH272" s="95"/>
    </row>
    <row r="273" spans="1:60" s="5" customFormat="1">
      <c r="A273" s="84" t="s">
        <v>364</v>
      </c>
      <c r="B273" s="14" t="s">
        <v>270</v>
      </c>
      <c r="C273" s="84"/>
      <c r="D273" s="84" t="s">
        <v>1399</v>
      </c>
      <c r="E273" s="21" t="s">
        <v>1378</v>
      </c>
      <c r="F273" s="20">
        <v>10</v>
      </c>
      <c r="G273" s="20" t="s">
        <v>77</v>
      </c>
      <c r="H273" s="85"/>
      <c r="I273" s="84"/>
      <c r="J273" s="12">
        <v>0</v>
      </c>
      <c r="K273" s="12">
        <v>8000</v>
      </c>
      <c r="L273" s="12">
        <v>0</v>
      </c>
      <c r="M273" s="12">
        <v>0</v>
      </c>
      <c r="N273" s="12">
        <v>0</v>
      </c>
      <c r="O273" s="12">
        <v>0</v>
      </c>
      <c r="P273" s="12">
        <f t="shared" si="86"/>
        <v>8000</v>
      </c>
      <c r="Q273" s="12">
        <v>0</v>
      </c>
      <c r="R273" s="12">
        <v>0</v>
      </c>
      <c r="S273" s="12">
        <v>0</v>
      </c>
      <c r="T273" s="12">
        <v>0</v>
      </c>
      <c r="U273" s="12">
        <v>0</v>
      </c>
      <c r="V273" s="12">
        <v>0</v>
      </c>
      <c r="W273" s="12">
        <f t="shared" si="81"/>
        <v>0</v>
      </c>
      <c r="X273" s="12">
        <v>0</v>
      </c>
      <c r="Y273" s="12">
        <v>0</v>
      </c>
      <c r="Z273" s="12">
        <v>0</v>
      </c>
      <c r="AA273" s="12">
        <v>0</v>
      </c>
      <c r="AB273" s="12">
        <v>0</v>
      </c>
      <c r="AC273" s="12">
        <v>0</v>
      </c>
      <c r="AD273" s="12">
        <f t="shared" si="82"/>
        <v>0</v>
      </c>
      <c r="AE273" s="12">
        <v>0</v>
      </c>
      <c r="AF273" s="12">
        <v>0</v>
      </c>
      <c r="AG273" s="12">
        <v>0</v>
      </c>
      <c r="AH273" s="12">
        <v>0</v>
      </c>
      <c r="AI273" s="12">
        <v>0</v>
      </c>
      <c r="AJ273" s="12">
        <v>0</v>
      </c>
      <c r="AK273" s="12">
        <f t="shared" si="83"/>
        <v>0</v>
      </c>
      <c r="AL273" s="12">
        <f t="shared" si="85"/>
        <v>0</v>
      </c>
      <c r="AM273" s="12">
        <f t="shared" si="85"/>
        <v>8000</v>
      </c>
      <c r="AN273" s="12">
        <f t="shared" si="85"/>
        <v>0</v>
      </c>
      <c r="AO273" s="12">
        <f t="shared" si="85"/>
        <v>0</v>
      </c>
      <c r="AP273" s="12">
        <f t="shared" si="85"/>
        <v>0</v>
      </c>
      <c r="AQ273" s="12">
        <f t="shared" si="85"/>
        <v>0</v>
      </c>
      <c r="AR273" s="12">
        <f t="shared" si="79"/>
        <v>8000</v>
      </c>
      <c r="AS273" s="12">
        <v>0</v>
      </c>
      <c r="AT273" s="12">
        <v>0</v>
      </c>
      <c r="AU273" s="12">
        <v>0</v>
      </c>
      <c r="AV273" s="12">
        <v>0</v>
      </c>
      <c r="AW273" s="12">
        <v>0</v>
      </c>
      <c r="AX273" s="12">
        <v>0</v>
      </c>
      <c r="AY273" s="12">
        <f t="shared" si="84"/>
        <v>0</v>
      </c>
      <c r="AZ273" s="12">
        <f t="shared" si="88"/>
        <v>0</v>
      </c>
      <c r="BA273" s="12">
        <f t="shared" si="89"/>
        <v>8000</v>
      </c>
      <c r="BB273" s="12">
        <f t="shared" si="90"/>
        <v>0</v>
      </c>
      <c r="BC273" s="12">
        <f t="shared" si="91"/>
        <v>0</v>
      </c>
      <c r="BD273" s="12">
        <f t="shared" si="92"/>
        <v>0</v>
      </c>
      <c r="BE273" s="12">
        <f t="shared" si="93"/>
        <v>0</v>
      </c>
      <c r="BF273" s="12">
        <f t="shared" si="87"/>
        <v>8000</v>
      </c>
      <c r="BG273" s="1"/>
      <c r="BH273" s="95"/>
    </row>
    <row r="274" spans="1:60" s="5" customFormat="1">
      <c r="A274" s="84" t="s">
        <v>365</v>
      </c>
      <c r="B274" s="14" t="s">
        <v>270</v>
      </c>
      <c r="C274" s="84"/>
      <c r="D274" s="84" t="s">
        <v>1399</v>
      </c>
      <c r="E274" s="21" t="s">
        <v>1378</v>
      </c>
      <c r="F274" s="20">
        <v>10</v>
      </c>
      <c r="G274" s="20" t="s">
        <v>77</v>
      </c>
      <c r="H274" s="85"/>
      <c r="I274" s="84"/>
      <c r="J274" s="12">
        <v>0</v>
      </c>
      <c r="K274" s="12">
        <v>0</v>
      </c>
      <c r="L274" s="12">
        <v>0</v>
      </c>
      <c r="M274" s="12">
        <v>0</v>
      </c>
      <c r="N274" s="12">
        <v>0</v>
      </c>
      <c r="O274" s="12">
        <v>0</v>
      </c>
      <c r="P274" s="12">
        <f t="shared" si="86"/>
        <v>0</v>
      </c>
      <c r="Q274" s="12">
        <v>0</v>
      </c>
      <c r="R274" s="12">
        <v>0</v>
      </c>
      <c r="S274" s="12">
        <v>0</v>
      </c>
      <c r="T274" s="12">
        <v>0</v>
      </c>
      <c r="U274" s="12">
        <v>0</v>
      </c>
      <c r="V274" s="12">
        <v>0</v>
      </c>
      <c r="W274" s="12">
        <f t="shared" si="81"/>
        <v>0</v>
      </c>
      <c r="X274" s="12">
        <v>0</v>
      </c>
      <c r="Y274" s="12">
        <v>0</v>
      </c>
      <c r="Z274" s="12">
        <v>0</v>
      </c>
      <c r="AA274" s="12">
        <v>0</v>
      </c>
      <c r="AB274" s="12">
        <v>0</v>
      </c>
      <c r="AC274" s="12">
        <v>0</v>
      </c>
      <c r="AD274" s="12">
        <f t="shared" si="82"/>
        <v>0</v>
      </c>
      <c r="AE274" s="12">
        <v>0</v>
      </c>
      <c r="AF274" s="12">
        <v>20000</v>
      </c>
      <c r="AG274" s="12">
        <v>0</v>
      </c>
      <c r="AH274" s="12">
        <v>0</v>
      </c>
      <c r="AI274" s="12">
        <v>0</v>
      </c>
      <c r="AJ274" s="12">
        <v>0</v>
      </c>
      <c r="AK274" s="12">
        <f t="shared" si="83"/>
        <v>20000</v>
      </c>
      <c r="AL274" s="12">
        <f t="shared" si="85"/>
        <v>0</v>
      </c>
      <c r="AM274" s="12">
        <f t="shared" si="85"/>
        <v>20000</v>
      </c>
      <c r="AN274" s="12">
        <f t="shared" si="85"/>
        <v>0</v>
      </c>
      <c r="AO274" s="12">
        <f t="shared" si="85"/>
        <v>0</v>
      </c>
      <c r="AP274" s="12">
        <f t="shared" si="85"/>
        <v>0</v>
      </c>
      <c r="AQ274" s="12">
        <f t="shared" si="85"/>
        <v>0</v>
      </c>
      <c r="AR274" s="12">
        <f t="shared" si="79"/>
        <v>20000</v>
      </c>
      <c r="AS274" s="12">
        <v>0</v>
      </c>
      <c r="AT274" s="12">
        <v>0</v>
      </c>
      <c r="AU274" s="12">
        <v>0</v>
      </c>
      <c r="AV274" s="12">
        <v>0</v>
      </c>
      <c r="AW274" s="12">
        <v>0</v>
      </c>
      <c r="AX274" s="12">
        <v>0</v>
      </c>
      <c r="AY274" s="12">
        <f t="shared" si="84"/>
        <v>0</v>
      </c>
      <c r="AZ274" s="12">
        <f t="shared" si="88"/>
        <v>0</v>
      </c>
      <c r="BA274" s="12">
        <f t="shared" si="89"/>
        <v>20000</v>
      </c>
      <c r="BB274" s="12">
        <f t="shared" si="90"/>
        <v>0</v>
      </c>
      <c r="BC274" s="12">
        <f t="shared" si="91"/>
        <v>0</v>
      </c>
      <c r="BD274" s="12">
        <f t="shared" si="92"/>
        <v>0</v>
      </c>
      <c r="BE274" s="12">
        <f t="shared" si="93"/>
        <v>0</v>
      </c>
      <c r="BF274" s="12">
        <f t="shared" si="87"/>
        <v>20000</v>
      </c>
      <c r="BG274" s="1"/>
      <c r="BH274" s="95"/>
    </row>
    <row r="275" spans="1:60" s="5" customFormat="1">
      <c r="A275" s="84" t="s">
        <v>366</v>
      </c>
      <c r="B275" s="14" t="s">
        <v>270</v>
      </c>
      <c r="C275" s="84"/>
      <c r="D275" s="84" t="s">
        <v>1399</v>
      </c>
      <c r="E275" s="21" t="s">
        <v>1378</v>
      </c>
      <c r="F275" s="20">
        <v>10</v>
      </c>
      <c r="G275" s="20" t="s">
        <v>77</v>
      </c>
      <c r="H275" s="85"/>
      <c r="I275" s="84"/>
      <c r="J275" s="12">
        <v>0</v>
      </c>
      <c r="K275" s="12">
        <v>0</v>
      </c>
      <c r="L275" s="12">
        <v>0</v>
      </c>
      <c r="M275" s="12">
        <v>0</v>
      </c>
      <c r="N275" s="12">
        <v>0</v>
      </c>
      <c r="O275" s="12">
        <v>0</v>
      </c>
      <c r="P275" s="12">
        <f t="shared" si="86"/>
        <v>0</v>
      </c>
      <c r="Q275" s="12">
        <v>0</v>
      </c>
      <c r="R275" s="12">
        <v>0</v>
      </c>
      <c r="S275" s="12">
        <v>0</v>
      </c>
      <c r="T275" s="12">
        <v>0</v>
      </c>
      <c r="U275" s="12">
        <v>0</v>
      </c>
      <c r="V275" s="12">
        <v>0</v>
      </c>
      <c r="W275" s="12">
        <f t="shared" si="81"/>
        <v>0</v>
      </c>
      <c r="X275" s="12">
        <v>0</v>
      </c>
      <c r="Y275" s="12">
        <v>30000</v>
      </c>
      <c r="Z275" s="12">
        <v>0</v>
      </c>
      <c r="AA275" s="12">
        <v>0</v>
      </c>
      <c r="AB275" s="12">
        <v>0</v>
      </c>
      <c r="AC275" s="12">
        <v>0</v>
      </c>
      <c r="AD275" s="12">
        <f t="shared" si="82"/>
        <v>30000</v>
      </c>
      <c r="AE275" s="12">
        <v>0</v>
      </c>
      <c r="AF275" s="12">
        <v>70000</v>
      </c>
      <c r="AG275" s="12">
        <v>0</v>
      </c>
      <c r="AH275" s="12">
        <v>0</v>
      </c>
      <c r="AI275" s="12">
        <v>0</v>
      </c>
      <c r="AJ275" s="12">
        <v>0</v>
      </c>
      <c r="AK275" s="12">
        <f t="shared" si="83"/>
        <v>70000</v>
      </c>
      <c r="AL275" s="12">
        <f t="shared" si="85"/>
        <v>0</v>
      </c>
      <c r="AM275" s="12">
        <f t="shared" si="85"/>
        <v>100000</v>
      </c>
      <c r="AN275" s="12">
        <f t="shared" si="85"/>
        <v>0</v>
      </c>
      <c r="AO275" s="12">
        <f t="shared" si="85"/>
        <v>0</v>
      </c>
      <c r="AP275" s="12">
        <f t="shared" si="85"/>
        <v>0</v>
      </c>
      <c r="AQ275" s="12">
        <f t="shared" si="85"/>
        <v>0</v>
      </c>
      <c r="AR275" s="12">
        <f t="shared" si="79"/>
        <v>100000</v>
      </c>
      <c r="AS275" s="12">
        <v>0</v>
      </c>
      <c r="AT275" s="12">
        <v>0</v>
      </c>
      <c r="AU275" s="12">
        <v>0</v>
      </c>
      <c r="AV275" s="12">
        <v>0</v>
      </c>
      <c r="AW275" s="12">
        <v>0</v>
      </c>
      <c r="AX275" s="12">
        <v>0</v>
      </c>
      <c r="AY275" s="12">
        <f t="shared" si="84"/>
        <v>0</v>
      </c>
      <c r="AZ275" s="12">
        <f t="shared" si="88"/>
        <v>0</v>
      </c>
      <c r="BA275" s="12">
        <f t="shared" si="89"/>
        <v>100000</v>
      </c>
      <c r="BB275" s="12">
        <f t="shared" si="90"/>
        <v>0</v>
      </c>
      <c r="BC275" s="12">
        <f t="shared" si="91"/>
        <v>0</v>
      </c>
      <c r="BD275" s="12">
        <f t="shared" si="92"/>
        <v>0</v>
      </c>
      <c r="BE275" s="12">
        <f t="shared" si="93"/>
        <v>0</v>
      </c>
      <c r="BF275" s="12">
        <f t="shared" si="87"/>
        <v>100000</v>
      </c>
      <c r="BG275" s="1"/>
      <c r="BH275" s="95"/>
    </row>
    <row r="276" spans="1:60" s="5" customFormat="1">
      <c r="A276" s="84" t="s">
        <v>367</v>
      </c>
      <c r="B276" s="14" t="s">
        <v>270</v>
      </c>
      <c r="C276" s="84"/>
      <c r="D276" s="84" t="s">
        <v>1399</v>
      </c>
      <c r="E276" s="21" t="s">
        <v>61</v>
      </c>
      <c r="F276" s="20">
        <v>10</v>
      </c>
      <c r="G276" s="20" t="s">
        <v>77</v>
      </c>
      <c r="H276" s="85"/>
      <c r="I276" s="84"/>
      <c r="J276" s="12">
        <v>0</v>
      </c>
      <c r="K276" s="12">
        <v>4689</v>
      </c>
      <c r="L276" s="12">
        <v>0</v>
      </c>
      <c r="M276" s="12">
        <v>0</v>
      </c>
      <c r="N276" s="12">
        <v>0</v>
      </c>
      <c r="O276" s="12">
        <v>0</v>
      </c>
      <c r="P276" s="12">
        <f t="shared" si="86"/>
        <v>4689</v>
      </c>
      <c r="Q276" s="12">
        <v>0</v>
      </c>
      <c r="R276" s="12">
        <v>0</v>
      </c>
      <c r="S276" s="12">
        <v>0</v>
      </c>
      <c r="T276" s="12">
        <v>0</v>
      </c>
      <c r="U276" s="12">
        <v>0</v>
      </c>
      <c r="V276" s="12">
        <v>0</v>
      </c>
      <c r="W276" s="12">
        <f t="shared" si="81"/>
        <v>0</v>
      </c>
      <c r="X276" s="12">
        <v>0</v>
      </c>
      <c r="Y276" s="12">
        <v>0</v>
      </c>
      <c r="Z276" s="12">
        <v>0</v>
      </c>
      <c r="AA276" s="12">
        <v>0</v>
      </c>
      <c r="AB276" s="12">
        <v>0</v>
      </c>
      <c r="AC276" s="12">
        <v>0</v>
      </c>
      <c r="AD276" s="12">
        <f t="shared" si="82"/>
        <v>0</v>
      </c>
      <c r="AE276" s="12">
        <v>0</v>
      </c>
      <c r="AF276" s="12">
        <v>0</v>
      </c>
      <c r="AG276" s="12">
        <v>0</v>
      </c>
      <c r="AH276" s="12">
        <v>0</v>
      </c>
      <c r="AI276" s="12">
        <v>0</v>
      </c>
      <c r="AJ276" s="12">
        <v>0</v>
      </c>
      <c r="AK276" s="12">
        <f t="shared" si="83"/>
        <v>0</v>
      </c>
      <c r="AL276" s="12">
        <f t="shared" si="85"/>
        <v>0</v>
      </c>
      <c r="AM276" s="12">
        <f t="shared" si="85"/>
        <v>4689</v>
      </c>
      <c r="AN276" s="12">
        <f t="shared" si="85"/>
        <v>0</v>
      </c>
      <c r="AO276" s="12">
        <f t="shared" si="85"/>
        <v>0</v>
      </c>
      <c r="AP276" s="12">
        <f t="shared" si="85"/>
        <v>0</v>
      </c>
      <c r="AQ276" s="12">
        <f t="shared" si="85"/>
        <v>0</v>
      </c>
      <c r="AR276" s="12">
        <f t="shared" si="79"/>
        <v>4689</v>
      </c>
      <c r="AS276" s="12">
        <v>0</v>
      </c>
      <c r="AT276" s="12">
        <v>0</v>
      </c>
      <c r="AU276" s="12">
        <v>0</v>
      </c>
      <c r="AV276" s="12">
        <v>0</v>
      </c>
      <c r="AW276" s="12">
        <v>0</v>
      </c>
      <c r="AX276" s="12">
        <v>0</v>
      </c>
      <c r="AY276" s="12">
        <f t="shared" si="84"/>
        <v>0</v>
      </c>
      <c r="AZ276" s="12">
        <f t="shared" si="88"/>
        <v>0</v>
      </c>
      <c r="BA276" s="12">
        <f t="shared" si="89"/>
        <v>4689</v>
      </c>
      <c r="BB276" s="12">
        <f t="shared" si="90"/>
        <v>0</v>
      </c>
      <c r="BC276" s="12">
        <f t="shared" si="91"/>
        <v>0</v>
      </c>
      <c r="BD276" s="12">
        <f t="shared" si="92"/>
        <v>0</v>
      </c>
      <c r="BE276" s="12">
        <f t="shared" si="93"/>
        <v>0</v>
      </c>
      <c r="BF276" s="12">
        <f t="shared" si="87"/>
        <v>4689</v>
      </c>
      <c r="BG276" s="1"/>
      <c r="BH276" s="95"/>
    </row>
    <row r="277" spans="1:60" s="5" customFormat="1">
      <c r="A277" s="84" t="s">
        <v>368</v>
      </c>
      <c r="B277" s="14" t="s">
        <v>270</v>
      </c>
      <c r="C277" s="84"/>
      <c r="D277" s="84" t="s">
        <v>1399</v>
      </c>
      <c r="E277" s="21" t="s">
        <v>61</v>
      </c>
      <c r="F277" s="20">
        <v>10</v>
      </c>
      <c r="G277" s="20" t="s">
        <v>77</v>
      </c>
      <c r="H277" s="85"/>
      <c r="I277" s="84"/>
      <c r="J277" s="12">
        <v>0</v>
      </c>
      <c r="K277" s="12">
        <v>81039</v>
      </c>
      <c r="L277" s="12">
        <v>0</v>
      </c>
      <c r="M277" s="12">
        <v>0</v>
      </c>
      <c r="N277" s="12">
        <v>0</v>
      </c>
      <c r="O277" s="12">
        <v>0</v>
      </c>
      <c r="P277" s="12">
        <f t="shared" si="86"/>
        <v>81039</v>
      </c>
      <c r="Q277" s="12">
        <v>0</v>
      </c>
      <c r="R277" s="12">
        <v>0</v>
      </c>
      <c r="S277" s="12">
        <v>0</v>
      </c>
      <c r="T277" s="12">
        <v>0</v>
      </c>
      <c r="U277" s="12">
        <v>0</v>
      </c>
      <c r="V277" s="12">
        <v>0</v>
      </c>
      <c r="W277" s="12">
        <f t="shared" si="81"/>
        <v>0</v>
      </c>
      <c r="X277" s="12">
        <v>0</v>
      </c>
      <c r="Y277" s="12">
        <v>0</v>
      </c>
      <c r="Z277" s="12">
        <v>0</v>
      </c>
      <c r="AA277" s="12">
        <v>0</v>
      </c>
      <c r="AB277" s="12">
        <v>0</v>
      </c>
      <c r="AC277" s="12">
        <v>0</v>
      </c>
      <c r="AD277" s="12">
        <f t="shared" si="82"/>
        <v>0</v>
      </c>
      <c r="AE277" s="12">
        <v>0</v>
      </c>
      <c r="AF277" s="12">
        <v>0</v>
      </c>
      <c r="AG277" s="12">
        <v>0</v>
      </c>
      <c r="AH277" s="12">
        <v>0</v>
      </c>
      <c r="AI277" s="12">
        <v>0</v>
      </c>
      <c r="AJ277" s="12">
        <v>0</v>
      </c>
      <c r="AK277" s="12">
        <f t="shared" si="83"/>
        <v>0</v>
      </c>
      <c r="AL277" s="12">
        <f t="shared" si="85"/>
        <v>0</v>
      </c>
      <c r="AM277" s="12">
        <f t="shared" si="85"/>
        <v>81039</v>
      </c>
      <c r="AN277" s="12">
        <f t="shared" si="85"/>
        <v>0</v>
      </c>
      <c r="AO277" s="12">
        <f t="shared" si="85"/>
        <v>0</v>
      </c>
      <c r="AP277" s="12">
        <f t="shared" si="85"/>
        <v>0</v>
      </c>
      <c r="AQ277" s="12">
        <f t="shared" si="85"/>
        <v>0</v>
      </c>
      <c r="AR277" s="12">
        <f t="shared" si="79"/>
        <v>81039</v>
      </c>
      <c r="AS277" s="12">
        <v>0</v>
      </c>
      <c r="AT277" s="12">
        <v>0</v>
      </c>
      <c r="AU277" s="12">
        <v>0</v>
      </c>
      <c r="AV277" s="12">
        <v>0</v>
      </c>
      <c r="AW277" s="12">
        <v>0</v>
      </c>
      <c r="AX277" s="12">
        <v>0</v>
      </c>
      <c r="AY277" s="12">
        <f t="shared" si="84"/>
        <v>0</v>
      </c>
      <c r="AZ277" s="12">
        <f t="shared" si="88"/>
        <v>0</v>
      </c>
      <c r="BA277" s="12">
        <f t="shared" si="89"/>
        <v>81039</v>
      </c>
      <c r="BB277" s="12">
        <f t="shared" si="90"/>
        <v>0</v>
      </c>
      <c r="BC277" s="12">
        <f t="shared" si="91"/>
        <v>0</v>
      </c>
      <c r="BD277" s="12">
        <f t="shared" si="92"/>
        <v>0</v>
      </c>
      <c r="BE277" s="12">
        <f t="shared" si="93"/>
        <v>0</v>
      </c>
      <c r="BF277" s="12">
        <f t="shared" si="87"/>
        <v>81039</v>
      </c>
      <c r="BG277" s="1"/>
      <c r="BH277" s="95"/>
    </row>
    <row r="278" spans="1:60" s="5" customFormat="1">
      <c r="A278" s="84" t="s">
        <v>369</v>
      </c>
      <c r="B278" s="14" t="s">
        <v>270</v>
      </c>
      <c r="C278" s="84"/>
      <c r="D278" s="84" t="s">
        <v>1399</v>
      </c>
      <c r="E278" s="21" t="s">
        <v>61</v>
      </c>
      <c r="F278" s="20">
        <v>10</v>
      </c>
      <c r="G278" s="20" t="s">
        <v>77</v>
      </c>
      <c r="H278" s="85"/>
      <c r="I278" s="84"/>
      <c r="J278" s="12">
        <v>0</v>
      </c>
      <c r="K278" s="12">
        <v>0</v>
      </c>
      <c r="L278" s="12">
        <v>0</v>
      </c>
      <c r="M278" s="12">
        <v>0</v>
      </c>
      <c r="N278" s="12">
        <v>0</v>
      </c>
      <c r="O278" s="12">
        <v>0</v>
      </c>
      <c r="P278" s="12">
        <f t="shared" si="86"/>
        <v>0</v>
      </c>
      <c r="Q278" s="12">
        <v>0</v>
      </c>
      <c r="R278" s="12">
        <v>0</v>
      </c>
      <c r="S278" s="12">
        <v>0</v>
      </c>
      <c r="T278" s="12">
        <v>0</v>
      </c>
      <c r="U278" s="12">
        <v>0</v>
      </c>
      <c r="V278" s="12">
        <v>0</v>
      </c>
      <c r="W278" s="12">
        <f t="shared" si="81"/>
        <v>0</v>
      </c>
      <c r="X278" s="12">
        <v>0</v>
      </c>
      <c r="Y278" s="12">
        <v>6435</v>
      </c>
      <c r="Z278" s="12">
        <v>0</v>
      </c>
      <c r="AA278" s="12">
        <v>0</v>
      </c>
      <c r="AB278" s="12">
        <v>0</v>
      </c>
      <c r="AC278" s="12">
        <v>0</v>
      </c>
      <c r="AD278" s="12">
        <f t="shared" si="82"/>
        <v>6435</v>
      </c>
      <c r="AE278" s="12">
        <v>0</v>
      </c>
      <c r="AF278" s="12">
        <v>0</v>
      </c>
      <c r="AG278" s="12">
        <v>0</v>
      </c>
      <c r="AH278" s="12">
        <v>0</v>
      </c>
      <c r="AI278" s="12">
        <v>0</v>
      </c>
      <c r="AJ278" s="12">
        <v>0</v>
      </c>
      <c r="AK278" s="12">
        <f t="shared" si="83"/>
        <v>0</v>
      </c>
      <c r="AL278" s="12">
        <f t="shared" si="85"/>
        <v>0</v>
      </c>
      <c r="AM278" s="12">
        <f t="shared" si="85"/>
        <v>6435</v>
      </c>
      <c r="AN278" s="12">
        <f t="shared" si="85"/>
        <v>0</v>
      </c>
      <c r="AO278" s="12">
        <f t="shared" si="85"/>
        <v>0</v>
      </c>
      <c r="AP278" s="12">
        <f t="shared" si="85"/>
        <v>0</v>
      </c>
      <c r="AQ278" s="12">
        <f t="shared" si="85"/>
        <v>0</v>
      </c>
      <c r="AR278" s="12">
        <f t="shared" si="79"/>
        <v>6435</v>
      </c>
      <c r="AS278" s="12">
        <v>0</v>
      </c>
      <c r="AT278" s="12">
        <v>0</v>
      </c>
      <c r="AU278" s="12">
        <v>0</v>
      </c>
      <c r="AV278" s="12">
        <v>0</v>
      </c>
      <c r="AW278" s="12">
        <v>0</v>
      </c>
      <c r="AX278" s="12">
        <v>0</v>
      </c>
      <c r="AY278" s="12">
        <f t="shared" si="84"/>
        <v>0</v>
      </c>
      <c r="AZ278" s="12">
        <f t="shared" si="88"/>
        <v>0</v>
      </c>
      <c r="BA278" s="12">
        <f t="shared" si="89"/>
        <v>6435</v>
      </c>
      <c r="BB278" s="12">
        <f t="shared" si="90"/>
        <v>0</v>
      </c>
      <c r="BC278" s="12">
        <f t="shared" si="91"/>
        <v>0</v>
      </c>
      <c r="BD278" s="12">
        <f t="shared" si="92"/>
        <v>0</v>
      </c>
      <c r="BE278" s="12">
        <f t="shared" si="93"/>
        <v>0</v>
      </c>
      <c r="BF278" s="12">
        <f t="shared" si="87"/>
        <v>6435</v>
      </c>
      <c r="BG278" s="1"/>
      <c r="BH278" s="95"/>
    </row>
    <row r="279" spans="1:60" s="5" customFormat="1">
      <c r="A279" s="84" t="s">
        <v>370</v>
      </c>
      <c r="B279" s="14" t="s">
        <v>270</v>
      </c>
      <c r="C279" s="84"/>
      <c r="D279" s="84" t="s">
        <v>1399</v>
      </c>
      <c r="E279" s="21" t="s">
        <v>61</v>
      </c>
      <c r="F279" s="20">
        <v>10</v>
      </c>
      <c r="G279" s="20" t="s">
        <v>77</v>
      </c>
      <c r="H279" s="85"/>
      <c r="I279" s="84"/>
      <c r="J279" s="12">
        <v>0</v>
      </c>
      <c r="K279" s="12">
        <v>0</v>
      </c>
      <c r="L279" s="12">
        <v>0</v>
      </c>
      <c r="M279" s="12">
        <v>0</v>
      </c>
      <c r="N279" s="12">
        <v>0</v>
      </c>
      <c r="O279" s="12">
        <v>0</v>
      </c>
      <c r="P279" s="12">
        <f t="shared" si="86"/>
        <v>0</v>
      </c>
      <c r="Q279" s="12">
        <v>0</v>
      </c>
      <c r="R279" s="12">
        <v>0</v>
      </c>
      <c r="S279" s="12">
        <v>0</v>
      </c>
      <c r="T279" s="12">
        <v>0</v>
      </c>
      <c r="U279" s="12">
        <v>0</v>
      </c>
      <c r="V279" s="12">
        <v>0</v>
      </c>
      <c r="W279" s="12">
        <f t="shared" si="81"/>
        <v>0</v>
      </c>
      <c r="X279" s="12">
        <v>0</v>
      </c>
      <c r="Y279" s="12">
        <v>25000</v>
      </c>
      <c r="Z279" s="12">
        <v>0</v>
      </c>
      <c r="AA279" s="12">
        <v>0</v>
      </c>
      <c r="AB279" s="12">
        <v>0</v>
      </c>
      <c r="AC279" s="12">
        <v>0</v>
      </c>
      <c r="AD279" s="12">
        <f t="shared" si="82"/>
        <v>25000</v>
      </c>
      <c r="AE279" s="12">
        <v>0</v>
      </c>
      <c r="AF279" s="12">
        <v>0</v>
      </c>
      <c r="AG279" s="12">
        <v>0</v>
      </c>
      <c r="AH279" s="12">
        <v>0</v>
      </c>
      <c r="AI279" s="12">
        <v>0</v>
      </c>
      <c r="AJ279" s="12">
        <v>0</v>
      </c>
      <c r="AK279" s="12">
        <f t="shared" si="83"/>
        <v>0</v>
      </c>
      <c r="AL279" s="12">
        <f t="shared" si="85"/>
        <v>0</v>
      </c>
      <c r="AM279" s="12">
        <f t="shared" si="85"/>
        <v>25000</v>
      </c>
      <c r="AN279" s="12">
        <f t="shared" si="85"/>
        <v>0</v>
      </c>
      <c r="AO279" s="12">
        <f t="shared" si="85"/>
        <v>0</v>
      </c>
      <c r="AP279" s="12">
        <f t="shared" si="85"/>
        <v>0</v>
      </c>
      <c r="AQ279" s="12">
        <f t="shared" si="85"/>
        <v>0</v>
      </c>
      <c r="AR279" s="12">
        <f t="shared" si="79"/>
        <v>25000</v>
      </c>
      <c r="AS279" s="12">
        <v>0</v>
      </c>
      <c r="AT279" s="12">
        <v>0</v>
      </c>
      <c r="AU279" s="12">
        <v>0</v>
      </c>
      <c r="AV279" s="12">
        <v>0</v>
      </c>
      <c r="AW279" s="12">
        <v>0</v>
      </c>
      <c r="AX279" s="12">
        <v>0</v>
      </c>
      <c r="AY279" s="12">
        <f t="shared" si="84"/>
        <v>0</v>
      </c>
      <c r="AZ279" s="12">
        <f t="shared" si="88"/>
        <v>0</v>
      </c>
      <c r="BA279" s="12">
        <f t="shared" si="89"/>
        <v>25000</v>
      </c>
      <c r="BB279" s="12">
        <f t="shared" si="90"/>
        <v>0</v>
      </c>
      <c r="BC279" s="12">
        <f t="shared" si="91"/>
        <v>0</v>
      </c>
      <c r="BD279" s="12">
        <f t="shared" si="92"/>
        <v>0</v>
      </c>
      <c r="BE279" s="12">
        <f t="shared" si="93"/>
        <v>0</v>
      </c>
      <c r="BF279" s="12">
        <f t="shared" si="87"/>
        <v>25000</v>
      </c>
      <c r="BG279" s="1"/>
      <c r="BH279" s="95"/>
    </row>
    <row r="280" spans="1:60" s="5" customFormat="1">
      <c r="A280" s="84" t="s">
        <v>371</v>
      </c>
      <c r="B280" s="14" t="s">
        <v>270</v>
      </c>
      <c r="C280" s="84"/>
      <c r="D280" s="84" t="s">
        <v>1399</v>
      </c>
      <c r="E280" s="21" t="s">
        <v>61</v>
      </c>
      <c r="F280" s="20">
        <v>10</v>
      </c>
      <c r="G280" s="20" t="s">
        <v>77</v>
      </c>
      <c r="H280" s="85"/>
      <c r="I280" s="84"/>
      <c r="J280" s="12">
        <v>0</v>
      </c>
      <c r="K280" s="12">
        <v>0</v>
      </c>
      <c r="L280" s="12">
        <v>0</v>
      </c>
      <c r="M280" s="12">
        <v>0</v>
      </c>
      <c r="N280" s="12">
        <v>0</v>
      </c>
      <c r="O280" s="12">
        <v>0</v>
      </c>
      <c r="P280" s="12">
        <f t="shared" si="86"/>
        <v>0</v>
      </c>
      <c r="Q280" s="12">
        <v>0</v>
      </c>
      <c r="R280" s="12">
        <v>0</v>
      </c>
      <c r="S280" s="12">
        <v>0</v>
      </c>
      <c r="T280" s="12">
        <v>0</v>
      </c>
      <c r="U280" s="12">
        <v>0</v>
      </c>
      <c r="V280" s="12">
        <v>0</v>
      </c>
      <c r="W280" s="12">
        <f t="shared" si="81"/>
        <v>0</v>
      </c>
      <c r="X280" s="12">
        <v>0</v>
      </c>
      <c r="Y280" s="12">
        <v>0</v>
      </c>
      <c r="Z280" s="12">
        <v>0</v>
      </c>
      <c r="AA280" s="12">
        <v>0</v>
      </c>
      <c r="AB280" s="12">
        <v>0</v>
      </c>
      <c r="AC280" s="12">
        <v>0</v>
      </c>
      <c r="AD280" s="12">
        <f t="shared" si="82"/>
        <v>0</v>
      </c>
      <c r="AE280" s="12">
        <v>0</v>
      </c>
      <c r="AF280" s="12">
        <v>10000</v>
      </c>
      <c r="AG280" s="12">
        <v>0</v>
      </c>
      <c r="AH280" s="12">
        <v>0</v>
      </c>
      <c r="AI280" s="12">
        <v>0</v>
      </c>
      <c r="AJ280" s="12">
        <v>0</v>
      </c>
      <c r="AK280" s="12">
        <f t="shared" si="83"/>
        <v>10000</v>
      </c>
      <c r="AL280" s="12">
        <f t="shared" si="85"/>
        <v>0</v>
      </c>
      <c r="AM280" s="12">
        <f t="shared" si="85"/>
        <v>10000</v>
      </c>
      <c r="AN280" s="12">
        <f t="shared" si="85"/>
        <v>0</v>
      </c>
      <c r="AO280" s="12">
        <f t="shared" si="85"/>
        <v>0</v>
      </c>
      <c r="AP280" s="12">
        <f t="shared" si="85"/>
        <v>0</v>
      </c>
      <c r="AQ280" s="12">
        <f t="shared" si="85"/>
        <v>0</v>
      </c>
      <c r="AR280" s="12">
        <f t="shared" si="79"/>
        <v>10000</v>
      </c>
      <c r="AS280" s="12">
        <v>0</v>
      </c>
      <c r="AT280" s="12">
        <v>0</v>
      </c>
      <c r="AU280" s="12">
        <v>0</v>
      </c>
      <c r="AV280" s="12">
        <v>0</v>
      </c>
      <c r="AW280" s="12">
        <v>0</v>
      </c>
      <c r="AX280" s="12">
        <v>0</v>
      </c>
      <c r="AY280" s="12">
        <f t="shared" si="84"/>
        <v>0</v>
      </c>
      <c r="AZ280" s="12">
        <f t="shared" si="88"/>
        <v>0</v>
      </c>
      <c r="BA280" s="12">
        <f t="shared" si="89"/>
        <v>10000</v>
      </c>
      <c r="BB280" s="12">
        <f t="shared" si="90"/>
        <v>0</v>
      </c>
      <c r="BC280" s="12">
        <f t="shared" si="91"/>
        <v>0</v>
      </c>
      <c r="BD280" s="12">
        <f t="shared" si="92"/>
        <v>0</v>
      </c>
      <c r="BE280" s="12">
        <f t="shared" si="93"/>
        <v>0</v>
      </c>
      <c r="BF280" s="12">
        <f t="shared" si="87"/>
        <v>10000</v>
      </c>
      <c r="BG280" s="1"/>
      <c r="BH280" s="95"/>
    </row>
    <row r="281" spans="1:60" s="5" customFormat="1" ht="38.25">
      <c r="A281" s="84" t="s">
        <v>372</v>
      </c>
      <c r="B281" s="14" t="s">
        <v>270</v>
      </c>
      <c r="C281" s="84"/>
      <c r="D281" s="84" t="s">
        <v>1399</v>
      </c>
      <c r="E281" s="21" t="s">
        <v>61</v>
      </c>
      <c r="F281" s="20">
        <v>10</v>
      </c>
      <c r="G281" s="20" t="s">
        <v>77</v>
      </c>
      <c r="H281" s="85"/>
      <c r="I281" s="84"/>
      <c r="J281" s="12">
        <v>0</v>
      </c>
      <c r="K281" s="12">
        <v>3571</v>
      </c>
      <c r="L281" s="12">
        <v>0</v>
      </c>
      <c r="M281" s="12">
        <v>0</v>
      </c>
      <c r="N281" s="12">
        <v>0</v>
      </c>
      <c r="O281" s="12">
        <v>0</v>
      </c>
      <c r="P281" s="12">
        <f t="shared" si="86"/>
        <v>3571</v>
      </c>
      <c r="Q281" s="12">
        <v>0</v>
      </c>
      <c r="R281" s="12">
        <v>0</v>
      </c>
      <c r="S281" s="12">
        <v>0</v>
      </c>
      <c r="T281" s="12">
        <v>0</v>
      </c>
      <c r="U281" s="12">
        <v>0</v>
      </c>
      <c r="V281" s="12">
        <v>0</v>
      </c>
      <c r="W281" s="12">
        <f t="shared" si="81"/>
        <v>0</v>
      </c>
      <c r="X281" s="12">
        <v>0</v>
      </c>
      <c r="Y281" s="12">
        <v>0</v>
      </c>
      <c r="Z281" s="12">
        <v>0</v>
      </c>
      <c r="AA281" s="12">
        <v>0</v>
      </c>
      <c r="AB281" s="12">
        <v>0</v>
      </c>
      <c r="AC281" s="12">
        <v>0</v>
      </c>
      <c r="AD281" s="12">
        <f t="shared" si="82"/>
        <v>0</v>
      </c>
      <c r="AE281" s="12">
        <v>0</v>
      </c>
      <c r="AF281" s="12">
        <v>0</v>
      </c>
      <c r="AG281" s="12">
        <v>0</v>
      </c>
      <c r="AH281" s="12">
        <v>0</v>
      </c>
      <c r="AI281" s="12">
        <v>0</v>
      </c>
      <c r="AJ281" s="12">
        <v>0</v>
      </c>
      <c r="AK281" s="12">
        <f t="shared" si="83"/>
        <v>0</v>
      </c>
      <c r="AL281" s="12">
        <f t="shared" si="85"/>
        <v>0</v>
      </c>
      <c r="AM281" s="12">
        <f t="shared" si="85"/>
        <v>3571</v>
      </c>
      <c r="AN281" s="12">
        <f t="shared" si="85"/>
        <v>0</v>
      </c>
      <c r="AO281" s="12">
        <f t="shared" si="85"/>
        <v>0</v>
      </c>
      <c r="AP281" s="12">
        <f t="shared" si="85"/>
        <v>0</v>
      </c>
      <c r="AQ281" s="12">
        <f t="shared" si="85"/>
        <v>0</v>
      </c>
      <c r="AR281" s="12">
        <f t="shared" si="79"/>
        <v>3571</v>
      </c>
      <c r="AS281" s="12">
        <v>0</v>
      </c>
      <c r="AT281" s="12">
        <v>0</v>
      </c>
      <c r="AU281" s="12">
        <v>0</v>
      </c>
      <c r="AV281" s="12">
        <v>0</v>
      </c>
      <c r="AW281" s="12">
        <v>0</v>
      </c>
      <c r="AX281" s="12">
        <v>0</v>
      </c>
      <c r="AY281" s="12">
        <f t="shared" si="84"/>
        <v>0</v>
      </c>
      <c r="AZ281" s="12">
        <f t="shared" si="88"/>
        <v>0</v>
      </c>
      <c r="BA281" s="12">
        <f t="shared" si="89"/>
        <v>3571</v>
      </c>
      <c r="BB281" s="12">
        <f t="shared" si="90"/>
        <v>0</v>
      </c>
      <c r="BC281" s="12">
        <f t="shared" si="91"/>
        <v>0</v>
      </c>
      <c r="BD281" s="12">
        <f t="shared" si="92"/>
        <v>0</v>
      </c>
      <c r="BE281" s="12">
        <f t="shared" si="93"/>
        <v>0</v>
      </c>
      <c r="BF281" s="12">
        <f t="shared" si="87"/>
        <v>3571</v>
      </c>
      <c r="BG281" s="1"/>
      <c r="BH281" s="95"/>
    </row>
    <row r="282" spans="1:60" s="5" customFormat="1">
      <c r="A282" s="84" t="s">
        <v>373</v>
      </c>
      <c r="B282" s="14" t="s">
        <v>270</v>
      </c>
      <c r="C282" s="84"/>
      <c r="D282" s="84" t="s">
        <v>1399</v>
      </c>
      <c r="E282" s="21" t="s">
        <v>61</v>
      </c>
      <c r="F282" s="20">
        <v>10</v>
      </c>
      <c r="G282" s="20" t="s">
        <v>77</v>
      </c>
      <c r="H282" s="85"/>
      <c r="I282" s="84"/>
      <c r="J282" s="12">
        <v>0</v>
      </c>
      <c r="K282" s="12">
        <v>20000</v>
      </c>
      <c r="L282" s="12">
        <v>0</v>
      </c>
      <c r="M282" s="12">
        <v>0</v>
      </c>
      <c r="N282" s="12">
        <v>0</v>
      </c>
      <c r="O282" s="12">
        <v>0</v>
      </c>
      <c r="P282" s="12">
        <f t="shared" si="86"/>
        <v>20000</v>
      </c>
      <c r="Q282" s="12">
        <v>0</v>
      </c>
      <c r="R282" s="12">
        <v>50000</v>
      </c>
      <c r="S282" s="12">
        <v>0</v>
      </c>
      <c r="T282" s="12">
        <v>0</v>
      </c>
      <c r="U282" s="12">
        <v>0</v>
      </c>
      <c r="V282" s="12">
        <v>0</v>
      </c>
      <c r="W282" s="12">
        <f t="shared" si="81"/>
        <v>50000</v>
      </c>
      <c r="X282" s="12">
        <v>0</v>
      </c>
      <c r="Y282" s="12">
        <v>0</v>
      </c>
      <c r="Z282" s="12">
        <v>0</v>
      </c>
      <c r="AA282" s="12">
        <v>0</v>
      </c>
      <c r="AB282" s="12">
        <v>0</v>
      </c>
      <c r="AC282" s="12">
        <v>0</v>
      </c>
      <c r="AD282" s="12">
        <f t="shared" si="82"/>
        <v>0</v>
      </c>
      <c r="AE282" s="12">
        <v>0</v>
      </c>
      <c r="AF282" s="12">
        <v>0</v>
      </c>
      <c r="AG282" s="12">
        <v>0</v>
      </c>
      <c r="AH282" s="12">
        <v>0</v>
      </c>
      <c r="AI282" s="12">
        <v>0</v>
      </c>
      <c r="AJ282" s="12">
        <v>0</v>
      </c>
      <c r="AK282" s="12">
        <f t="shared" si="83"/>
        <v>0</v>
      </c>
      <c r="AL282" s="12">
        <f t="shared" si="85"/>
        <v>0</v>
      </c>
      <c r="AM282" s="12">
        <f t="shared" si="85"/>
        <v>70000</v>
      </c>
      <c r="AN282" s="12">
        <f t="shared" si="85"/>
        <v>0</v>
      </c>
      <c r="AO282" s="12">
        <f t="shared" si="85"/>
        <v>0</v>
      </c>
      <c r="AP282" s="12">
        <f t="shared" si="85"/>
        <v>0</v>
      </c>
      <c r="AQ282" s="12">
        <f t="shared" si="85"/>
        <v>0</v>
      </c>
      <c r="AR282" s="12">
        <f t="shared" si="79"/>
        <v>70000</v>
      </c>
      <c r="AS282" s="12">
        <v>0</v>
      </c>
      <c r="AT282" s="12">
        <v>0</v>
      </c>
      <c r="AU282" s="12">
        <v>0</v>
      </c>
      <c r="AV282" s="12">
        <v>0</v>
      </c>
      <c r="AW282" s="12">
        <v>0</v>
      </c>
      <c r="AX282" s="12">
        <v>0</v>
      </c>
      <c r="AY282" s="12">
        <f t="shared" si="84"/>
        <v>0</v>
      </c>
      <c r="AZ282" s="12">
        <f t="shared" si="88"/>
        <v>0</v>
      </c>
      <c r="BA282" s="12">
        <f t="shared" si="89"/>
        <v>70000</v>
      </c>
      <c r="BB282" s="12">
        <f t="shared" si="90"/>
        <v>0</v>
      </c>
      <c r="BC282" s="12">
        <f t="shared" si="91"/>
        <v>0</v>
      </c>
      <c r="BD282" s="12">
        <f t="shared" si="92"/>
        <v>0</v>
      </c>
      <c r="BE282" s="12">
        <f t="shared" si="93"/>
        <v>0</v>
      </c>
      <c r="BF282" s="12">
        <f t="shared" si="87"/>
        <v>70000</v>
      </c>
      <c r="BG282" s="1"/>
      <c r="BH282" s="95"/>
    </row>
    <row r="283" spans="1:60" s="5" customFormat="1">
      <c r="A283" s="84" t="s">
        <v>374</v>
      </c>
      <c r="B283" s="14" t="s">
        <v>270</v>
      </c>
      <c r="C283" s="84"/>
      <c r="D283" s="84" t="s">
        <v>1399</v>
      </c>
      <c r="E283" s="21" t="s">
        <v>60</v>
      </c>
      <c r="F283" s="20">
        <v>10</v>
      </c>
      <c r="G283" s="20" t="s">
        <v>77</v>
      </c>
      <c r="H283" s="85"/>
      <c r="I283" s="84"/>
      <c r="J283" s="12">
        <v>0</v>
      </c>
      <c r="K283" s="12">
        <v>0</v>
      </c>
      <c r="L283" s="12">
        <v>0</v>
      </c>
      <c r="M283" s="12">
        <v>0</v>
      </c>
      <c r="N283" s="12">
        <v>0</v>
      </c>
      <c r="O283" s="12">
        <v>0</v>
      </c>
      <c r="P283" s="12">
        <f t="shared" si="86"/>
        <v>0</v>
      </c>
      <c r="Q283" s="12">
        <v>0</v>
      </c>
      <c r="R283" s="12">
        <v>0</v>
      </c>
      <c r="S283" s="12">
        <v>0</v>
      </c>
      <c r="T283" s="12">
        <v>0</v>
      </c>
      <c r="U283" s="12">
        <v>0</v>
      </c>
      <c r="V283" s="12">
        <v>0</v>
      </c>
      <c r="W283" s="12">
        <f t="shared" si="81"/>
        <v>0</v>
      </c>
      <c r="X283" s="12">
        <v>0</v>
      </c>
      <c r="Y283" s="12">
        <v>0</v>
      </c>
      <c r="Z283" s="12">
        <v>0</v>
      </c>
      <c r="AA283" s="12">
        <v>0</v>
      </c>
      <c r="AB283" s="12">
        <v>0</v>
      </c>
      <c r="AC283" s="12">
        <v>0</v>
      </c>
      <c r="AD283" s="12">
        <f t="shared" si="82"/>
        <v>0</v>
      </c>
      <c r="AE283" s="12">
        <v>0</v>
      </c>
      <c r="AF283" s="12">
        <v>5000</v>
      </c>
      <c r="AG283" s="12">
        <v>0</v>
      </c>
      <c r="AH283" s="12">
        <v>0</v>
      </c>
      <c r="AI283" s="12">
        <v>0</v>
      </c>
      <c r="AJ283" s="12">
        <v>0</v>
      </c>
      <c r="AK283" s="12">
        <f t="shared" si="83"/>
        <v>5000</v>
      </c>
      <c r="AL283" s="12">
        <f t="shared" ref="AL283:AQ325" si="94">+J283+Q283+X283+AE283</f>
        <v>0</v>
      </c>
      <c r="AM283" s="12">
        <f t="shared" si="94"/>
        <v>5000</v>
      </c>
      <c r="AN283" s="12">
        <f t="shared" si="94"/>
        <v>0</v>
      </c>
      <c r="AO283" s="12">
        <f t="shared" si="94"/>
        <v>0</v>
      </c>
      <c r="AP283" s="12">
        <f t="shared" si="94"/>
        <v>0</v>
      </c>
      <c r="AQ283" s="12">
        <f t="shared" si="94"/>
        <v>0</v>
      </c>
      <c r="AR283" s="12">
        <f t="shared" si="79"/>
        <v>5000</v>
      </c>
      <c r="AS283" s="12">
        <v>0</v>
      </c>
      <c r="AT283" s="12">
        <v>0</v>
      </c>
      <c r="AU283" s="12">
        <v>0</v>
      </c>
      <c r="AV283" s="12">
        <v>0</v>
      </c>
      <c r="AW283" s="12">
        <v>0</v>
      </c>
      <c r="AX283" s="12">
        <v>0</v>
      </c>
      <c r="AY283" s="12">
        <f t="shared" si="84"/>
        <v>0</v>
      </c>
      <c r="AZ283" s="12">
        <f t="shared" si="88"/>
        <v>0</v>
      </c>
      <c r="BA283" s="12">
        <f t="shared" si="89"/>
        <v>5000</v>
      </c>
      <c r="BB283" s="12">
        <f t="shared" si="90"/>
        <v>0</v>
      </c>
      <c r="BC283" s="12">
        <f t="shared" si="91"/>
        <v>0</v>
      </c>
      <c r="BD283" s="12">
        <f t="shared" si="92"/>
        <v>0</v>
      </c>
      <c r="BE283" s="12">
        <f t="shared" si="93"/>
        <v>0</v>
      </c>
      <c r="BF283" s="12">
        <f t="shared" si="87"/>
        <v>5000</v>
      </c>
      <c r="BG283" s="1"/>
      <c r="BH283" s="95"/>
    </row>
    <row r="284" spans="1:60" s="5" customFormat="1">
      <c r="A284" s="84" t="s">
        <v>375</v>
      </c>
      <c r="B284" s="14" t="s">
        <v>270</v>
      </c>
      <c r="C284" s="84"/>
      <c r="D284" s="84" t="s">
        <v>1399</v>
      </c>
      <c r="E284" s="21" t="s">
        <v>60</v>
      </c>
      <c r="F284" s="20">
        <v>10</v>
      </c>
      <c r="G284" s="20" t="s">
        <v>77</v>
      </c>
      <c r="H284" s="85"/>
      <c r="I284" s="84"/>
      <c r="J284" s="12">
        <v>0</v>
      </c>
      <c r="K284" s="12">
        <v>0</v>
      </c>
      <c r="L284" s="12">
        <v>0</v>
      </c>
      <c r="M284" s="12">
        <v>0</v>
      </c>
      <c r="N284" s="12">
        <v>0</v>
      </c>
      <c r="O284" s="12">
        <v>0</v>
      </c>
      <c r="P284" s="12">
        <f t="shared" si="86"/>
        <v>0</v>
      </c>
      <c r="Q284" s="12">
        <v>0</v>
      </c>
      <c r="R284" s="12">
        <v>0</v>
      </c>
      <c r="S284" s="12">
        <v>0</v>
      </c>
      <c r="T284" s="12">
        <v>0</v>
      </c>
      <c r="U284" s="12">
        <v>0</v>
      </c>
      <c r="V284" s="12">
        <v>0</v>
      </c>
      <c r="W284" s="12">
        <f t="shared" si="81"/>
        <v>0</v>
      </c>
      <c r="X284" s="12">
        <v>0</v>
      </c>
      <c r="Y284" s="12">
        <v>0</v>
      </c>
      <c r="Z284" s="12">
        <v>0</v>
      </c>
      <c r="AA284" s="12">
        <v>0</v>
      </c>
      <c r="AB284" s="12">
        <v>0</v>
      </c>
      <c r="AC284" s="12">
        <v>0</v>
      </c>
      <c r="AD284" s="12">
        <f t="shared" si="82"/>
        <v>0</v>
      </c>
      <c r="AE284" s="12">
        <v>0</v>
      </c>
      <c r="AF284" s="12">
        <v>5000</v>
      </c>
      <c r="AG284" s="12">
        <v>0</v>
      </c>
      <c r="AH284" s="12">
        <v>0</v>
      </c>
      <c r="AI284" s="12">
        <v>0</v>
      </c>
      <c r="AJ284" s="12">
        <v>0</v>
      </c>
      <c r="AK284" s="12">
        <f t="shared" si="83"/>
        <v>5000</v>
      </c>
      <c r="AL284" s="12">
        <f t="shared" si="94"/>
        <v>0</v>
      </c>
      <c r="AM284" s="12">
        <f t="shared" si="94"/>
        <v>5000</v>
      </c>
      <c r="AN284" s="12">
        <f t="shared" si="94"/>
        <v>0</v>
      </c>
      <c r="AO284" s="12">
        <f t="shared" si="94"/>
        <v>0</v>
      </c>
      <c r="AP284" s="12">
        <f t="shared" si="94"/>
        <v>0</v>
      </c>
      <c r="AQ284" s="12">
        <f t="shared" si="94"/>
        <v>0</v>
      </c>
      <c r="AR284" s="12">
        <f t="shared" ref="AR284:AR347" si="95">SUM(AL284:AQ284)</f>
        <v>5000</v>
      </c>
      <c r="AS284" s="12">
        <v>0</v>
      </c>
      <c r="AT284" s="12">
        <v>0</v>
      </c>
      <c r="AU284" s="12">
        <v>0</v>
      </c>
      <c r="AV284" s="12">
        <v>0</v>
      </c>
      <c r="AW284" s="12">
        <v>0</v>
      </c>
      <c r="AX284" s="12">
        <v>0</v>
      </c>
      <c r="AY284" s="12">
        <f t="shared" si="84"/>
        <v>0</v>
      </c>
      <c r="AZ284" s="12">
        <f t="shared" si="88"/>
        <v>0</v>
      </c>
      <c r="BA284" s="12">
        <f t="shared" si="89"/>
        <v>5000</v>
      </c>
      <c r="BB284" s="12">
        <f t="shared" si="90"/>
        <v>0</v>
      </c>
      <c r="BC284" s="12">
        <f t="shared" si="91"/>
        <v>0</v>
      </c>
      <c r="BD284" s="12">
        <f t="shared" si="92"/>
        <v>0</v>
      </c>
      <c r="BE284" s="12">
        <f t="shared" si="93"/>
        <v>0</v>
      </c>
      <c r="BF284" s="12">
        <f t="shared" si="87"/>
        <v>5000</v>
      </c>
      <c r="BG284" s="1"/>
      <c r="BH284" s="95"/>
    </row>
    <row r="285" spans="1:60" s="5" customFormat="1">
      <c r="A285" s="84" t="s">
        <v>376</v>
      </c>
      <c r="B285" s="14" t="s">
        <v>270</v>
      </c>
      <c r="C285" s="84"/>
      <c r="D285" s="84" t="s">
        <v>1399</v>
      </c>
      <c r="E285" s="21" t="s">
        <v>60</v>
      </c>
      <c r="F285" s="20">
        <v>10</v>
      </c>
      <c r="G285" s="20" t="s">
        <v>77</v>
      </c>
      <c r="H285" s="85"/>
      <c r="I285" s="84"/>
      <c r="J285" s="12">
        <v>0</v>
      </c>
      <c r="K285" s="12">
        <v>10000</v>
      </c>
      <c r="L285" s="12">
        <v>0</v>
      </c>
      <c r="M285" s="12">
        <v>0</v>
      </c>
      <c r="N285" s="12">
        <v>0</v>
      </c>
      <c r="O285" s="12">
        <v>0</v>
      </c>
      <c r="P285" s="12">
        <f t="shared" si="86"/>
        <v>10000</v>
      </c>
      <c r="Q285" s="12">
        <v>0</v>
      </c>
      <c r="R285" s="12">
        <v>50000</v>
      </c>
      <c r="S285" s="12">
        <v>0</v>
      </c>
      <c r="T285" s="12">
        <v>0</v>
      </c>
      <c r="U285" s="12">
        <v>0</v>
      </c>
      <c r="V285" s="12">
        <v>0</v>
      </c>
      <c r="W285" s="12">
        <f t="shared" si="81"/>
        <v>50000</v>
      </c>
      <c r="X285" s="12">
        <v>0</v>
      </c>
      <c r="Y285" s="12">
        <v>0</v>
      </c>
      <c r="Z285" s="12">
        <v>0</v>
      </c>
      <c r="AA285" s="12">
        <v>0</v>
      </c>
      <c r="AB285" s="12">
        <v>0</v>
      </c>
      <c r="AC285" s="12">
        <v>0</v>
      </c>
      <c r="AD285" s="12">
        <f t="shared" si="82"/>
        <v>0</v>
      </c>
      <c r="AE285" s="12">
        <v>0</v>
      </c>
      <c r="AF285" s="12">
        <v>0</v>
      </c>
      <c r="AG285" s="12">
        <v>0</v>
      </c>
      <c r="AH285" s="12">
        <v>0</v>
      </c>
      <c r="AI285" s="12">
        <v>0</v>
      </c>
      <c r="AJ285" s="12">
        <v>0</v>
      </c>
      <c r="AK285" s="12">
        <f t="shared" si="83"/>
        <v>0</v>
      </c>
      <c r="AL285" s="12">
        <f t="shared" si="94"/>
        <v>0</v>
      </c>
      <c r="AM285" s="12">
        <f t="shared" si="94"/>
        <v>60000</v>
      </c>
      <c r="AN285" s="12">
        <f t="shared" si="94"/>
        <v>0</v>
      </c>
      <c r="AO285" s="12">
        <f t="shared" si="94"/>
        <v>0</v>
      </c>
      <c r="AP285" s="12">
        <f t="shared" si="94"/>
        <v>0</v>
      </c>
      <c r="AQ285" s="12">
        <f t="shared" si="94"/>
        <v>0</v>
      </c>
      <c r="AR285" s="12">
        <f t="shared" si="95"/>
        <v>60000</v>
      </c>
      <c r="AS285" s="12">
        <v>0</v>
      </c>
      <c r="AT285" s="12">
        <v>0</v>
      </c>
      <c r="AU285" s="12">
        <v>0</v>
      </c>
      <c r="AV285" s="12">
        <v>0</v>
      </c>
      <c r="AW285" s="12">
        <v>0</v>
      </c>
      <c r="AX285" s="12">
        <v>0</v>
      </c>
      <c r="AY285" s="12">
        <f t="shared" si="84"/>
        <v>0</v>
      </c>
      <c r="AZ285" s="12">
        <f t="shared" si="88"/>
        <v>0</v>
      </c>
      <c r="BA285" s="12">
        <f t="shared" si="89"/>
        <v>60000</v>
      </c>
      <c r="BB285" s="12">
        <f t="shared" si="90"/>
        <v>0</v>
      </c>
      <c r="BC285" s="12">
        <f t="shared" si="91"/>
        <v>0</v>
      </c>
      <c r="BD285" s="12">
        <f t="shared" si="92"/>
        <v>0</v>
      </c>
      <c r="BE285" s="12">
        <f t="shared" si="93"/>
        <v>0</v>
      </c>
      <c r="BF285" s="12">
        <f t="shared" si="87"/>
        <v>60000</v>
      </c>
      <c r="BG285" s="1"/>
      <c r="BH285" s="95"/>
    </row>
    <row r="286" spans="1:60" s="5" customFormat="1">
      <c r="A286" s="84" t="s">
        <v>377</v>
      </c>
      <c r="B286" s="14" t="s">
        <v>270</v>
      </c>
      <c r="C286" s="84"/>
      <c r="D286" s="84" t="s">
        <v>1399</v>
      </c>
      <c r="E286" s="21" t="s">
        <v>60</v>
      </c>
      <c r="F286" s="20">
        <v>10</v>
      </c>
      <c r="G286" s="20" t="s">
        <v>77</v>
      </c>
      <c r="H286" s="85"/>
      <c r="I286" s="84"/>
      <c r="J286" s="12">
        <v>0</v>
      </c>
      <c r="K286" s="12">
        <v>15557</v>
      </c>
      <c r="L286" s="12">
        <v>0</v>
      </c>
      <c r="M286" s="12">
        <v>0</v>
      </c>
      <c r="N286" s="12">
        <v>0</v>
      </c>
      <c r="O286" s="12">
        <v>0</v>
      </c>
      <c r="P286" s="12">
        <f t="shared" si="86"/>
        <v>15557</v>
      </c>
      <c r="Q286" s="12">
        <v>0</v>
      </c>
      <c r="R286" s="12">
        <v>0</v>
      </c>
      <c r="S286" s="12">
        <v>0</v>
      </c>
      <c r="T286" s="12">
        <v>0</v>
      </c>
      <c r="U286" s="12">
        <v>0</v>
      </c>
      <c r="V286" s="12">
        <v>0</v>
      </c>
      <c r="W286" s="12">
        <f t="shared" si="81"/>
        <v>0</v>
      </c>
      <c r="X286" s="12">
        <v>0</v>
      </c>
      <c r="Y286" s="12">
        <v>0</v>
      </c>
      <c r="Z286" s="12">
        <v>0</v>
      </c>
      <c r="AA286" s="12">
        <v>0</v>
      </c>
      <c r="AB286" s="12">
        <v>0</v>
      </c>
      <c r="AC286" s="12">
        <v>0</v>
      </c>
      <c r="AD286" s="12">
        <f t="shared" si="82"/>
        <v>0</v>
      </c>
      <c r="AE286" s="12">
        <v>0</v>
      </c>
      <c r="AF286" s="12">
        <v>0</v>
      </c>
      <c r="AG286" s="12">
        <v>0</v>
      </c>
      <c r="AH286" s="12">
        <v>0</v>
      </c>
      <c r="AI286" s="12">
        <v>0</v>
      </c>
      <c r="AJ286" s="12">
        <v>0</v>
      </c>
      <c r="AK286" s="12">
        <f t="shared" si="83"/>
        <v>0</v>
      </c>
      <c r="AL286" s="12">
        <f t="shared" si="94"/>
        <v>0</v>
      </c>
      <c r="AM286" s="12">
        <f t="shared" si="94"/>
        <v>15557</v>
      </c>
      <c r="AN286" s="12">
        <f t="shared" si="94"/>
        <v>0</v>
      </c>
      <c r="AO286" s="12">
        <f t="shared" si="94"/>
        <v>0</v>
      </c>
      <c r="AP286" s="12">
        <f t="shared" si="94"/>
        <v>0</v>
      </c>
      <c r="AQ286" s="12">
        <f t="shared" si="94"/>
        <v>0</v>
      </c>
      <c r="AR286" s="12">
        <f t="shared" si="95"/>
        <v>15557</v>
      </c>
      <c r="AS286" s="12">
        <v>0</v>
      </c>
      <c r="AT286" s="12">
        <v>0</v>
      </c>
      <c r="AU286" s="12">
        <v>0</v>
      </c>
      <c r="AV286" s="12">
        <v>0</v>
      </c>
      <c r="AW286" s="12">
        <v>0</v>
      </c>
      <c r="AX286" s="12">
        <v>0</v>
      </c>
      <c r="AY286" s="12">
        <f t="shared" si="84"/>
        <v>0</v>
      </c>
      <c r="AZ286" s="12">
        <f t="shared" si="88"/>
        <v>0</v>
      </c>
      <c r="BA286" s="12">
        <f t="shared" si="89"/>
        <v>15557</v>
      </c>
      <c r="BB286" s="12">
        <f t="shared" si="90"/>
        <v>0</v>
      </c>
      <c r="BC286" s="12">
        <f t="shared" si="91"/>
        <v>0</v>
      </c>
      <c r="BD286" s="12">
        <f t="shared" si="92"/>
        <v>0</v>
      </c>
      <c r="BE286" s="12">
        <f t="shared" si="93"/>
        <v>0</v>
      </c>
      <c r="BF286" s="12">
        <f t="shared" si="87"/>
        <v>15557</v>
      </c>
      <c r="BG286" s="1"/>
      <c r="BH286" s="95"/>
    </row>
    <row r="287" spans="1:60" s="5" customFormat="1">
      <c r="A287" s="84" t="s">
        <v>378</v>
      </c>
      <c r="B287" s="14" t="s">
        <v>270</v>
      </c>
      <c r="C287" s="84"/>
      <c r="D287" s="84" t="s">
        <v>1399</v>
      </c>
      <c r="E287" s="21" t="s">
        <v>60</v>
      </c>
      <c r="F287" s="20">
        <v>10</v>
      </c>
      <c r="G287" s="20" t="s">
        <v>77</v>
      </c>
      <c r="H287" s="85"/>
      <c r="I287" s="84"/>
      <c r="J287" s="12">
        <v>0</v>
      </c>
      <c r="K287" s="12">
        <v>5566</v>
      </c>
      <c r="L287" s="12">
        <v>0</v>
      </c>
      <c r="M287" s="12">
        <v>0</v>
      </c>
      <c r="N287" s="12">
        <v>0</v>
      </c>
      <c r="O287" s="12">
        <v>0</v>
      </c>
      <c r="P287" s="12">
        <f t="shared" si="86"/>
        <v>5566</v>
      </c>
      <c r="Q287" s="12">
        <v>0</v>
      </c>
      <c r="R287" s="12">
        <v>0</v>
      </c>
      <c r="S287" s="12">
        <v>0</v>
      </c>
      <c r="T287" s="12">
        <v>0</v>
      </c>
      <c r="U287" s="12">
        <v>0</v>
      </c>
      <c r="V287" s="12">
        <v>0</v>
      </c>
      <c r="W287" s="12">
        <f t="shared" si="81"/>
        <v>0</v>
      </c>
      <c r="X287" s="12">
        <v>0</v>
      </c>
      <c r="Y287" s="12">
        <v>0</v>
      </c>
      <c r="Z287" s="12">
        <v>0</v>
      </c>
      <c r="AA287" s="12">
        <v>0</v>
      </c>
      <c r="AB287" s="12">
        <v>0</v>
      </c>
      <c r="AC287" s="12">
        <v>0</v>
      </c>
      <c r="AD287" s="12">
        <f t="shared" si="82"/>
        <v>0</v>
      </c>
      <c r="AE287" s="12">
        <v>0</v>
      </c>
      <c r="AF287" s="12">
        <v>0</v>
      </c>
      <c r="AG287" s="12">
        <v>0</v>
      </c>
      <c r="AH287" s="12">
        <v>0</v>
      </c>
      <c r="AI287" s="12">
        <v>0</v>
      </c>
      <c r="AJ287" s="12">
        <v>0</v>
      </c>
      <c r="AK287" s="12">
        <f t="shared" si="83"/>
        <v>0</v>
      </c>
      <c r="AL287" s="12">
        <f t="shared" si="94"/>
        <v>0</v>
      </c>
      <c r="AM287" s="12">
        <f t="shared" si="94"/>
        <v>5566</v>
      </c>
      <c r="AN287" s="12">
        <f t="shared" si="94"/>
        <v>0</v>
      </c>
      <c r="AO287" s="12">
        <f t="shared" si="94"/>
        <v>0</v>
      </c>
      <c r="AP287" s="12">
        <f t="shared" si="94"/>
        <v>0</v>
      </c>
      <c r="AQ287" s="12">
        <f t="shared" si="94"/>
        <v>0</v>
      </c>
      <c r="AR287" s="12">
        <f t="shared" si="95"/>
        <v>5566</v>
      </c>
      <c r="AS287" s="12">
        <v>0</v>
      </c>
      <c r="AT287" s="12">
        <v>0</v>
      </c>
      <c r="AU287" s="12">
        <v>0</v>
      </c>
      <c r="AV287" s="12">
        <v>0</v>
      </c>
      <c r="AW287" s="12">
        <v>0</v>
      </c>
      <c r="AX287" s="12">
        <v>0</v>
      </c>
      <c r="AY287" s="12">
        <f t="shared" si="84"/>
        <v>0</v>
      </c>
      <c r="AZ287" s="12">
        <f t="shared" si="88"/>
        <v>0</v>
      </c>
      <c r="BA287" s="12">
        <f t="shared" si="89"/>
        <v>5566</v>
      </c>
      <c r="BB287" s="12">
        <f t="shared" si="90"/>
        <v>0</v>
      </c>
      <c r="BC287" s="12">
        <f t="shared" si="91"/>
        <v>0</v>
      </c>
      <c r="BD287" s="12">
        <f t="shared" si="92"/>
        <v>0</v>
      </c>
      <c r="BE287" s="12">
        <f t="shared" si="93"/>
        <v>0</v>
      </c>
      <c r="BF287" s="12">
        <f t="shared" si="87"/>
        <v>5566</v>
      </c>
      <c r="BG287" s="1"/>
      <c r="BH287" s="95"/>
    </row>
    <row r="288" spans="1:60" s="5" customFormat="1" ht="38.25">
      <c r="A288" s="84" t="s">
        <v>379</v>
      </c>
      <c r="B288" s="14" t="s">
        <v>270</v>
      </c>
      <c r="C288" s="84"/>
      <c r="D288" s="84" t="s">
        <v>1399</v>
      </c>
      <c r="E288" s="21" t="s">
        <v>60</v>
      </c>
      <c r="F288" s="20">
        <v>10</v>
      </c>
      <c r="G288" s="20" t="s">
        <v>77</v>
      </c>
      <c r="H288" s="85"/>
      <c r="I288" s="84"/>
      <c r="J288" s="12">
        <v>0</v>
      </c>
      <c r="K288" s="12">
        <v>71808</v>
      </c>
      <c r="L288" s="12">
        <v>0</v>
      </c>
      <c r="M288" s="12">
        <v>0</v>
      </c>
      <c r="N288" s="12">
        <v>0</v>
      </c>
      <c r="O288" s="12">
        <v>0</v>
      </c>
      <c r="P288" s="12">
        <f t="shared" si="86"/>
        <v>71808</v>
      </c>
      <c r="Q288" s="12">
        <v>0</v>
      </c>
      <c r="R288" s="12">
        <v>0</v>
      </c>
      <c r="S288" s="12">
        <v>0</v>
      </c>
      <c r="T288" s="12">
        <v>0</v>
      </c>
      <c r="U288" s="12">
        <v>0</v>
      </c>
      <c r="V288" s="12">
        <v>0</v>
      </c>
      <c r="W288" s="12">
        <f t="shared" si="81"/>
        <v>0</v>
      </c>
      <c r="X288" s="12">
        <v>0</v>
      </c>
      <c r="Y288" s="12">
        <v>0</v>
      </c>
      <c r="Z288" s="12">
        <v>0</v>
      </c>
      <c r="AA288" s="12">
        <v>0</v>
      </c>
      <c r="AB288" s="12">
        <v>0</v>
      </c>
      <c r="AC288" s="12">
        <v>0</v>
      </c>
      <c r="AD288" s="12">
        <f t="shared" si="82"/>
        <v>0</v>
      </c>
      <c r="AE288" s="12">
        <v>0</v>
      </c>
      <c r="AF288" s="12">
        <v>0</v>
      </c>
      <c r="AG288" s="12">
        <v>0</v>
      </c>
      <c r="AH288" s="12">
        <v>0</v>
      </c>
      <c r="AI288" s="12">
        <v>0</v>
      </c>
      <c r="AJ288" s="12">
        <v>0</v>
      </c>
      <c r="AK288" s="12">
        <f t="shared" si="83"/>
        <v>0</v>
      </c>
      <c r="AL288" s="12">
        <f t="shared" si="94"/>
        <v>0</v>
      </c>
      <c r="AM288" s="12">
        <f t="shared" si="94"/>
        <v>71808</v>
      </c>
      <c r="AN288" s="12">
        <f t="shared" si="94"/>
        <v>0</v>
      </c>
      <c r="AO288" s="12">
        <f t="shared" si="94"/>
        <v>0</v>
      </c>
      <c r="AP288" s="12">
        <f t="shared" si="94"/>
        <v>0</v>
      </c>
      <c r="AQ288" s="12">
        <f t="shared" si="94"/>
        <v>0</v>
      </c>
      <c r="AR288" s="12">
        <f t="shared" si="95"/>
        <v>71808</v>
      </c>
      <c r="AS288" s="12">
        <v>0</v>
      </c>
      <c r="AT288" s="12">
        <v>0</v>
      </c>
      <c r="AU288" s="12">
        <v>0</v>
      </c>
      <c r="AV288" s="12">
        <v>0</v>
      </c>
      <c r="AW288" s="12">
        <v>0</v>
      </c>
      <c r="AX288" s="12">
        <v>0</v>
      </c>
      <c r="AY288" s="12">
        <f t="shared" si="84"/>
        <v>0</v>
      </c>
      <c r="AZ288" s="12">
        <f t="shared" si="88"/>
        <v>0</v>
      </c>
      <c r="BA288" s="12">
        <f t="shared" si="89"/>
        <v>71808</v>
      </c>
      <c r="BB288" s="12">
        <f t="shared" si="90"/>
        <v>0</v>
      </c>
      <c r="BC288" s="12">
        <f t="shared" si="91"/>
        <v>0</v>
      </c>
      <c r="BD288" s="12">
        <f t="shared" si="92"/>
        <v>0</v>
      </c>
      <c r="BE288" s="12">
        <f t="shared" si="93"/>
        <v>0</v>
      </c>
      <c r="BF288" s="12">
        <f t="shared" si="87"/>
        <v>71808</v>
      </c>
      <c r="BG288" s="1"/>
      <c r="BH288" s="95"/>
    </row>
    <row r="289" spans="1:60" s="5" customFormat="1">
      <c r="A289" s="84" t="s">
        <v>380</v>
      </c>
      <c r="B289" s="14" t="s">
        <v>270</v>
      </c>
      <c r="C289" s="84"/>
      <c r="D289" s="84" t="s">
        <v>1399</v>
      </c>
      <c r="E289" s="21" t="s">
        <v>60</v>
      </c>
      <c r="F289" s="20">
        <v>10</v>
      </c>
      <c r="G289" s="20" t="s">
        <v>77</v>
      </c>
      <c r="H289" s="85"/>
      <c r="I289" s="84"/>
      <c r="J289" s="12">
        <v>0</v>
      </c>
      <c r="K289" s="12">
        <v>15753</v>
      </c>
      <c r="L289" s="12">
        <v>0</v>
      </c>
      <c r="M289" s="12">
        <v>0</v>
      </c>
      <c r="N289" s="12">
        <v>0</v>
      </c>
      <c r="O289" s="12">
        <v>0</v>
      </c>
      <c r="P289" s="12">
        <f t="shared" si="86"/>
        <v>15753</v>
      </c>
      <c r="Q289" s="12">
        <v>0</v>
      </c>
      <c r="R289" s="12">
        <v>0</v>
      </c>
      <c r="S289" s="12">
        <v>0</v>
      </c>
      <c r="T289" s="12">
        <v>0</v>
      </c>
      <c r="U289" s="12">
        <v>0</v>
      </c>
      <c r="V289" s="12">
        <v>0</v>
      </c>
      <c r="W289" s="12">
        <f t="shared" si="81"/>
        <v>0</v>
      </c>
      <c r="X289" s="12">
        <v>0</v>
      </c>
      <c r="Y289" s="12">
        <v>0</v>
      </c>
      <c r="Z289" s="12">
        <v>0</v>
      </c>
      <c r="AA289" s="12">
        <v>0</v>
      </c>
      <c r="AB289" s="12">
        <v>0</v>
      </c>
      <c r="AC289" s="12">
        <v>0</v>
      </c>
      <c r="AD289" s="12">
        <f t="shared" si="82"/>
        <v>0</v>
      </c>
      <c r="AE289" s="12">
        <v>0</v>
      </c>
      <c r="AF289" s="12">
        <v>0</v>
      </c>
      <c r="AG289" s="12">
        <v>0</v>
      </c>
      <c r="AH289" s="12">
        <v>0</v>
      </c>
      <c r="AI289" s="12">
        <v>0</v>
      </c>
      <c r="AJ289" s="12">
        <v>0</v>
      </c>
      <c r="AK289" s="12">
        <f t="shared" si="83"/>
        <v>0</v>
      </c>
      <c r="AL289" s="12">
        <f t="shared" si="94"/>
        <v>0</v>
      </c>
      <c r="AM289" s="12">
        <f t="shared" si="94"/>
        <v>15753</v>
      </c>
      <c r="AN289" s="12">
        <f t="shared" si="94"/>
        <v>0</v>
      </c>
      <c r="AO289" s="12">
        <f t="shared" si="94"/>
        <v>0</v>
      </c>
      <c r="AP289" s="12">
        <f t="shared" si="94"/>
        <v>0</v>
      </c>
      <c r="AQ289" s="12">
        <f t="shared" si="94"/>
        <v>0</v>
      </c>
      <c r="AR289" s="12">
        <f t="shared" si="95"/>
        <v>15753</v>
      </c>
      <c r="AS289" s="12">
        <v>0</v>
      </c>
      <c r="AT289" s="12">
        <v>0</v>
      </c>
      <c r="AU289" s="12">
        <v>0</v>
      </c>
      <c r="AV289" s="12">
        <v>0</v>
      </c>
      <c r="AW289" s="12">
        <v>0</v>
      </c>
      <c r="AX289" s="12">
        <v>0</v>
      </c>
      <c r="AY289" s="12">
        <f t="shared" si="84"/>
        <v>0</v>
      </c>
      <c r="AZ289" s="12">
        <f t="shared" si="88"/>
        <v>0</v>
      </c>
      <c r="BA289" s="12">
        <f t="shared" si="89"/>
        <v>15753</v>
      </c>
      <c r="BB289" s="12">
        <f t="shared" si="90"/>
        <v>0</v>
      </c>
      <c r="BC289" s="12">
        <f t="shared" si="91"/>
        <v>0</v>
      </c>
      <c r="BD289" s="12">
        <f t="shared" si="92"/>
        <v>0</v>
      </c>
      <c r="BE289" s="12">
        <f t="shared" si="93"/>
        <v>0</v>
      </c>
      <c r="BF289" s="12">
        <f t="shared" si="87"/>
        <v>15753</v>
      </c>
      <c r="BG289" s="1"/>
      <c r="BH289" s="95"/>
    </row>
    <row r="290" spans="1:60" s="5" customFormat="1">
      <c r="A290" s="84" t="s">
        <v>381</v>
      </c>
      <c r="B290" s="14" t="s">
        <v>270</v>
      </c>
      <c r="C290" s="84"/>
      <c r="D290" s="84" t="s">
        <v>1399</v>
      </c>
      <c r="E290" s="21" t="s">
        <v>60</v>
      </c>
      <c r="F290" s="20">
        <v>10</v>
      </c>
      <c r="G290" s="20" t="s">
        <v>77</v>
      </c>
      <c r="H290" s="85"/>
      <c r="I290" s="84"/>
      <c r="J290" s="12">
        <v>0</v>
      </c>
      <c r="K290" s="12">
        <v>0</v>
      </c>
      <c r="L290" s="12">
        <v>0</v>
      </c>
      <c r="M290" s="12">
        <v>0</v>
      </c>
      <c r="N290" s="12">
        <v>0</v>
      </c>
      <c r="O290" s="12">
        <v>0</v>
      </c>
      <c r="P290" s="12">
        <f t="shared" si="86"/>
        <v>0</v>
      </c>
      <c r="Q290" s="12">
        <v>0</v>
      </c>
      <c r="R290" s="12">
        <v>0</v>
      </c>
      <c r="S290" s="12">
        <v>0</v>
      </c>
      <c r="T290" s="12">
        <v>0</v>
      </c>
      <c r="U290" s="12">
        <v>0</v>
      </c>
      <c r="V290" s="12">
        <v>0</v>
      </c>
      <c r="W290" s="12">
        <f t="shared" si="81"/>
        <v>0</v>
      </c>
      <c r="X290" s="12">
        <v>0</v>
      </c>
      <c r="Y290" s="12">
        <v>20000</v>
      </c>
      <c r="Z290" s="12">
        <v>0</v>
      </c>
      <c r="AA290" s="12">
        <v>0</v>
      </c>
      <c r="AB290" s="12">
        <v>0</v>
      </c>
      <c r="AC290" s="12">
        <v>0</v>
      </c>
      <c r="AD290" s="12">
        <f t="shared" si="82"/>
        <v>20000</v>
      </c>
      <c r="AE290" s="12">
        <v>0</v>
      </c>
      <c r="AF290" s="12">
        <v>0</v>
      </c>
      <c r="AG290" s="12">
        <v>0</v>
      </c>
      <c r="AH290" s="12">
        <v>0</v>
      </c>
      <c r="AI290" s="12">
        <v>0</v>
      </c>
      <c r="AJ290" s="12">
        <v>0</v>
      </c>
      <c r="AK290" s="12">
        <f t="shared" si="83"/>
        <v>0</v>
      </c>
      <c r="AL290" s="12">
        <f t="shared" si="94"/>
        <v>0</v>
      </c>
      <c r="AM290" s="12">
        <f t="shared" si="94"/>
        <v>20000</v>
      </c>
      <c r="AN290" s="12">
        <f t="shared" si="94"/>
        <v>0</v>
      </c>
      <c r="AO290" s="12">
        <f t="shared" si="94"/>
        <v>0</v>
      </c>
      <c r="AP290" s="12">
        <f t="shared" si="94"/>
        <v>0</v>
      </c>
      <c r="AQ290" s="12">
        <f t="shared" si="94"/>
        <v>0</v>
      </c>
      <c r="AR290" s="12">
        <f t="shared" si="95"/>
        <v>20000</v>
      </c>
      <c r="AS290" s="12">
        <v>0</v>
      </c>
      <c r="AT290" s="12">
        <v>0</v>
      </c>
      <c r="AU290" s="12">
        <v>0</v>
      </c>
      <c r="AV290" s="12">
        <v>0</v>
      </c>
      <c r="AW290" s="12">
        <v>0</v>
      </c>
      <c r="AX290" s="12">
        <v>0</v>
      </c>
      <c r="AY290" s="12">
        <f t="shared" si="84"/>
        <v>0</v>
      </c>
      <c r="AZ290" s="12">
        <f t="shared" si="88"/>
        <v>0</v>
      </c>
      <c r="BA290" s="12">
        <f t="shared" si="89"/>
        <v>20000</v>
      </c>
      <c r="BB290" s="12">
        <f t="shared" si="90"/>
        <v>0</v>
      </c>
      <c r="BC290" s="12">
        <f t="shared" si="91"/>
        <v>0</v>
      </c>
      <c r="BD290" s="12">
        <f t="shared" si="92"/>
        <v>0</v>
      </c>
      <c r="BE290" s="12">
        <f t="shared" si="93"/>
        <v>0</v>
      </c>
      <c r="BF290" s="12">
        <f t="shared" si="87"/>
        <v>20000</v>
      </c>
      <c r="BG290" s="1"/>
      <c r="BH290" s="95"/>
    </row>
    <row r="291" spans="1:60" s="5" customFormat="1">
      <c r="A291" s="84" t="s">
        <v>382</v>
      </c>
      <c r="B291" s="14" t="s">
        <v>270</v>
      </c>
      <c r="C291" s="84"/>
      <c r="D291" s="84" t="s">
        <v>1399</v>
      </c>
      <c r="E291" s="21" t="s">
        <v>60</v>
      </c>
      <c r="F291" s="20">
        <v>10</v>
      </c>
      <c r="G291" s="20" t="s">
        <v>77</v>
      </c>
      <c r="H291" s="85"/>
      <c r="I291" s="84"/>
      <c r="J291" s="12">
        <v>0</v>
      </c>
      <c r="K291" s="12">
        <v>0</v>
      </c>
      <c r="L291" s="12">
        <v>0</v>
      </c>
      <c r="M291" s="12">
        <v>0</v>
      </c>
      <c r="N291" s="12">
        <v>0</v>
      </c>
      <c r="O291" s="12">
        <v>0</v>
      </c>
      <c r="P291" s="12">
        <f t="shared" si="86"/>
        <v>0</v>
      </c>
      <c r="Q291" s="12">
        <v>0</v>
      </c>
      <c r="R291" s="12">
        <v>0</v>
      </c>
      <c r="S291" s="12">
        <v>0</v>
      </c>
      <c r="T291" s="12">
        <v>0</v>
      </c>
      <c r="U291" s="12">
        <v>0</v>
      </c>
      <c r="V291" s="12">
        <v>0</v>
      </c>
      <c r="W291" s="12">
        <f t="shared" si="81"/>
        <v>0</v>
      </c>
      <c r="X291" s="12">
        <v>0</v>
      </c>
      <c r="Y291" s="12">
        <v>0</v>
      </c>
      <c r="Z291" s="12">
        <v>0</v>
      </c>
      <c r="AA291" s="12">
        <v>0</v>
      </c>
      <c r="AB291" s="12">
        <v>0</v>
      </c>
      <c r="AC291" s="12">
        <v>0</v>
      </c>
      <c r="AD291" s="12">
        <f t="shared" si="82"/>
        <v>0</v>
      </c>
      <c r="AE291" s="12">
        <v>0</v>
      </c>
      <c r="AF291" s="12">
        <v>0</v>
      </c>
      <c r="AG291" s="12">
        <v>0</v>
      </c>
      <c r="AH291" s="12">
        <v>0</v>
      </c>
      <c r="AI291" s="12">
        <v>0</v>
      </c>
      <c r="AJ291" s="12">
        <v>0</v>
      </c>
      <c r="AK291" s="12">
        <f t="shared" si="83"/>
        <v>0</v>
      </c>
      <c r="AL291" s="12">
        <f t="shared" si="94"/>
        <v>0</v>
      </c>
      <c r="AM291" s="12">
        <f t="shared" si="94"/>
        <v>0</v>
      </c>
      <c r="AN291" s="12">
        <f t="shared" si="94"/>
        <v>0</v>
      </c>
      <c r="AO291" s="12">
        <f t="shared" si="94"/>
        <v>0</v>
      </c>
      <c r="AP291" s="12">
        <f t="shared" si="94"/>
        <v>0</v>
      </c>
      <c r="AQ291" s="12">
        <f t="shared" si="94"/>
        <v>0</v>
      </c>
      <c r="AR291" s="12">
        <f t="shared" si="95"/>
        <v>0</v>
      </c>
      <c r="AS291" s="12">
        <v>0</v>
      </c>
      <c r="AT291" s="12">
        <v>0</v>
      </c>
      <c r="AU291" s="12">
        <v>0</v>
      </c>
      <c r="AV291" s="12">
        <v>0</v>
      </c>
      <c r="AW291" s="12">
        <v>0</v>
      </c>
      <c r="AX291" s="12">
        <v>0</v>
      </c>
      <c r="AY291" s="12">
        <f t="shared" si="84"/>
        <v>0</v>
      </c>
      <c r="AZ291" s="12">
        <f t="shared" si="88"/>
        <v>0</v>
      </c>
      <c r="BA291" s="12">
        <f t="shared" si="89"/>
        <v>0</v>
      </c>
      <c r="BB291" s="12">
        <f t="shared" si="90"/>
        <v>0</v>
      </c>
      <c r="BC291" s="12">
        <f t="shared" si="91"/>
        <v>0</v>
      </c>
      <c r="BD291" s="12">
        <f t="shared" si="92"/>
        <v>0</v>
      </c>
      <c r="BE291" s="12">
        <f t="shared" si="93"/>
        <v>0</v>
      </c>
      <c r="BF291" s="12">
        <f t="shared" si="87"/>
        <v>0</v>
      </c>
      <c r="BG291" s="1"/>
      <c r="BH291" s="95"/>
    </row>
    <row r="292" spans="1:60" s="5" customFormat="1">
      <c r="A292" s="84" t="s">
        <v>383</v>
      </c>
      <c r="B292" s="14" t="s">
        <v>270</v>
      </c>
      <c r="C292" s="84"/>
      <c r="D292" s="84" t="s">
        <v>1399</v>
      </c>
      <c r="E292" s="21" t="s">
        <v>60</v>
      </c>
      <c r="F292" s="20">
        <v>10</v>
      </c>
      <c r="G292" s="20" t="s">
        <v>77</v>
      </c>
      <c r="H292" s="85"/>
      <c r="I292" s="84"/>
      <c r="J292" s="12">
        <v>0</v>
      </c>
      <c r="K292" s="12">
        <v>0</v>
      </c>
      <c r="L292" s="12">
        <v>0</v>
      </c>
      <c r="M292" s="12">
        <v>0</v>
      </c>
      <c r="N292" s="12">
        <v>0</v>
      </c>
      <c r="O292" s="12">
        <v>0</v>
      </c>
      <c r="P292" s="12">
        <f t="shared" si="86"/>
        <v>0</v>
      </c>
      <c r="Q292" s="12">
        <v>0</v>
      </c>
      <c r="R292" s="12">
        <v>0</v>
      </c>
      <c r="S292" s="12">
        <v>0</v>
      </c>
      <c r="T292" s="12">
        <v>0</v>
      </c>
      <c r="U292" s="12">
        <v>0</v>
      </c>
      <c r="V292" s="12">
        <v>0</v>
      </c>
      <c r="W292" s="12">
        <f t="shared" si="81"/>
        <v>0</v>
      </c>
      <c r="X292" s="12">
        <v>0</v>
      </c>
      <c r="Y292" s="12">
        <v>160000</v>
      </c>
      <c r="Z292" s="12">
        <v>0</v>
      </c>
      <c r="AA292" s="12">
        <v>0</v>
      </c>
      <c r="AB292" s="12">
        <v>0</v>
      </c>
      <c r="AC292" s="12">
        <v>0</v>
      </c>
      <c r="AD292" s="12">
        <f t="shared" si="82"/>
        <v>160000</v>
      </c>
      <c r="AE292" s="12">
        <v>0</v>
      </c>
      <c r="AF292" s="12">
        <v>130000</v>
      </c>
      <c r="AG292" s="12">
        <v>0</v>
      </c>
      <c r="AH292" s="12">
        <v>0</v>
      </c>
      <c r="AI292" s="12">
        <v>0</v>
      </c>
      <c r="AJ292" s="12">
        <v>0</v>
      </c>
      <c r="AK292" s="12">
        <f t="shared" si="83"/>
        <v>130000</v>
      </c>
      <c r="AL292" s="12">
        <f t="shared" si="94"/>
        <v>0</v>
      </c>
      <c r="AM292" s="12">
        <f t="shared" si="94"/>
        <v>290000</v>
      </c>
      <c r="AN292" s="12">
        <f t="shared" si="94"/>
        <v>0</v>
      </c>
      <c r="AO292" s="12">
        <f t="shared" si="94"/>
        <v>0</v>
      </c>
      <c r="AP292" s="12">
        <f t="shared" si="94"/>
        <v>0</v>
      </c>
      <c r="AQ292" s="12">
        <f t="shared" si="94"/>
        <v>0</v>
      </c>
      <c r="AR292" s="12">
        <f t="shared" si="95"/>
        <v>290000</v>
      </c>
      <c r="AS292" s="12">
        <v>0</v>
      </c>
      <c r="AT292" s="12">
        <v>0</v>
      </c>
      <c r="AU292" s="12">
        <v>0</v>
      </c>
      <c r="AV292" s="12">
        <v>0</v>
      </c>
      <c r="AW292" s="12">
        <v>0</v>
      </c>
      <c r="AX292" s="12">
        <v>0</v>
      </c>
      <c r="AY292" s="12">
        <f t="shared" si="84"/>
        <v>0</v>
      </c>
      <c r="AZ292" s="12">
        <f t="shared" si="88"/>
        <v>0</v>
      </c>
      <c r="BA292" s="12">
        <f t="shared" si="89"/>
        <v>290000</v>
      </c>
      <c r="BB292" s="12">
        <f t="shared" si="90"/>
        <v>0</v>
      </c>
      <c r="BC292" s="12">
        <f t="shared" si="91"/>
        <v>0</v>
      </c>
      <c r="BD292" s="12">
        <f t="shared" si="92"/>
        <v>0</v>
      </c>
      <c r="BE292" s="12">
        <f t="shared" si="93"/>
        <v>0</v>
      </c>
      <c r="BF292" s="12">
        <f t="shared" si="87"/>
        <v>290000</v>
      </c>
      <c r="BG292" s="1"/>
      <c r="BH292" s="95"/>
    </row>
    <row r="293" spans="1:60" s="5" customFormat="1">
      <c r="A293" s="84" t="s">
        <v>384</v>
      </c>
      <c r="B293" s="14" t="s">
        <v>270</v>
      </c>
      <c r="C293" s="84"/>
      <c r="D293" s="84" t="s">
        <v>1399</v>
      </c>
      <c r="E293" s="21" t="s">
        <v>60</v>
      </c>
      <c r="F293" s="20">
        <v>10</v>
      </c>
      <c r="G293" s="20" t="s">
        <v>77</v>
      </c>
      <c r="H293" s="85"/>
      <c r="I293" s="84"/>
      <c r="J293" s="12">
        <v>0</v>
      </c>
      <c r="K293" s="12">
        <v>148344</v>
      </c>
      <c r="L293" s="12">
        <v>0</v>
      </c>
      <c r="M293" s="12">
        <v>0</v>
      </c>
      <c r="N293" s="12">
        <v>0</v>
      </c>
      <c r="O293" s="12">
        <v>0</v>
      </c>
      <c r="P293" s="12">
        <f t="shared" si="86"/>
        <v>148344</v>
      </c>
      <c r="Q293" s="12">
        <v>0</v>
      </c>
      <c r="R293" s="12">
        <v>0</v>
      </c>
      <c r="S293" s="12">
        <v>0</v>
      </c>
      <c r="T293" s="12">
        <v>0</v>
      </c>
      <c r="U293" s="12">
        <v>0</v>
      </c>
      <c r="V293" s="12">
        <v>0</v>
      </c>
      <c r="W293" s="12">
        <f t="shared" si="81"/>
        <v>0</v>
      </c>
      <c r="X293" s="12">
        <v>0</v>
      </c>
      <c r="Y293" s="12">
        <v>0</v>
      </c>
      <c r="Z293" s="12">
        <v>0</v>
      </c>
      <c r="AA293" s="12">
        <v>0</v>
      </c>
      <c r="AB293" s="12">
        <v>0</v>
      </c>
      <c r="AC293" s="12">
        <v>0</v>
      </c>
      <c r="AD293" s="12">
        <f t="shared" si="82"/>
        <v>0</v>
      </c>
      <c r="AE293" s="12">
        <v>0</v>
      </c>
      <c r="AF293" s="12">
        <v>0</v>
      </c>
      <c r="AG293" s="12">
        <v>0</v>
      </c>
      <c r="AH293" s="12">
        <v>0</v>
      </c>
      <c r="AI293" s="12">
        <v>0</v>
      </c>
      <c r="AJ293" s="12">
        <v>0</v>
      </c>
      <c r="AK293" s="12">
        <f t="shared" si="83"/>
        <v>0</v>
      </c>
      <c r="AL293" s="12">
        <f t="shared" si="94"/>
        <v>0</v>
      </c>
      <c r="AM293" s="12">
        <f t="shared" si="94"/>
        <v>148344</v>
      </c>
      <c r="AN293" s="12">
        <f t="shared" si="94"/>
        <v>0</v>
      </c>
      <c r="AO293" s="12">
        <f t="shared" si="94"/>
        <v>0</v>
      </c>
      <c r="AP293" s="12">
        <f t="shared" si="94"/>
        <v>0</v>
      </c>
      <c r="AQ293" s="12">
        <f t="shared" si="94"/>
        <v>0</v>
      </c>
      <c r="AR293" s="12">
        <f t="shared" si="95"/>
        <v>148344</v>
      </c>
      <c r="AS293" s="12">
        <v>0</v>
      </c>
      <c r="AT293" s="12">
        <v>0</v>
      </c>
      <c r="AU293" s="12">
        <v>0</v>
      </c>
      <c r="AV293" s="12">
        <v>0</v>
      </c>
      <c r="AW293" s="12">
        <v>0</v>
      </c>
      <c r="AX293" s="12">
        <v>0</v>
      </c>
      <c r="AY293" s="12">
        <f t="shared" si="84"/>
        <v>0</v>
      </c>
      <c r="AZ293" s="12">
        <f t="shared" si="88"/>
        <v>0</v>
      </c>
      <c r="BA293" s="12">
        <f t="shared" si="89"/>
        <v>148344</v>
      </c>
      <c r="BB293" s="12">
        <f t="shared" si="90"/>
        <v>0</v>
      </c>
      <c r="BC293" s="12">
        <f t="shared" si="91"/>
        <v>0</v>
      </c>
      <c r="BD293" s="12">
        <f t="shared" si="92"/>
        <v>0</v>
      </c>
      <c r="BE293" s="12">
        <f t="shared" si="93"/>
        <v>0</v>
      </c>
      <c r="BF293" s="12">
        <f t="shared" si="87"/>
        <v>148344</v>
      </c>
      <c r="BG293" s="1"/>
      <c r="BH293" s="95"/>
    </row>
    <row r="294" spans="1:60" s="5" customFormat="1">
      <c r="A294" s="84" t="s">
        <v>385</v>
      </c>
      <c r="B294" s="14" t="s">
        <v>270</v>
      </c>
      <c r="C294" s="84"/>
      <c r="D294" s="84" t="s">
        <v>1399</v>
      </c>
      <c r="E294" s="21" t="s">
        <v>60</v>
      </c>
      <c r="F294" s="20">
        <v>10</v>
      </c>
      <c r="G294" s="20" t="s">
        <v>77</v>
      </c>
      <c r="H294" s="85"/>
      <c r="I294" s="84"/>
      <c r="J294" s="12">
        <v>0</v>
      </c>
      <c r="K294" s="12">
        <v>0</v>
      </c>
      <c r="L294" s="12">
        <v>0</v>
      </c>
      <c r="M294" s="12">
        <v>0</v>
      </c>
      <c r="N294" s="12">
        <v>0</v>
      </c>
      <c r="O294" s="12">
        <v>0</v>
      </c>
      <c r="P294" s="12">
        <f t="shared" si="86"/>
        <v>0</v>
      </c>
      <c r="Q294" s="12">
        <v>0</v>
      </c>
      <c r="R294" s="12">
        <v>0</v>
      </c>
      <c r="S294" s="12">
        <v>0</v>
      </c>
      <c r="T294" s="12">
        <v>0</v>
      </c>
      <c r="U294" s="12">
        <v>0</v>
      </c>
      <c r="V294" s="12">
        <v>0</v>
      </c>
      <c r="W294" s="12">
        <f t="shared" si="81"/>
        <v>0</v>
      </c>
      <c r="X294" s="12">
        <v>0</v>
      </c>
      <c r="Y294" s="12">
        <v>78972</v>
      </c>
      <c r="Z294" s="12">
        <v>0</v>
      </c>
      <c r="AA294" s="12">
        <v>0</v>
      </c>
      <c r="AB294" s="12">
        <v>0</v>
      </c>
      <c r="AC294" s="12">
        <v>0</v>
      </c>
      <c r="AD294" s="12">
        <f t="shared" si="82"/>
        <v>78972</v>
      </c>
      <c r="AE294" s="12">
        <v>0</v>
      </c>
      <c r="AF294" s="12">
        <v>130000</v>
      </c>
      <c r="AG294" s="12">
        <v>0</v>
      </c>
      <c r="AH294" s="12">
        <v>0</v>
      </c>
      <c r="AI294" s="12">
        <v>0</v>
      </c>
      <c r="AJ294" s="12">
        <v>0</v>
      </c>
      <c r="AK294" s="12">
        <f t="shared" si="83"/>
        <v>130000</v>
      </c>
      <c r="AL294" s="12">
        <f t="shared" si="94"/>
        <v>0</v>
      </c>
      <c r="AM294" s="12">
        <f t="shared" si="94"/>
        <v>208972</v>
      </c>
      <c r="AN294" s="12">
        <f t="shared" si="94"/>
        <v>0</v>
      </c>
      <c r="AO294" s="12">
        <f t="shared" si="94"/>
        <v>0</v>
      </c>
      <c r="AP294" s="12">
        <f t="shared" si="94"/>
        <v>0</v>
      </c>
      <c r="AQ294" s="12">
        <f t="shared" si="94"/>
        <v>0</v>
      </c>
      <c r="AR294" s="12">
        <f t="shared" si="95"/>
        <v>208972</v>
      </c>
      <c r="AS294" s="12">
        <v>0</v>
      </c>
      <c r="AT294" s="12">
        <v>0</v>
      </c>
      <c r="AU294" s="12">
        <v>0</v>
      </c>
      <c r="AV294" s="12">
        <v>0</v>
      </c>
      <c r="AW294" s="12">
        <v>0</v>
      </c>
      <c r="AX294" s="12">
        <v>0</v>
      </c>
      <c r="AY294" s="12">
        <f t="shared" si="84"/>
        <v>0</v>
      </c>
      <c r="AZ294" s="12">
        <f t="shared" si="88"/>
        <v>0</v>
      </c>
      <c r="BA294" s="12">
        <f t="shared" si="89"/>
        <v>208972</v>
      </c>
      <c r="BB294" s="12">
        <f t="shared" si="90"/>
        <v>0</v>
      </c>
      <c r="BC294" s="12">
        <f t="shared" si="91"/>
        <v>0</v>
      </c>
      <c r="BD294" s="12">
        <f t="shared" si="92"/>
        <v>0</v>
      </c>
      <c r="BE294" s="12">
        <f t="shared" si="93"/>
        <v>0</v>
      </c>
      <c r="BF294" s="12">
        <f t="shared" si="87"/>
        <v>208972</v>
      </c>
      <c r="BG294" s="1"/>
      <c r="BH294" s="95"/>
    </row>
    <row r="295" spans="1:60" s="5" customFormat="1">
      <c r="A295" s="84" t="s">
        <v>386</v>
      </c>
      <c r="B295" s="14" t="s">
        <v>270</v>
      </c>
      <c r="C295" s="84"/>
      <c r="D295" s="84" t="s">
        <v>1399</v>
      </c>
      <c r="E295" s="21" t="s">
        <v>60</v>
      </c>
      <c r="F295" s="20">
        <v>10</v>
      </c>
      <c r="G295" s="20" t="s">
        <v>77</v>
      </c>
      <c r="H295" s="85"/>
      <c r="I295" s="84"/>
      <c r="J295" s="12">
        <v>0</v>
      </c>
      <c r="K295" s="12">
        <v>19651</v>
      </c>
      <c r="L295" s="12">
        <v>0</v>
      </c>
      <c r="M295" s="12">
        <v>0</v>
      </c>
      <c r="N295" s="12">
        <v>0</v>
      </c>
      <c r="O295" s="12">
        <v>0</v>
      </c>
      <c r="P295" s="12">
        <f t="shared" si="86"/>
        <v>19651</v>
      </c>
      <c r="Q295" s="12">
        <v>0</v>
      </c>
      <c r="R295" s="12">
        <v>0</v>
      </c>
      <c r="S295" s="12">
        <v>0</v>
      </c>
      <c r="T295" s="12">
        <v>0</v>
      </c>
      <c r="U295" s="12">
        <v>0</v>
      </c>
      <c r="V295" s="12">
        <v>0</v>
      </c>
      <c r="W295" s="12">
        <f t="shared" ref="W295:W358" si="96">SUM(Q295:V295)</f>
        <v>0</v>
      </c>
      <c r="X295" s="12">
        <v>0</v>
      </c>
      <c r="Y295" s="12">
        <v>0</v>
      </c>
      <c r="Z295" s="12">
        <v>0</v>
      </c>
      <c r="AA295" s="12">
        <v>0</v>
      </c>
      <c r="AB295" s="12">
        <v>0</v>
      </c>
      <c r="AC295" s="12">
        <v>0</v>
      </c>
      <c r="AD295" s="12">
        <f t="shared" ref="AD295:AD358" si="97">SUM(X295:AC295)</f>
        <v>0</v>
      </c>
      <c r="AE295" s="12">
        <v>0</v>
      </c>
      <c r="AF295" s="12">
        <v>0</v>
      </c>
      <c r="AG295" s="12">
        <v>0</v>
      </c>
      <c r="AH295" s="12">
        <v>0</v>
      </c>
      <c r="AI295" s="12">
        <v>0</v>
      </c>
      <c r="AJ295" s="12">
        <v>0</v>
      </c>
      <c r="AK295" s="12">
        <f t="shared" ref="AK295:AK358" si="98">SUM(AE295:AJ295)</f>
        <v>0</v>
      </c>
      <c r="AL295" s="12">
        <f t="shared" si="94"/>
        <v>0</v>
      </c>
      <c r="AM295" s="12">
        <f t="shared" si="94"/>
        <v>19651</v>
      </c>
      <c r="AN295" s="12">
        <f t="shared" si="94"/>
        <v>0</v>
      </c>
      <c r="AO295" s="12">
        <f t="shared" si="94"/>
        <v>0</v>
      </c>
      <c r="AP295" s="12">
        <f t="shared" si="94"/>
        <v>0</v>
      </c>
      <c r="AQ295" s="12">
        <f t="shared" si="94"/>
        <v>0</v>
      </c>
      <c r="AR295" s="12">
        <f t="shared" si="95"/>
        <v>19651</v>
      </c>
      <c r="AS295" s="12">
        <v>0</v>
      </c>
      <c r="AT295" s="12">
        <v>0</v>
      </c>
      <c r="AU295" s="12">
        <v>0</v>
      </c>
      <c r="AV295" s="12">
        <v>0</v>
      </c>
      <c r="AW295" s="12">
        <v>0</v>
      </c>
      <c r="AX295" s="12">
        <v>0</v>
      </c>
      <c r="AY295" s="12">
        <f t="shared" ref="AY295:AY358" si="99">SUM(AS295:AX295)</f>
        <v>0</v>
      </c>
      <c r="AZ295" s="12">
        <f t="shared" si="88"/>
        <v>0</v>
      </c>
      <c r="BA295" s="12">
        <f t="shared" si="89"/>
        <v>19651</v>
      </c>
      <c r="BB295" s="12">
        <f t="shared" si="90"/>
        <v>0</v>
      </c>
      <c r="BC295" s="12">
        <f t="shared" si="91"/>
        <v>0</v>
      </c>
      <c r="BD295" s="12">
        <f t="shared" si="92"/>
        <v>0</v>
      </c>
      <c r="BE295" s="12">
        <f t="shared" si="93"/>
        <v>0</v>
      </c>
      <c r="BF295" s="12">
        <f t="shared" si="87"/>
        <v>19651</v>
      </c>
      <c r="BG295" s="1"/>
      <c r="BH295" s="95"/>
    </row>
    <row r="296" spans="1:60" s="5" customFormat="1">
      <c r="A296" s="84" t="s">
        <v>387</v>
      </c>
      <c r="B296" s="14" t="s">
        <v>270</v>
      </c>
      <c r="C296" s="84"/>
      <c r="D296" s="84" t="s">
        <v>1399</v>
      </c>
      <c r="E296" s="21" t="s">
        <v>60</v>
      </c>
      <c r="F296" s="20">
        <v>10</v>
      </c>
      <c r="G296" s="20" t="s">
        <v>77</v>
      </c>
      <c r="H296" s="85"/>
      <c r="I296" s="84"/>
      <c r="J296" s="12">
        <v>0</v>
      </c>
      <c r="K296" s="12">
        <v>123966</v>
      </c>
      <c r="L296" s="12">
        <v>0</v>
      </c>
      <c r="M296" s="12">
        <v>0</v>
      </c>
      <c r="N296" s="12">
        <v>0</v>
      </c>
      <c r="O296" s="12">
        <v>0</v>
      </c>
      <c r="P296" s="12">
        <f t="shared" si="86"/>
        <v>123966</v>
      </c>
      <c r="Q296" s="12">
        <v>0</v>
      </c>
      <c r="R296" s="12">
        <v>0</v>
      </c>
      <c r="S296" s="12">
        <v>0</v>
      </c>
      <c r="T296" s="12">
        <v>0</v>
      </c>
      <c r="U296" s="12">
        <v>0</v>
      </c>
      <c r="V296" s="12">
        <v>0</v>
      </c>
      <c r="W296" s="12">
        <f t="shared" si="96"/>
        <v>0</v>
      </c>
      <c r="X296" s="12">
        <v>0</v>
      </c>
      <c r="Y296" s="12">
        <v>0</v>
      </c>
      <c r="Z296" s="12">
        <v>0</v>
      </c>
      <c r="AA296" s="12">
        <v>0</v>
      </c>
      <c r="AB296" s="12">
        <v>0</v>
      </c>
      <c r="AC296" s="12">
        <v>0</v>
      </c>
      <c r="AD296" s="12">
        <f t="shared" si="97"/>
        <v>0</v>
      </c>
      <c r="AE296" s="12">
        <v>0</v>
      </c>
      <c r="AF296" s="12">
        <v>0</v>
      </c>
      <c r="AG296" s="12">
        <v>0</v>
      </c>
      <c r="AH296" s="12">
        <v>0</v>
      </c>
      <c r="AI296" s="12">
        <v>0</v>
      </c>
      <c r="AJ296" s="12">
        <v>0</v>
      </c>
      <c r="AK296" s="12">
        <f t="shared" si="98"/>
        <v>0</v>
      </c>
      <c r="AL296" s="12">
        <f t="shared" si="94"/>
        <v>0</v>
      </c>
      <c r="AM296" s="12">
        <f t="shared" si="94"/>
        <v>123966</v>
      </c>
      <c r="AN296" s="12">
        <f t="shared" si="94"/>
        <v>0</v>
      </c>
      <c r="AO296" s="12">
        <f t="shared" si="94"/>
        <v>0</v>
      </c>
      <c r="AP296" s="12">
        <f t="shared" si="94"/>
        <v>0</v>
      </c>
      <c r="AQ296" s="12">
        <f t="shared" si="94"/>
        <v>0</v>
      </c>
      <c r="AR296" s="12">
        <f t="shared" si="95"/>
        <v>123966</v>
      </c>
      <c r="AS296" s="12">
        <v>0</v>
      </c>
      <c r="AT296" s="12">
        <v>0</v>
      </c>
      <c r="AU296" s="12">
        <v>0</v>
      </c>
      <c r="AV296" s="12">
        <v>0</v>
      </c>
      <c r="AW296" s="12">
        <v>0</v>
      </c>
      <c r="AX296" s="12">
        <v>0</v>
      </c>
      <c r="AY296" s="12">
        <f t="shared" si="99"/>
        <v>0</v>
      </c>
      <c r="AZ296" s="12">
        <f t="shared" si="88"/>
        <v>0</v>
      </c>
      <c r="BA296" s="12">
        <f t="shared" si="89"/>
        <v>123966</v>
      </c>
      <c r="BB296" s="12">
        <f t="shared" si="90"/>
        <v>0</v>
      </c>
      <c r="BC296" s="12">
        <f t="shared" si="91"/>
        <v>0</v>
      </c>
      <c r="BD296" s="12">
        <f t="shared" si="92"/>
        <v>0</v>
      </c>
      <c r="BE296" s="12">
        <f t="shared" si="93"/>
        <v>0</v>
      </c>
      <c r="BF296" s="12">
        <f t="shared" si="87"/>
        <v>123966</v>
      </c>
      <c r="BG296" s="1"/>
      <c r="BH296" s="95"/>
    </row>
    <row r="297" spans="1:60" s="5" customFormat="1">
      <c r="A297" s="84" t="s">
        <v>388</v>
      </c>
      <c r="B297" s="14" t="s">
        <v>270</v>
      </c>
      <c r="C297" s="84"/>
      <c r="D297" s="84" t="s">
        <v>1399</v>
      </c>
      <c r="E297" s="21" t="s">
        <v>60</v>
      </c>
      <c r="F297" s="20">
        <v>10</v>
      </c>
      <c r="G297" s="20" t="s">
        <v>77</v>
      </c>
      <c r="H297" s="85"/>
      <c r="I297" s="84"/>
      <c r="J297" s="12">
        <v>0</v>
      </c>
      <c r="K297" s="12">
        <v>15000</v>
      </c>
      <c r="L297" s="12">
        <v>0</v>
      </c>
      <c r="M297" s="12">
        <v>0</v>
      </c>
      <c r="N297" s="12">
        <v>0</v>
      </c>
      <c r="O297" s="12">
        <v>0</v>
      </c>
      <c r="P297" s="12">
        <f t="shared" si="86"/>
        <v>15000</v>
      </c>
      <c r="Q297" s="12">
        <v>0</v>
      </c>
      <c r="R297" s="12">
        <v>12902</v>
      </c>
      <c r="S297" s="12">
        <v>0</v>
      </c>
      <c r="T297" s="12">
        <v>0</v>
      </c>
      <c r="U297" s="12">
        <v>0</v>
      </c>
      <c r="V297" s="12">
        <v>0</v>
      </c>
      <c r="W297" s="12">
        <f t="shared" si="96"/>
        <v>12902</v>
      </c>
      <c r="X297" s="12">
        <v>0</v>
      </c>
      <c r="Y297" s="12">
        <v>0</v>
      </c>
      <c r="Z297" s="12">
        <v>0</v>
      </c>
      <c r="AA297" s="12">
        <v>0</v>
      </c>
      <c r="AB297" s="12">
        <v>0</v>
      </c>
      <c r="AC297" s="12">
        <v>0</v>
      </c>
      <c r="AD297" s="12">
        <f t="shared" si="97"/>
        <v>0</v>
      </c>
      <c r="AE297" s="12">
        <v>0</v>
      </c>
      <c r="AF297" s="12">
        <v>0</v>
      </c>
      <c r="AG297" s="12">
        <v>0</v>
      </c>
      <c r="AH297" s="12">
        <v>0</v>
      </c>
      <c r="AI297" s="12">
        <v>0</v>
      </c>
      <c r="AJ297" s="12">
        <v>0</v>
      </c>
      <c r="AK297" s="12">
        <f t="shared" si="98"/>
        <v>0</v>
      </c>
      <c r="AL297" s="12">
        <f t="shared" si="94"/>
        <v>0</v>
      </c>
      <c r="AM297" s="12">
        <f t="shared" si="94"/>
        <v>27902</v>
      </c>
      <c r="AN297" s="12">
        <f t="shared" si="94"/>
        <v>0</v>
      </c>
      <c r="AO297" s="12">
        <f t="shared" si="94"/>
        <v>0</v>
      </c>
      <c r="AP297" s="12">
        <f t="shared" si="94"/>
        <v>0</v>
      </c>
      <c r="AQ297" s="12">
        <f t="shared" si="94"/>
        <v>0</v>
      </c>
      <c r="AR297" s="12">
        <f t="shared" si="95"/>
        <v>27902</v>
      </c>
      <c r="AS297" s="12">
        <v>0</v>
      </c>
      <c r="AT297" s="12">
        <v>0</v>
      </c>
      <c r="AU297" s="12">
        <v>0</v>
      </c>
      <c r="AV297" s="12">
        <v>0</v>
      </c>
      <c r="AW297" s="12">
        <v>0</v>
      </c>
      <c r="AX297" s="12">
        <v>0</v>
      </c>
      <c r="AY297" s="12">
        <f t="shared" si="99"/>
        <v>0</v>
      </c>
      <c r="AZ297" s="12">
        <f t="shared" si="88"/>
        <v>0</v>
      </c>
      <c r="BA297" s="12">
        <f t="shared" si="89"/>
        <v>27902</v>
      </c>
      <c r="BB297" s="12">
        <f t="shared" si="90"/>
        <v>0</v>
      </c>
      <c r="BC297" s="12">
        <f t="shared" si="91"/>
        <v>0</v>
      </c>
      <c r="BD297" s="12">
        <f t="shared" si="92"/>
        <v>0</v>
      </c>
      <c r="BE297" s="12">
        <f t="shared" si="93"/>
        <v>0</v>
      </c>
      <c r="BF297" s="12">
        <f t="shared" si="87"/>
        <v>27902</v>
      </c>
      <c r="BG297" s="1"/>
      <c r="BH297" s="95"/>
    </row>
    <row r="298" spans="1:60" s="5" customFormat="1">
      <c r="A298" s="84" t="s">
        <v>389</v>
      </c>
      <c r="B298" s="14" t="s">
        <v>270</v>
      </c>
      <c r="C298" s="84"/>
      <c r="D298" s="84" t="s">
        <v>1399</v>
      </c>
      <c r="E298" s="21" t="s">
        <v>60</v>
      </c>
      <c r="F298" s="20">
        <v>10</v>
      </c>
      <c r="G298" s="20" t="s">
        <v>77</v>
      </c>
      <c r="H298" s="85"/>
      <c r="I298" s="84"/>
      <c r="J298" s="12">
        <v>0</v>
      </c>
      <c r="K298" s="12">
        <v>4221</v>
      </c>
      <c r="L298" s="12">
        <v>0</v>
      </c>
      <c r="M298" s="12">
        <v>0</v>
      </c>
      <c r="N298" s="12">
        <v>0</v>
      </c>
      <c r="O298" s="12">
        <v>0</v>
      </c>
      <c r="P298" s="12">
        <f t="shared" si="86"/>
        <v>4221</v>
      </c>
      <c r="Q298" s="12">
        <v>0</v>
      </c>
      <c r="R298" s="12">
        <v>0</v>
      </c>
      <c r="S298" s="12">
        <v>0</v>
      </c>
      <c r="T298" s="12">
        <v>0</v>
      </c>
      <c r="U298" s="12">
        <v>0</v>
      </c>
      <c r="V298" s="12">
        <v>0</v>
      </c>
      <c r="W298" s="12">
        <f t="shared" si="96"/>
        <v>0</v>
      </c>
      <c r="X298" s="12">
        <v>0</v>
      </c>
      <c r="Y298" s="12">
        <v>0</v>
      </c>
      <c r="Z298" s="12">
        <v>0</v>
      </c>
      <c r="AA298" s="12">
        <v>0</v>
      </c>
      <c r="AB298" s="12">
        <v>0</v>
      </c>
      <c r="AC298" s="12">
        <v>0</v>
      </c>
      <c r="AD298" s="12">
        <f t="shared" si="97"/>
        <v>0</v>
      </c>
      <c r="AE298" s="12">
        <v>0</v>
      </c>
      <c r="AF298" s="12">
        <v>0</v>
      </c>
      <c r="AG298" s="12">
        <v>0</v>
      </c>
      <c r="AH298" s="12">
        <v>0</v>
      </c>
      <c r="AI298" s="12">
        <v>0</v>
      </c>
      <c r="AJ298" s="12">
        <v>0</v>
      </c>
      <c r="AK298" s="12">
        <f t="shared" si="98"/>
        <v>0</v>
      </c>
      <c r="AL298" s="12">
        <f t="shared" si="94"/>
        <v>0</v>
      </c>
      <c r="AM298" s="12">
        <f t="shared" si="94"/>
        <v>4221</v>
      </c>
      <c r="AN298" s="12">
        <f t="shared" si="94"/>
        <v>0</v>
      </c>
      <c r="AO298" s="12">
        <f t="shared" si="94"/>
        <v>0</v>
      </c>
      <c r="AP298" s="12">
        <f t="shared" si="94"/>
        <v>0</v>
      </c>
      <c r="AQ298" s="12">
        <f t="shared" si="94"/>
        <v>0</v>
      </c>
      <c r="AR298" s="12">
        <f t="shared" si="95"/>
        <v>4221</v>
      </c>
      <c r="AS298" s="12">
        <v>0</v>
      </c>
      <c r="AT298" s="12">
        <v>0</v>
      </c>
      <c r="AU298" s="12">
        <v>0</v>
      </c>
      <c r="AV298" s="12">
        <v>0</v>
      </c>
      <c r="AW298" s="12">
        <v>0</v>
      </c>
      <c r="AX298" s="12">
        <v>0</v>
      </c>
      <c r="AY298" s="12">
        <f t="shared" si="99"/>
        <v>0</v>
      </c>
      <c r="AZ298" s="12">
        <f t="shared" si="88"/>
        <v>0</v>
      </c>
      <c r="BA298" s="12">
        <f t="shared" si="89"/>
        <v>4221</v>
      </c>
      <c r="BB298" s="12">
        <f t="shared" si="90"/>
        <v>0</v>
      </c>
      <c r="BC298" s="12">
        <f t="shared" si="91"/>
        <v>0</v>
      </c>
      <c r="BD298" s="12">
        <f t="shared" si="92"/>
        <v>0</v>
      </c>
      <c r="BE298" s="12">
        <f t="shared" si="93"/>
        <v>0</v>
      </c>
      <c r="BF298" s="12">
        <f t="shared" si="87"/>
        <v>4221</v>
      </c>
      <c r="BG298" s="1"/>
      <c r="BH298" s="95"/>
    </row>
    <row r="299" spans="1:60" s="5" customFormat="1">
      <c r="A299" s="84" t="s">
        <v>390</v>
      </c>
      <c r="B299" s="14" t="s">
        <v>270</v>
      </c>
      <c r="C299" s="84"/>
      <c r="D299" s="84" t="s">
        <v>1399</v>
      </c>
      <c r="E299" s="21" t="s">
        <v>60</v>
      </c>
      <c r="F299" s="20">
        <v>10</v>
      </c>
      <c r="G299" s="20" t="s">
        <v>77</v>
      </c>
      <c r="H299" s="85"/>
      <c r="I299" s="84"/>
      <c r="J299" s="12">
        <v>0</v>
      </c>
      <c r="K299" s="12">
        <v>10000</v>
      </c>
      <c r="L299" s="12">
        <v>0</v>
      </c>
      <c r="M299" s="12">
        <v>0</v>
      </c>
      <c r="N299" s="12">
        <v>0</v>
      </c>
      <c r="O299" s="12">
        <v>0</v>
      </c>
      <c r="P299" s="12">
        <f t="shared" si="86"/>
        <v>10000</v>
      </c>
      <c r="Q299" s="12">
        <v>0</v>
      </c>
      <c r="R299" s="12">
        <v>30000</v>
      </c>
      <c r="S299" s="12">
        <v>0</v>
      </c>
      <c r="T299" s="12">
        <v>0</v>
      </c>
      <c r="U299" s="12">
        <v>0</v>
      </c>
      <c r="V299" s="12">
        <v>0</v>
      </c>
      <c r="W299" s="12">
        <f t="shared" si="96"/>
        <v>30000</v>
      </c>
      <c r="X299" s="12">
        <v>0</v>
      </c>
      <c r="Y299" s="12">
        <v>0</v>
      </c>
      <c r="Z299" s="12">
        <v>0</v>
      </c>
      <c r="AA299" s="12">
        <v>0</v>
      </c>
      <c r="AB299" s="12">
        <v>0</v>
      </c>
      <c r="AC299" s="12">
        <v>0</v>
      </c>
      <c r="AD299" s="12">
        <f t="shared" si="97"/>
        <v>0</v>
      </c>
      <c r="AE299" s="12">
        <v>0</v>
      </c>
      <c r="AF299" s="12">
        <v>0</v>
      </c>
      <c r="AG299" s="12">
        <v>0</v>
      </c>
      <c r="AH299" s="12">
        <v>0</v>
      </c>
      <c r="AI299" s="12">
        <v>0</v>
      </c>
      <c r="AJ299" s="12">
        <v>0</v>
      </c>
      <c r="AK299" s="12">
        <f t="shared" si="98"/>
        <v>0</v>
      </c>
      <c r="AL299" s="12">
        <f t="shared" si="94"/>
        <v>0</v>
      </c>
      <c r="AM299" s="12">
        <f t="shared" si="94"/>
        <v>40000</v>
      </c>
      <c r="AN299" s="12">
        <f t="shared" si="94"/>
        <v>0</v>
      </c>
      <c r="AO299" s="12">
        <f t="shared" si="94"/>
        <v>0</v>
      </c>
      <c r="AP299" s="12">
        <f t="shared" si="94"/>
        <v>0</v>
      </c>
      <c r="AQ299" s="12">
        <f t="shared" si="94"/>
        <v>0</v>
      </c>
      <c r="AR299" s="12">
        <f t="shared" si="95"/>
        <v>40000</v>
      </c>
      <c r="AS299" s="12">
        <v>0</v>
      </c>
      <c r="AT299" s="12">
        <v>0</v>
      </c>
      <c r="AU299" s="12">
        <v>0</v>
      </c>
      <c r="AV299" s="12">
        <v>0</v>
      </c>
      <c r="AW299" s="12">
        <v>0</v>
      </c>
      <c r="AX299" s="12">
        <v>0</v>
      </c>
      <c r="AY299" s="12">
        <f t="shared" si="99"/>
        <v>0</v>
      </c>
      <c r="AZ299" s="12">
        <f t="shared" si="88"/>
        <v>0</v>
      </c>
      <c r="BA299" s="12">
        <f t="shared" si="89"/>
        <v>40000</v>
      </c>
      <c r="BB299" s="12">
        <f t="shared" si="90"/>
        <v>0</v>
      </c>
      <c r="BC299" s="12">
        <f t="shared" si="91"/>
        <v>0</v>
      </c>
      <c r="BD299" s="12">
        <f t="shared" si="92"/>
        <v>0</v>
      </c>
      <c r="BE299" s="12">
        <f t="shared" si="93"/>
        <v>0</v>
      </c>
      <c r="BF299" s="12">
        <f t="shared" si="87"/>
        <v>40000</v>
      </c>
      <c r="BG299" s="1"/>
      <c r="BH299" s="95"/>
    </row>
    <row r="300" spans="1:60" s="5" customFormat="1">
      <c r="A300" s="84" t="s">
        <v>391</v>
      </c>
      <c r="B300" s="14" t="s">
        <v>270</v>
      </c>
      <c r="C300" s="84"/>
      <c r="D300" s="84" t="s">
        <v>1399</v>
      </c>
      <c r="E300" s="21" t="s">
        <v>60</v>
      </c>
      <c r="F300" s="20">
        <v>10</v>
      </c>
      <c r="G300" s="20" t="s">
        <v>77</v>
      </c>
      <c r="H300" s="85"/>
      <c r="I300" s="84"/>
      <c r="J300" s="12">
        <v>0</v>
      </c>
      <c r="K300" s="12">
        <v>30000</v>
      </c>
      <c r="L300" s="12">
        <v>0</v>
      </c>
      <c r="M300" s="12">
        <v>0</v>
      </c>
      <c r="N300" s="12">
        <v>0</v>
      </c>
      <c r="O300" s="12">
        <v>0</v>
      </c>
      <c r="P300" s="12">
        <f t="shared" si="86"/>
        <v>30000</v>
      </c>
      <c r="Q300" s="12">
        <v>0</v>
      </c>
      <c r="R300" s="12">
        <v>53000</v>
      </c>
      <c r="S300" s="12">
        <v>0</v>
      </c>
      <c r="T300" s="12">
        <v>0</v>
      </c>
      <c r="U300" s="12">
        <v>0</v>
      </c>
      <c r="V300" s="12">
        <v>0</v>
      </c>
      <c r="W300" s="12">
        <f t="shared" si="96"/>
        <v>53000</v>
      </c>
      <c r="X300" s="12">
        <v>0</v>
      </c>
      <c r="Y300" s="12">
        <v>0</v>
      </c>
      <c r="Z300" s="12">
        <v>0</v>
      </c>
      <c r="AA300" s="12">
        <v>0</v>
      </c>
      <c r="AB300" s="12">
        <v>0</v>
      </c>
      <c r="AC300" s="12">
        <v>0</v>
      </c>
      <c r="AD300" s="12">
        <f t="shared" si="97"/>
        <v>0</v>
      </c>
      <c r="AE300" s="12">
        <v>0</v>
      </c>
      <c r="AF300" s="12">
        <v>0</v>
      </c>
      <c r="AG300" s="12">
        <v>0</v>
      </c>
      <c r="AH300" s="12">
        <v>0</v>
      </c>
      <c r="AI300" s="12">
        <v>0</v>
      </c>
      <c r="AJ300" s="12">
        <v>0</v>
      </c>
      <c r="AK300" s="12">
        <f t="shared" si="98"/>
        <v>0</v>
      </c>
      <c r="AL300" s="12">
        <f t="shared" si="94"/>
        <v>0</v>
      </c>
      <c r="AM300" s="12">
        <f t="shared" si="94"/>
        <v>83000</v>
      </c>
      <c r="AN300" s="12">
        <f t="shared" si="94"/>
        <v>0</v>
      </c>
      <c r="AO300" s="12">
        <f t="shared" si="94"/>
        <v>0</v>
      </c>
      <c r="AP300" s="12">
        <f t="shared" si="94"/>
        <v>0</v>
      </c>
      <c r="AQ300" s="12">
        <f t="shared" si="94"/>
        <v>0</v>
      </c>
      <c r="AR300" s="12">
        <f t="shared" si="95"/>
        <v>83000</v>
      </c>
      <c r="AS300" s="12">
        <v>0</v>
      </c>
      <c r="AT300" s="12">
        <v>0</v>
      </c>
      <c r="AU300" s="12">
        <v>0</v>
      </c>
      <c r="AV300" s="12">
        <v>0</v>
      </c>
      <c r="AW300" s="12">
        <v>0</v>
      </c>
      <c r="AX300" s="12">
        <v>0</v>
      </c>
      <c r="AY300" s="12">
        <f t="shared" si="99"/>
        <v>0</v>
      </c>
      <c r="AZ300" s="12">
        <f t="shared" si="88"/>
        <v>0</v>
      </c>
      <c r="BA300" s="12">
        <f t="shared" si="89"/>
        <v>83000</v>
      </c>
      <c r="BB300" s="12">
        <f t="shared" si="90"/>
        <v>0</v>
      </c>
      <c r="BC300" s="12">
        <f t="shared" si="91"/>
        <v>0</v>
      </c>
      <c r="BD300" s="12">
        <f t="shared" si="92"/>
        <v>0</v>
      </c>
      <c r="BE300" s="12">
        <f t="shared" si="93"/>
        <v>0</v>
      </c>
      <c r="BF300" s="12">
        <f t="shared" si="87"/>
        <v>83000</v>
      </c>
      <c r="BG300" s="1"/>
      <c r="BH300" s="95"/>
    </row>
    <row r="301" spans="1:60" s="5" customFormat="1">
      <c r="A301" s="84" t="s">
        <v>392</v>
      </c>
      <c r="B301" s="14" t="s">
        <v>270</v>
      </c>
      <c r="C301" s="84"/>
      <c r="D301" s="84" t="s">
        <v>1399</v>
      </c>
      <c r="E301" s="21" t="s">
        <v>60</v>
      </c>
      <c r="F301" s="20">
        <v>10</v>
      </c>
      <c r="G301" s="20" t="s">
        <v>77</v>
      </c>
      <c r="H301" s="85"/>
      <c r="I301" s="84"/>
      <c r="J301" s="12">
        <v>0</v>
      </c>
      <c r="K301" s="12">
        <v>50</v>
      </c>
      <c r="L301" s="12">
        <v>0</v>
      </c>
      <c r="M301" s="12">
        <v>0</v>
      </c>
      <c r="N301" s="12">
        <v>0</v>
      </c>
      <c r="O301" s="12">
        <v>0</v>
      </c>
      <c r="P301" s="12">
        <f t="shared" si="86"/>
        <v>50</v>
      </c>
      <c r="Q301" s="12">
        <v>0</v>
      </c>
      <c r="R301" s="12">
        <v>7967</v>
      </c>
      <c r="S301" s="12">
        <v>0</v>
      </c>
      <c r="T301" s="12">
        <v>0</v>
      </c>
      <c r="U301" s="12">
        <v>0</v>
      </c>
      <c r="V301" s="12">
        <v>0</v>
      </c>
      <c r="W301" s="12">
        <f t="shared" si="96"/>
        <v>7967</v>
      </c>
      <c r="X301" s="12">
        <v>0</v>
      </c>
      <c r="Y301" s="12">
        <v>0</v>
      </c>
      <c r="Z301" s="12">
        <v>0</v>
      </c>
      <c r="AA301" s="12">
        <v>0</v>
      </c>
      <c r="AB301" s="12">
        <v>0</v>
      </c>
      <c r="AC301" s="12">
        <v>0</v>
      </c>
      <c r="AD301" s="12">
        <f t="shared" si="97"/>
        <v>0</v>
      </c>
      <c r="AE301" s="12">
        <v>0</v>
      </c>
      <c r="AF301" s="12">
        <v>0</v>
      </c>
      <c r="AG301" s="12">
        <v>0</v>
      </c>
      <c r="AH301" s="12">
        <v>0</v>
      </c>
      <c r="AI301" s="12">
        <v>0</v>
      </c>
      <c r="AJ301" s="12">
        <v>0</v>
      </c>
      <c r="AK301" s="12">
        <f t="shared" si="98"/>
        <v>0</v>
      </c>
      <c r="AL301" s="12">
        <f t="shared" si="94"/>
        <v>0</v>
      </c>
      <c r="AM301" s="12">
        <f t="shared" si="94"/>
        <v>8017</v>
      </c>
      <c r="AN301" s="12">
        <f t="shared" si="94"/>
        <v>0</v>
      </c>
      <c r="AO301" s="12">
        <f t="shared" si="94"/>
        <v>0</v>
      </c>
      <c r="AP301" s="12">
        <f t="shared" si="94"/>
        <v>0</v>
      </c>
      <c r="AQ301" s="12">
        <f t="shared" si="94"/>
        <v>0</v>
      </c>
      <c r="AR301" s="12">
        <f t="shared" si="95"/>
        <v>8017</v>
      </c>
      <c r="AS301" s="12">
        <v>0</v>
      </c>
      <c r="AT301" s="12">
        <v>0</v>
      </c>
      <c r="AU301" s="12">
        <v>0</v>
      </c>
      <c r="AV301" s="12">
        <v>0</v>
      </c>
      <c r="AW301" s="12">
        <v>0</v>
      </c>
      <c r="AX301" s="12">
        <v>0</v>
      </c>
      <c r="AY301" s="12">
        <f t="shared" si="99"/>
        <v>0</v>
      </c>
      <c r="AZ301" s="12">
        <f t="shared" si="88"/>
        <v>0</v>
      </c>
      <c r="BA301" s="12">
        <f t="shared" si="89"/>
        <v>8017</v>
      </c>
      <c r="BB301" s="12">
        <f t="shared" si="90"/>
        <v>0</v>
      </c>
      <c r="BC301" s="12">
        <f t="shared" si="91"/>
        <v>0</v>
      </c>
      <c r="BD301" s="12">
        <f t="shared" si="92"/>
        <v>0</v>
      </c>
      <c r="BE301" s="12">
        <f t="shared" si="93"/>
        <v>0</v>
      </c>
      <c r="BF301" s="12">
        <f t="shared" si="87"/>
        <v>8017</v>
      </c>
      <c r="BG301" s="1"/>
      <c r="BH301" s="95"/>
    </row>
    <row r="302" spans="1:60" s="5" customFormat="1">
      <c r="A302" s="84" t="s">
        <v>393</v>
      </c>
      <c r="B302" s="14" t="s">
        <v>270</v>
      </c>
      <c r="C302" s="84"/>
      <c r="D302" s="84" t="s">
        <v>1399</v>
      </c>
      <c r="E302" s="21" t="s">
        <v>60</v>
      </c>
      <c r="F302" s="20">
        <v>10</v>
      </c>
      <c r="G302" s="20" t="s">
        <v>77</v>
      </c>
      <c r="H302" s="85"/>
      <c r="I302" s="84"/>
      <c r="J302" s="12">
        <v>0</v>
      </c>
      <c r="K302" s="12">
        <v>0</v>
      </c>
      <c r="L302" s="12">
        <v>0</v>
      </c>
      <c r="M302" s="12">
        <v>0</v>
      </c>
      <c r="N302" s="12">
        <v>0</v>
      </c>
      <c r="O302" s="12">
        <v>0</v>
      </c>
      <c r="P302" s="12">
        <f t="shared" si="86"/>
        <v>0</v>
      </c>
      <c r="Q302" s="12">
        <v>0</v>
      </c>
      <c r="R302" s="12">
        <v>0</v>
      </c>
      <c r="S302" s="12">
        <v>0</v>
      </c>
      <c r="T302" s="12">
        <v>0</v>
      </c>
      <c r="U302" s="12">
        <v>0</v>
      </c>
      <c r="V302" s="12">
        <v>0</v>
      </c>
      <c r="W302" s="12">
        <f t="shared" si="96"/>
        <v>0</v>
      </c>
      <c r="X302" s="12">
        <v>0</v>
      </c>
      <c r="Y302" s="12">
        <v>75000</v>
      </c>
      <c r="Z302" s="12">
        <v>0</v>
      </c>
      <c r="AA302" s="12">
        <v>0</v>
      </c>
      <c r="AB302" s="12">
        <v>0</v>
      </c>
      <c r="AC302" s="12">
        <v>0</v>
      </c>
      <c r="AD302" s="12">
        <f t="shared" si="97"/>
        <v>75000</v>
      </c>
      <c r="AE302" s="12">
        <v>0</v>
      </c>
      <c r="AF302" s="12">
        <v>0</v>
      </c>
      <c r="AG302" s="12">
        <v>0</v>
      </c>
      <c r="AH302" s="12">
        <v>0</v>
      </c>
      <c r="AI302" s="12">
        <v>0</v>
      </c>
      <c r="AJ302" s="12">
        <v>0</v>
      </c>
      <c r="AK302" s="12">
        <f t="shared" si="98"/>
        <v>0</v>
      </c>
      <c r="AL302" s="12">
        <f t="shared" si="94"/>
        <v>0</v>
      </c>
      <c r="AM302" s="12">
        <f t="shared" si="94"/>
        <v>75000</v>
      </c>
      <c r="AN302" s="12">
        <f t="shared" si="94"/>
        <v>0</v>
      </c>
      <c r="AO302" s="12">
        <f t="shared" si="94"/>
        <v>0</v>
      </c>
      <c r="AP302" s="12">
        <f t="shared" si="94"/>
        <v>0</v>
      </c>
      <c r="AQ302" s="12">
        <f t="shared" si="94"/>
        <v>0</v>
      </c>
      <c r="AR302" s="12">
        <f t="shared" si="95"/>
        <v>75000</v>
      </c>
      <c r="AS302" s="12">
        <v>0</v>
      </c>
      <c r="AT302" s="12">
        <v>0</v>
      </c>
      <c r="AU302" s="12">
        <v>0</v>
      </c>
      <c r="AV302" s="12">
        <v>0</v>
      </c>
      <c r="AW302" s="12">
        <v>0</v>
      </c>
      <c r="AX302" s="12">
        <v>0</v>
      </c>
      <c r="AY302" s="12">
        <f t="shared" si="99"/>
        <v>0</v>
      </c>
      <c r="AZ302" s="12">
        <f t="shared" si="88"/>
        <v>0</v>
      </c>
      <c r="BA302" s="12">
        <f t="shared" si="89"/>
        <v>75000</v>
      </c>
      <c r="BB302" s="12">
        <f t="shared" si="90"/>
        <v>0</v>
      </c>
      <c r="BC302" s="12">
        <f t="shared" si="91"/>
        <v>0</v>
      </c>
      <c r="BD302" s="12">
        <f t="shared" si="92"/>
        <v>0</v>
      </c>
      <c r="BE302" s="12">
        <f t="shared" si="93"/>
        <v>0</v>
      </c>
      <c r="BF302" s="12">
        <f t="shared" si="87"/>
        <v>75000</v>
      </c>
      <c r="BG302" s="1"/>
      <c r="BH302" s="95"/>
    </row>
    <row r="303" spans="1:60" s="5" customFormat="1">
      <c r="A303" s="84" t="s">
        <v>394</v>
      </c>
      <c r="B303" s="14" t="s">
        <v>270</v>
      </c>
      <c r="C303" s="84"/>
      <c r="D303" s="84" t="s">
        <v>1399</v>
      </c>
      <c r="E303" s="21" t="s">
        <v>60</v>
      </c>
      <c r="F303" s="20">
        <v>10</v>
      </c>
      <c r="G303" s="20" t="s">
        <v>77</v>
      </c>
      <c r="H303" s="85"/>
      <c r="I303" s="84"/>
      <c r="J303" s="12">
        <v>0</v>
      </c>
      <c r="K303" s="12">
        <v>30000</v>
      </c>
      <c r="L303" s="12">
        <v>0</v>
      </c>
      <c r="M303" s="12">
        <v>0</v>
      </c>
      <c r="N303" s="12">
        <v>0</v>
      </c>
      <c r="O303" s="12">
        <v>0</v>
      </c>
      <c r="P303" s="12">
        <f t="shared" si="86"/>
        <v>30000</v>
      </c>
      <c r="Q303" s="12">
        <v>0</v>
      </c>
      <c r="R303" s="12">
        <v>100000</v>
      </c>
      <c r="S303" s="12">
        <v>0</v>
      </c>
      <c r="T303" s="12">
        <v>0</v>
      </c>
      <c r="U303" s="12">
        <v>0</v>
      </c>
      <c r="V303" s="12">
        <v>0</v>
      </c>
      <c r="W303" s="12">
        <f t="shared" si="96"/>
        <v>100000</v>
      </c>
      <c r="X303" s="12">
        <v>0</v>
      </c>
      <c r="Y303" s="12">
        <v>85000</v>
      </c>
      <c r="Z303" s="12">
        <v>0</v>
      </c>
      <c r="AA303" s="12">
        <v>0</v>
      </c>
      <c r="AB303" s="12">
        <v>0</v>
      </c>
      <c r="AC303" s="12">
        <v>0</v>
      </c>
      <c r="AD303" s="12">
        <f t="shared" si="97"/>
        <v>85000</v>
      </c>
      <c r="AE303" s="12">
        <v>0</v>
      </c>
      <c r="AF303" s="12">
        <v>0</v>
      </c>
      <c r="AG303" s="12">
        <v>0</v>
      </c>
      <c r="AH303" s="12">
        <v>0</v>
      </c>
      <c r="AI303" s="12">
        <v>0</v>
      </c>
      <c r="AJ303" s="12">
        <v>0</v>
      </c>
      <c r="AK303" s="12">
        <f t="shared" si="98"/>
        <v>0</v>
      </c>
      <c r="AL303" s="12">
        <f t="shared" si="94"/>
        <v>0</v>
      </c>
      <c r="AM303" s="12">
        <f t="shared" si="94"/>
        <v>215000</v>
      </c>
      <c r="AN303" s="12">
        <f t="shared" si="94"/>
        <v>0</v>
      </c>
      <c r="AO303" s="12">
        <f t="shared" si="94"/>
        <v>0</v>
      </c>
      <c r="AP303" s="12">
        <f t="shared" si="94"/>
        <v>0</v>
      </c>
      <c r="AQ303" s="12">
        <f t="shared" si="94"/>
        <v>0</v>
      </c>
      <c r="AR303" s="12">
        <f t="shared" si="95"/>
        <v>215000</v>
      </c>
      <c r="AS303" s="12">
        <v>0</v>
      </c>
      <c r="AT303" s="12">
        <v>0</v>
      </c>
      <c r="AU303" s="12">
        <v>0</v>
      </c>
      <c r="AV303" s="12">
        <v>0</v>
      </c>
      <c r="AW303" s="12">
        <v>0</v>
      </c>
      <c r="AX303" s="12">
        <v>0</v>
      </c>
      <c r="AY303" s="12">
        <f t="shared" si="99"/>
        <v>0</v>
      </c>
      <c r="AZ303" s="12">
        <f t="shared" si="88"/>
        <v>0</v>
      </c>
      <c r="BA303" s="12">
        <f t="shared" si="89"/>
        <v>215000</v>
      </c>
      <c r="BB303" s="12">
        <f t="shared" si="90"/>
        <v>0</v>
      </c>
      <c r="BC303" s="12">
        <f t="shared" si="91"/>
        <v>0</v>
      </c>
      <c r="BD303" s="12">
        <f t="shared" si="92"/>
        <v>0</v>
      </c>
      <c r="BE303" s="12">
        <f t="shared" si="93"/>
        <v>0</v>
      </c>
      <c r="BF303" s="12">
        <f t="shared" si="87"/>
        <v>215000</v>
      </c>
      <c r="BG303" s="1"/>
      <c r="BH303" s="95"/>
    </row>
    <row r="304" spans="1:60" s="5" customFormat="1">
      <c r="A304" s="84" t="s">
        <v>395</v>
      </c>
      <c r="B304" s="14" t="s">
        <v>270</v>
      </c>
      <c r="C304" s="84"/>
      <c r="D304" s="84" t="s">
        <v>1399</v>
      </c>
      <c r="E304" s="21" t="s">
        <v>60</v>
      </c>
      <c r="F304" s="20">
        <v>10</v>
      </c>
      <c r="G304" s="20" t="s">
        <v>77</v>
      </c>
      <c r="H304" s="85"/>
      <c r="I304" s="84"/>
      <c r="J304" s="12">
        <v>0</v>
      </c>
      <c r="K304" s="12">
        <v>0</v>
      </c>
      <c r="L304" s="12">
        <v>0</v>
      </c>
      <c r="M304" s="12">
        <v>0</v>
      </c>
      <c r="N304" s="12">
        <v>0</v>
      </c>
      <c r="O304" s="12">
        <v>0</v>
      </c>
      <c r="P304" s="12">
        <f t="shared" si="86"/>
        <v>0</v>
      </c>
      <c r="Q304" s="12">
        <v>0</v>
      </c>
      <c r="R304" s="12">
        <v>0</v>
      </c>
      <c r="S304" s="12">
        <v>0</v>
      </c>
      <c r="T304" s="12">
        <v>0</v>
      </c>
      <c r="U304" s="12">
        <v>0</v>
      </c>
      <c r="V304" s="12">
        <v>0</v>
      </c>
      <c r="W304" s="12">
        <f t="shared" si="96"/>
        <v>0</v>
      </c>
      <c r="X304" s="12">
        <v>0</v>
      </c>
      <c r="Y304" s="12">
        <v>0</v>
      </c>
      <c r="Z304" s="12">
        <v>0</v>
      </c>
      <c r="AA304" s="12">
        <v>0</v>
      </c>
      <c r="AB304" s="12">
        <v>0</v>
      </c>
      <c r="AC304" s="12">
        <v>0</v>
      </c>
      <c r="AD304" s="12">
        <f t="shared" si="97"/>
        <v>0</v>
      </c>
      <c r="AE304" s="12">
        <v>0</v>
      </c>
      <c r="AF304" s="12">
        <v>5000</v>
      </c>
      <c r="AG304" s="12">
        <v>0</v>
      </c>
      <c r="AH304" s="12">
        <v>0</v>
      </c>
      <c r="AI304" s="12">
        <v>0</v>
      </c>
      <c r="AJ304" s="12">
        <v>0</v>
      </c>
      <c r="AK304" s="12">
        <f t="shared" si="98"/>
        <v>5000</v>
      </c>
      <c r="AL304" s="12">
        <f t="shared" si="94"/>
        <v>0</v>
      </c>
      <c r="AM304" s="12">
        <f t="shared" si="94"/>
        <v>5000</v>
      </c>
      <c r="AN304" s="12">
        <f t="shared" si="94"/>
        <v>0</v>
      </c>
      <c r="AO304" s="12">
        <f t="shared" si="94"/>
        <v>0</v>
      </c>
      <c r="AP304" s="12">
        <f t="shared" si="94"/>
        <v>0</v>
      </c>
      <c r="AQ304" s="12">
        <f t="shared" si="94"/>
        <v>0</v>
      </c>
      <c r="AR304" s="12">
        <f t="shared" si="95"/>
        <v>5000</v>
      </c>
      <c r="AS304" s="12">
        <v>0</v>
      </c>
      <c r="AT304" s="12">
        <v>0</v>
      </c>
      <c r="AU304" s="12">
        <v>0</v>
      </c>
      <c r="AV304" s="12">
        <v>0</v>
      </c>
      <c r="AW304" s="12">
        <v>0</v>
      </c>
      <c r="AX304" s="12">
        <v>0</v>
      </c>
      <c r="AY304" s="12">
        <f t="shared" si="99"/>
        <v>0</v>
      </c>
      <c r="AZ304" s="12">
        <f t="shared" si="88"/>
        <v>0</v>
      </c>
      <c r="BA304" s="12">
        <f t="shared" si="89"/>
        <v>5000</v>
      </c>
      <c r="BB304" s="12">
        <f t="shared" si="90"/>
        <v>0</v>
      </c>
      <c r="BC304" s="12">
        <f t="shared" si="91"/>
        <v>0</v>
      </c>
      <c r="BD304" s="12">
        <f t="shared" si="92"/>
        <v>0</v>
      </c>
      <c r="BE304" s="12">
        <f t="shared" si="93"/>
        <v>0</v>
      </c>
      <c r="BF304" s="12">
        <f t="shared" si="87"/>
        <v>5000</v>
      </c>
      <c r="BG304" s="1"/>
      <c r="BH304" s="95"/>
    </row>
    <row r="305" spans="1:60" s="5" customFormat="1">
      <c r="A305" s="84" t="s">
        <v>396</v>
      </c>
      <c r="B305" s="14" t="s">
        <v>270</v>
      </c>
      <c r="C305" s="84"/>
      <c r="D305" s="84" t="s">
        <v>1399</v>
      </c>
      <c r="E305" s="21" t="s">
        <v>60</v>
      </c>
      <c r="F305" s="20">
        <v>10</v>
      </c>
      <c r="G305" s="20" t="s">
        <v>77</v>
      </c>
      <c r="H305" s="85"/>
      <c r="I305" s="84"/>
      <c r="J305" s="12">
        <v>0</v>
      </c>
      <c r="K305" s="12">
        <v>3259</v>
      </c>
      <c r="L305" s="12">
        <v>0</v>
      </c>
      <c r="M305" s="12">
        <v>0</v>
      </c>
      <c r="N305" s="12">
        <v>0</v>
      </c>
      <c r="O305" s="12">
        <v>0</v>
      </c>
      <c r="P305" s="12">
        <f t="shared" si="86"/>
        <v>3259</v>
      </c>
      <c r="Q305" s="12">
        <v>0</v>
      </c>
      <c r="R305" s="12">
        <v>0</v>
      </c>
      <c r="S305" s="12">
        <v>0</v>
      </c>
      <c r="T305" s="12">
        <v>0</v>
      </c>
      <c r="U305" s="12">
        <v>0</v>
      </c>
      <c r="V305" s="12">
        <v>0</v>
      </c>
      <c r="W305" s="12">
        <f t="shared" si="96"/>
        <v>0</v>
      </c>
      <c r="X305" s="12">
        <v>0</v>
      </c>
      <c r="Y305" s="12">
        <v>0</v>
      </c>
      <c r="Z305" s="12">
        <v>0</v>
      </c>
      <c r="AA305" s="12">
        <v>0</v>
      </c>
      <c r="AB305" s="12">
        <v>0</v>
      </c>
      <c r="AC305" s="12">
        <v>0</v>
      </c>
      <c r="AD305" s="12">
        <f t="shared" si="97"/>
        <v>0</v>
      </c>
      <c r="AE305" s="12">
        <v>0</v>
      </c>
      <c r="AF305" s="12">
        <v>0</v>
      </c>
      <c r="AG305" s="12">
        <v>0</v>
      </c>
      <c r="AH305" s="12">
        <v>0</v>
      </c>
      <c r="AI305" s="12">
        <v>0</v>
      </c>
      <c r="AJ305" s="12">
        <v>0</v>
      </c>
      <c r="AK305" s="12">
        <f t="shared" si="98"/>
        <v>0</v>
      </c>
      <c r="AL305" s="12">
        <f t="shared" si="94"/>
        <v>0</v>
      </c>
      <c r="AM305" s="12">
        <f t="shared" si="94"/>
        <v>3259</v>
      </c>
      <c r="AN305" s="12">
        <f t="shared" si="94"/>
        <v>0</v>
      </c>
      <c r="AO305" s="12">
        <f t="shared" si="94"/>
        <v>0</v>
      </c>
      <c r="AP305" s="12">
        <f t="shared" si="94"/>
        <v>0</v>
      </c>
      <c r="AQ305" s="12">
        <f t="shared" si="94"/>
        <v>0</v>
      </c>
      <c r="AR305" s="12">
        <f t="shared" si="95"/>
        <v>3259</v>
      </c>
      <c r="AS305" s="12">
        <v>0</v>
      </c>
      <c r="AT305" s="12">
        <v>0</v>
      </c>
      <c r="AU305" s="12">
        <v>0</v>
      </c>
      <c r="AV305" s="12">
        <v>0</v>
      </c>
      <c r="AW305" s="12">
        <v>0</v>
      </c>
      <c r="AX305" s="12">
        <v>0</v>
      </c>
      <c r="AY305" s="12">
        <f t="shared" si="99"/>
        <v>0</v>
      </c>
      <c r="AZ305" s="12">
        <f t="shared" si="88"/>
        <v>0</v>
      </c>
      <c r="BA305" s="12">
        <f t="shared" si="89"/>
        <v>3259</v>
      </c>
      <c r="BB305" s="12">
        <f t="shared" si="90"/>
        <v>0</v>
      </c>
      <c r="BC305" s="12">
        <f t="shared" si="91"/>
        <v>0</v>
      </c>
      <c r="BD305" s="12">
        <f t="shared" si="92"/>
        <v>0</v>
      </c>
      <c r="BE305" s="12">
        <f t="shared" si="93"/>
        <v>0</v>
      </c>
      <c r="BF305" s="12">
        <f t="shared" si="87"/>
        <v>3259</v>
      </c>
      <c r="BG305" s="1"/>
      <c r="BH305" s="95"/>
    </row>
    <row r="306" spans="1:60" s="5" customFormat="1">
      <c r="A306" s="84" t="s">
        <v>397</v>
      </c>
      <c r="B306" s="14" t="s">
        <v>270</v>
      </c>
      <c r="C306" s="84"/>
      <c r="D306" s="84" t="s">
        <v>1399</v>
      </c>
      <c r="E306" s="21" t="s">
        <v>62</v>
      </c>
      <c r="F306" s="20">
        <v>10</v>
      </c>
      <c r="G306" s="20" t="s">
        <v>77</v>
      </c>
      <c r="H306" s="85"/>
      <c r="I306" s="84"/>
      <c r="J306" s="12">
        <v>0</v>
      </c>
      <c r="K306" s="12">
        <v>0</v>
      </c>
      <c r="L306" s="12">
        <v>0</v>
      </c>
      <c r="M306" s="12">
        <v>0</v>
      </c>
      <c r="N306" s="12">
        <v>0</v>
      </c>
      <c r="O306" s="12">
        <v>0</v>
      </c>
      <c r="P306" s="12">
        <f t="shared" si="86"/>
        <v>0</v>
      </c>
      <c r="Q306" s="12">
        <v>0</v>
      </c>
      <c r="R306" s="12">
        <v>0</v>
      </c>
      <c r="S306" s="12">
        <v>0</v>
      </c>
      <c r="T306" s="12">
        <v>0</v>
      </c>
      <c r="U306" s="12">
        <v>0</v>
      </c>
      <c r="V306" s="12">
        <v>0</v>
      </c>
      <c r="W306" s="12">
        <f t="shared" si="96"/>
        <v>0</v>
      </c>
      <c r="X306" s="12">
        <v>0</v>
      </c>
      <c r="Y306" s="12">
        <v>0</v>
      </c>
      <c r="Z306" s="12">
        <v>0</v>
      </c>
      <c r="AA306" s="12">
        <v>0</v>
      </c>
      <c r="AB306" s="12">
        <v>0</v>
      </c>
      <c r="AC306" s="12">
        <v>0</v>
      </c>
      <c r="AD306" s="12">
        <f t="shared" si="97"/>
        <v>0</v>
      </c>
      <c r="AE306" s="12">
        <v>0</v>
      </c>
      <c r="AF306" s="12">
        <v>20000</v>
      </c>
      <c r="AG306" s="12">
        <v>0</v>
      </c>
      <c r="AH306" s="12">
        <v>0</v>
      </c>
      <c r="AI306" s="12">
        <v>0</v>
      </c>
      <c r="AJ306" s="12">
        <v>0</v>
      </c>
      <c r="AK306" s="12">
        <f t="shared" si="98"/>
        <v>20000</v>
      </c>
      <c r="AL306" s="12">
        <f t="shared" si="94"/>
        <v>0</v>
      </c>
      <c r="AM306" s="12">
        <f t="shared" si="94"/>
        <v>20000</v>
      </c>
      <c r="AN306" s="12">
        <f t="shared" si="94"/>
        <v>0</v>
      </c>
      <c r="AO306" s="12">
        <f t="shared" si="94"/>
        <v>0</v>
      </c>
      <c r="AP306" s="12">
        <f t="shared" si="94"/>
        <v>0</v>
      </c>
      <c r="AQ306" s="12">
        <f t="shared" si="94"/>
        <v>0</v>
      </c>
      <c r="AR306" s="12">
        <f t="shared" si="95"/>
        <v>20000</v>
      </c>
      <c r="AS306" s="12">
        <v>0</v>
      </c>
      <c r="AT306" s="12">
        <v>0</v>
      </c>
      <c r="AU306" s="12">
        <v>0</v>
      </c>
      <c r="AV306" s="12">
        <v>0</v>
      </c>
      <c r="AW306" s="12">
        <v>0</v>
      </c>
      <c r="AX306" s="12">
        <v>0</v>
      </c>
      <c r="AY306" s="12">
        <f t="shared" si="99"/>
        <v>0</v>
      </c>
      <c r="AZ306" s="12">
        <f t="shared" si="88"/>
        <v>0</v>
      </c>
      <c r="BA306" s="12">
        <f t="shared" si="89"/>
        <v>20000</v>
      </c>
      <c r="BB306" s="12">
        <f t="shared" si="90"/>
        <v>0</v>
      </c>
      <c r="BC306" s="12">
        <f t="shared" si="91"/>
        <v>0</v>
      </c>
      <c r="BD306" s="12">
        <f t="shared" si="92"/>
        <v>0</v>
      </c>
      <c r="BE306" s="12">
        <f t="shared" si="93"/>
        <v>0</v>
      </c>
      <c r="BF306" s="12">
        <f t="shared" si="87"/>
        <v>20000</v>
      </c>
      <c r="BG306" s="1"/>
      <c r="BH306" s="95"/>
    </row>
    <row r="307" spans="1:60" s="5" customFormat="1">
      <c r="A307" s="84" t="s">
        <v>398</v>
      </c>
      <c r="B307" s="14" t="s">
        <v>270</v>
      </c>
      <c r="C307" s="84"/>
      <c r="D307" s="84" t="s">
        <v>1399</v>
      </c>
      <c r="E307" s="21" t="s">
        <v>1379</v>
      </c>
      <c r="F307" s="20">
        <v>10</v>
      </c>
      <c r="G307" s="20" t="s">
        <v>77</v>
      </c>
      <c r="H307" s="85"/>
      <c r="I307" s="84"/>
      <c r="J307" s="12">
        <v>0</v>
      </c>
      <c r="K307" s="12">
        <v>0</v>
      </c>
      <c r="L307" s="12">
        <v>0</v>
      </c>
      <c r="M307" s="12">
        <v>0</v>
      </c>
      <c r="N307" s="12">
        <v>0</v>
      </c>
      <c r="O307" s="12">
        <v>0</v>
      </c>
      <c r="P307" s="12">
        <f t="shared" si="86"/>
        <v>0</v>
      </c>
      <c r="Q307" s="12">
        <v>0</v>
      </c>
      <c r="R307" s="12">
        <v>0</v>
      </c>
      <c r="S307" s="12">
        <v>0</v>
      </c>
      <c r="T307" s="12">
        <v>0</v>
      </c>
      <c r="U307" s="12">
        <v>0</v>
      </c>
      <c r="V307" s="12">
        <v>0</v>
      </c>
      <c r="W307" s="12">
        <f t="shared" si="96"/>
        <v>0</v>
      </c>
      <c r="X307" s="12">
        <v>0</v>
      </c>
      <c r="Y307" s="12">
        <v>12034</v>
      </c>
      <c r="Z307" s="12">
        <v>0</v>
      </c>
      <c r="AA307" s="12">
        <v>0</v>
      </c>
      <c r="AB307" s="12">
        <v>0</v>
      </c>
      <c r="AC307" s="12">
        <v>0</v>
      </c>
      <c r="AD307" s="12">
        <f t="shared" si="97"/>
        <v>12034</v>
      </c>
      <c r="AE307" s="12">
        <v>0</v>
      </c>
      <c r="AF307" s="12">
        <v>7966</v>
      </c>
      <c r="AG307" s="12">
        <v>0</v>
      </c>
      <c r="AH307" s="12">
        <v>0</v>
      </c>
      <c r="AI307" s="12">
        <v>0</v>
      </c>
      <c r="AJ307" s="12">
        <v>0</v>
      </c>
      <c r="AK307" s="12">
        <f t="shared" si="98"/>
        <v>7966</v>
      </c>
      <c r="AL307" s="12">
        <f t="shared" si="94"/>
        <v>0</v>
      </c>
      <c r="AM307" s="12">
        <f t="shared" si="94"/>
        <v>20000</v>
      </c>
      <c r="AN307" s="12">
        <f t="shared" si="94"/>
        <v>0</v>
      </c>
      <c r="AO307" s="12">
        <f t="shared" si="94"/>
        <v>0</v>
      </c>
      <c r="AP307" s="12">
        <f t="shared" si="94"/>
        <v>0</v>
      </c>
      <c r="AQ307" s="12">
        <f t="shared" si="94"/>
        <v>0</v>
      </c>
      <c r="AR307" s="12">
        <f t="shared" si="95"/>
        <v>20000</v>
      </c>
      <c r="AS307" s="12">
        <v>0</v>
      </c>
      <c r="AT307" s="12">
        <v>0</v>
      </c>
      <c r="AU307" s="12">
        <v>0</v>
      </c>
      <c r="AV307" s="12">
        <v>0</v>
      </c>
      <c r="AW307" s="12">
        <v>0</v>
      </c>
      <c r="AX307" s="12">
        <v>0</v>
      </c>
      <c r="AY307" s="12">
        <f t="shared" si="99"/>
        <v>0</v>
      </c>
      <c r="AZ307" s="12">
        <f t="shared" si="88"/>
        <v>0</v>
      </c>
      <c r="BA307" s="12">
        <f t="shared" si="89"/>
        <v>20000</v>
      </c>
      <c r="BB307" s="12">
        <f t="shared" si="90"/>
        <v>0</v>
      </c>
      <c r="BC307" s="12">
        <f t="shared" si="91"/>
        <v>0</v>
      </c>
      <c r="BD307" s="12">
        <f t="shared" si="92"/>
        <v>0</v>
      </c>
      <c r="BE307" s="12">
        <f t="shared" si="93"/>
        <v>0</v>
      </c>
      <c r="BF307" s="12">
        <f t="shared" si="87"/>
        <v>20000</v>
      </c>
      <c r="BG307" s="1"/>
      <c r="BH307" s="95"/>
    </row>
    <row r="308" spans="1:60" s="5" customFormat="1">
      <c r="A308" s="84" t="s">
        <v>399</v>
      </c>
      <c r="B308" s="14" t="s">
        <v>270</v>
      </c>
      <c r="C308" s="84"/>
      <c r="D308" s="84" t="s">
        <v>1399</v>
      </c>
      <c r="E308" s="21" t="s">
        <v>62</v>
      </c>
      <c r="F308" s="20">
        <v>10</v>
      </c>
      <c r="G308" s="20" t="s">
        <v>77</v>
      </c>
      <c r="H308" s="85"/>
      <c r="I308" s="84"/>
      <c r="J308" s="12">
        <v>0</v>
      </c>
      <c r="K308" s="12">
        <v>63507</v>
      </c>
      <c r="L308" s="12">
        <v>0</v>
      </c>
      <c r="M308" s="12">
        <v>0</v>
      </c>
      <c r="N308" s="12">
        <v>0</v>
      </c>
      <c r="O308" s="12">
        <v>0</v>
      </c>
      <c r="P308" s="12">
        <f t="shared" si="86"/>
        <v>63507</v>
      </c>
      <c r="Q308" s="12">
        <v>0</v>
      </c>
      <c r="R308" s="12">
        <v>0</v>
      </c>
      <c r="S308" s="12">
        <v>0</v>
      </c>
      <c r="T308" s="12">
        <v>0</v>
      </c>
      <c r="U308" s="12">
        <v>0</v>
      </c>
      <c r="V308" s="12">
        <v>0</v>
      </c>
      <c r="W308" s="12">
        <f t="shared" si="96"/>
        <v>0</v>
      </c>
      <c r="X308" s="12">
        <v>0</v>
      </c>
      <c r="Y308" s="12">
        <v>0</v>
      </c>
      <c r="Z308" s="12">
        <v>0</v>
      </c>
      <c r="AA308" s="12">
        <v>0</v>
      </c>
      <c r="AB308" s="12">
        <v>0</v>
      </c>
      <c r="AC308" s="12">
        <v>0</v>
      </c>
      <c r="AD308" s="12">
        <f t="shared" si="97"/>
        <v>0</v>
      </c>
      <c r="AE308" s="12">
        <v>0</v>
      </c>
      <c r="AF308" s="12">
        <v>0</v>
      </c>
      <c r="AG308" s="12">
        <v>0</v>
      </c>
      <c r="AH308" s="12">
        <v>0</v>
      </c>
      <c r="AI308" s="12">
        <v>0</v>
      </c>
      <c r="AJ308" s="12">
        <v>0</v>
      </c>
      <c r="AK308" s="12">
        <f t="shared" si="98"/>
        <v>0</v>
      </c>
      <c r="AL308" s="12">
        <f t="shared" si="94"/>
        <v>0</v>
      </c>
      <c r="AM308" s="12">
        <f t="shared" si="94"/>
        <v>63507</v>
      </c>
      <c r="AN308" s="12">
        <f t="shared" si="94"/>
        <v>0</v>
      </c>
      <c r="AO308" s="12">
        <f t="shared" si="94"/>
        <v>0</v>
      </c>
      <c r="AP308" s="12">
        <f t="shared" si="94"/>
        <v>0</v>
      </c>
      <c r="AQ308" s="12">
        <f t="shared" si="94"/>
        <v>0</v>
      </c>
      <c r="AR308" s="12">
        <f t="shared" si="95"/>
        <v>63507</v>
      </c>
      <c r="AS308" s="12">
        <v>0</v>
      </c>
      <c r="AT308" s="12">
        <v>0</v>
      </c>
      <c r="AU308" s="12">
        <v>0</v>
      </c>
      <c r="AV308" s="12">
        <v>0</v>
      </c>
      <c r="AW308" s="12">
        <v>0</v>
      </c>
      <c r="AX308" s="12">
        <v>0</v>
      </c>
      <c r="AY308" s="12">
        <f t="shared" si="99"/>
        <v>0</v>
      </c>
      <c r="AZ308" s="12">
        <f t="shared" si="88"/>
        <v>0</v>
      </c>
      <c r="BA308" s="12">
        <f t="shared" si="89"/>
        <v>63507</v>
      </c>
      <c r="BB308" s="12">
        <f t="shared" si="90"/>
        <v>0</v>
      </c>
      <c r="BC308" s="12">
        <f t="shared" si="91"/>
        <v>0</v>
      </c>
      <c r="BD308" s="12">
        <f t="shared" si="92"/>
        <v>0</v>
      </c>
      <c r="BE308" s="12">
        <f t="shared" si="93"/>
        <v>0</v>
      </c>
      <c r="BF308" s="12">
        <f t="shared" si="87"/>
        <v>63507</v>
      </c>
      <c r="BG308" s="1"/>
      <c r="BH308" s="95"/>
    </row>
    <row r="309" spans="1:60" s="5" customFormat="1">
      <c r="A309" s="84" t="s">
        <v>400</v>
      </c>
      <c r="B309" s="14" t="s">
        <v>270</v>
      </c>
      <c r="C309" s="84"/>
      <c r="D309" s="84" t="s">
        <v>1399</v>
      </c>
      <c r="E309" s="21" t="s">
        <v>62</v>
      </c>
      <c r="F309" s="20">
        <v>10</v>
      </c>
      <c r="G309" s="20" t="s">
        <v>77</v>
      </c>
      <c r="H309" s="85"/>
      <c r="I309" s="84"/>
      <c r="J309" s="12">
        <v>0</v>
      </c>
      <c r="K309" s="12">
        <v>0</v>
      </c>
      <c r="L309" s="12">
        <v>0</v>
      </c>
      <c r="M309" s="12">
        <v>0</v>
      </c>
      <c r="N309" s="12">
        <v>0</v>
      </c>
      <c r="O309" s="12">
        <v>0</v>
      </c>
      <c r="P309" s="12">
        <f t="shared" si="86"/>
        <v>0</v>
      </c>
      <c r="Q309" s="12">
        <v>0</v>
      </c>
      <c r="R309" s="12">
        <v>0</v>
      </c>
      <c r="S309" s="12">
        <v>0</v>
      </c>
      <c r="T309" s="12">
        <v>0</v>
      </c>
      <c r="U309" s="12">
        <v>0</v>
      </c>
      <c r="V309" s="12">
        <v>0</v>
      </c>
      <c r="W309" s="12">
        <f t="shared" si="96"/>
        <v>0</v>
      </c>
      <c r="X309" s="12">
        <v>0</v>
      </c>
      <c r="Y309" s="12">
        <v>20000</v>
      </c>
      <c r="Z309" s="12">
        <v>0</v>
      </c>
      <c r="AA309" s="12">
        <v>0</v>
      </c>
      <c r="AB309" s="12">
        <v>0</v>
      </c>
      <c r="AC309" s="12">
        <v>0</v>
      </c>
      <c r="AD309" s="12">
        <f t="shared" si="97"/>
        <v>20000</v>
      </c>
      <c r="AE309" s="12">
        <v>0</v>
      </c>
      <c r="AF309" s="12">
        <v>0</v>
      </c>
      <c r="AG309" s="12">
        <v>0</v>
      </c>
      <c r="AH309" s="12">
        <v>0</v>
      </c>
      <c r="AI309" s="12">
        <v>0</v>
      </c>
      <c r="AJ309" s="12">
        <v>0</v>
      </c>
      <c r="AK309" s="12">
        <f t="shared" si="98"/>
        <v>0</v>
      </c>
      <c r="AL309" s="12">
        <f t="shared" si="94"/>
        <v>0</v>
      </c>
      <c r="AM309" s="12">
        <f t="shared" si="94"/>
        <v>20000</v>
      </c>
      <c r="AN309" s="12">
        <f t="shared" si="94"/>
        <v>0</v>
      </c>
      <c r="AO309" s="12">
        <f t="shared" si="94"/>
        <v>0</v>
      </c>
      <c r="AP309" s="12">
        <f t="shared" si="94"/>
        <v>0</v>
      </c>
      <c r="AQ309" s="12">
        <f t="shared" si="94"/>
        <v>0</v>
      </c>
      <c r="AR309" s="12">
        <f t="shared" si="95"/>
        <v>20000</v>
      </c>
      <c r="AS309" s="12">
        <v>0</v>
      </c>
      <c r="AT309" s="12">
        <v>0</v>
      </c>
      <c r="AU309" s="12">
        <v>0</v>
      </c>
      <c r="AV309" s="12">
        <v>0</v>
      </c>
      <c r="AW309" s="12">
        <v>0</v>
      </c>
      <c r="AX309" s="12">
        <v>0</v>
      </c>
      <c r="AY309" s="12">
        <f t="shared" si="99"/>
        <v>0</v>
      </c>
      <c r="AZ309" s="12">
        <f t="shared" si="88"/>
        <v>0</v>
      </c>
      <c r="BA309" s="12">
        <f t="shared" si="89"/>
        <v>20000</v>
      </c>
      <c r="BB309" s="12">
        <f t="shared" si="90"/>
        <v>0</v>
      </c>
      <c r="BC309" s="12">
        <f t="shared" si="91"/>
        <v>0</v>
      </c>
      <c r="BD309" s="12">
        <f t="shared" si="92"/>
        <v>0</v>
      </c>
      <c r="BE309" s="12">
        <f t="shared" si="93"/>
        <v>0</v>
      </c>
      <c r="BF309" s="12">
        <f t="shared" si="87"/>
        <v>20000</v>
      </c>
      <c r="BG309" s="1"/>
      <c r="BH309" s="95"/>
    </row>
    <row r="310" spans="1:60" s="5" customFormat="1">
      <c r="A310" s="84" t="s">
        <v>401</v>
      </c>
      <c r="B310" s="14" t="s">
        <v>270</v>
      </c>
      <c r="C310" s="84"/>
      <c r="D310" s="84" t="s">
        <v>1399</v>
      </c>
      <c r="E310" s="21" t="s">
        <v>62</v>
      </c>
      <c r="F310" s="20">
        <v>10</v>
      </c>
      <c r="G310" s="20" t="s">
        <v>77</v>
      </c>
      <c r="H310" s="85"/>
      <c r="I310" s="84"/>
      <c r="J310" s="12">
        <v>0</v>
      </c>
      <c r="K310" s="12">
        <v>80050</v>
      </c>
      <c r="L310" s="12">
        <v>0</v>
      </c>
      <c r="M310" s="12">
        <v>0</v>
      </c>
      <c r="N310" s="12">
        <v>0</v>
      </c>
      <c r="O310" s="12">
        <v>0</v>
      </c>
      <c r="P310" s="12">
        <f t="shared" si="86"/>
        <v>80050</v>
      </c>
      <c r="Q310" s="12">
        <v>0</v>
      </c>
      <c r="R310" s="12">
        <v>18851</v>
      </c>
      <c r="S310" s="12">
        <v>0</v>
      </c>
      <c r="T310" s="12">
        <v>0</v>
      </c>
      <c r="U310" s="12">
        <v>0</v>
      </c>
      <c r="V310" s="12">
        <v>0</v>
      </c>
      <c r="W310" s="12">
        <f t="shared" si="96"/>
        <v>18851</v>
      </c>
      <c r="X310" s="12">
        <v>0</v>
      </c>
      <c r="Y310" s="12">
        <v>0</v>
      </c>
      <c r="Z310" s="12">
        <v>0</v>
      </c>
      <c r="AA310" s="12">
        <v>0</v>
      </c>
      <c r="AB310" s="12">
        <v>0</v>
      </c>
      <c r="AC310" s="12">
        <v>0</v>
      </c>
      <c r="AD310" s="12">
        <f t="shared" si="97"/>
        <v>0</v>
      </c>
      <c r="AE310" s="12">
        <v>0</v>
      </c>
      <c r="AF310" s="12">
        <v>0</v>
      </c>
      <c r="AG310" s="12">
        <v>0</v>
      </c>
      <c r="AH310" s="12">
        <v>0</v>
      </c>
      <c r="AI310" s="12">
        <v>0</v>
      </c>
      <c r="AJ310" s="12">
        <v>0</v>
      </c>
      <c r="AK310" s="12">
        <f t="shared" si="98"/>
        <v>0</v>
      </c>
      <c r="AL310" s="12">
        <f t="shared" si="94"/>
        <v>0</v>
      </c>
      <c r="AM310" s="12">
        <f t="shared" si="94"/>
        <v>98901</v>
      </c>
      <c r="AN310" s="12">
        <f t="shared" si="94"/>
        <v>0</v>
      </c>
      <c r="AO310" s="12">
        <f t="shared" si="94"/>
        <v>0</v>
      </c>
      <c r="AP310" s="12">
        <f t="shared" si="94"/>
        <v>0</v>
      </c>
      <c r="AQ310" s="12">
        <f t="shared" si="94"/>
        <v>0</v>
      </c>
      <c r="AR310" s="12">
        <f t="shared" si="95"/>
        <v>98901</v>
      </c>
      <c r="AS310" s="12">
        <v>0</v>
      </c>
      <c r="AT310" s="12">
        <v>0</v>
      </c>
      <c r="AU310" s="12">
        <v>0</v>
      </c>
      <c r="AV310" s="12">
        <v>0</v>
      </c>
      <c r="AW310" s="12">
        <v>0</v>
      </c>
      <c r="AX310" s="12">
        <v>0</v>
      </c>
      <c r="AY310" s="12">
        <f t="shared" si="99"/>
        <v>0</v>
      </c>
      <c r="AZ310" s="12">
        <f t="shared" si="88"/>
        <v>0</v>
      </c>
      <c r="BA310" s="12">
        <f t="shared" si="89"/>
        <v>98901</v>
      </c>
      <c r="BB310" s="12">
        <f t="shared" si="90"/>
        <v>0</v>
      </c>
      <c r="BC310" s="12">
        <f t="shared" si="91"/>
        <v>0</v>
      </c>
      <c r="BD310" s="12">
        <f t="shared" si="92"/>
        <v>0</v>
      </c>
      <c r="BE310" s="12">
        <f t="shared" si="93"/>
        <v>0</v>
      </c>
      <c r="BF310" s="12">
        <f t="shared" si="87"/>
        <v>98901</v>
      </c>
      <c r="BG310" s="1"/>
      <c r="BH310" s="95"/>
    </row>
    <row r="311" spans="1:60" s="5" customFormat="1">
      <c r="A311" s="84" t="s">
        <v>402</v>
      </c>
      <c r="B311" s="14" t="s">
        <v>270</v>
      </c>
      <c r="C311" s="84"/>
      <c r="D311" s="84" t="s">
        <v>1399</v>
      </c>
      <c r="E311" s="21" t="s">
        <v>62</v>
      </c>
      <c r="F311" s="20">
        <v>10</v>
      </c>
      <c r="G311" s="20" t="s">
        <v>77</v>
      </c>
      <c r="H311" s="85"/>
      <c r="I311" s="84"/>
      <c r="J311" s="12">
        <v>0</v>
      </c>
      <c r="K311" s="12">
        <v>0</v>
      </c>
      <c r="L311" s="12">
        <v>0</v>
      </c>
      <c r="M311" s="12">
        <v>0</v>
      </c>
      <c r="N311" s="12">
        <v>0</v>
      </c>
      <c r="O311" s="12">
        <v>0</v>
      </c>
      <c r="P311" s="12">
        <f t="shared" si="86"/>
        <v>0</v>
      </c>
      <c r="Q311" s="12">
        <v>0</v>
      </c>
      <c r="R311" s="12">
        <v>0</v>
      </c>
      <c r="S311" s="12">
        <v>0</v>
      </c>
      <c r="T311" s="12">
        <v>0</v>
      </c>
      <c r="U311" s="12">
        <v>0</v>
      </c>
      <c r="V311" s="12">
        <v>0</v>
      </c>
      <c r="W311" s="12">
        <f t="shared" si="96"/>
        <v>0</v>
      </c>
      <c r="X311" s="12">
        <v>0</v>
      </c>
      <c r="Y311" s="12">
        <v>20000</v>
      </c>
      <c r="Z311" s="12">
        <v>0</v>
      </c>
      <c r="AA311" s="12">
        <v>0</v>
      </c>
      <c r="AB311" s="12">
        <v>0</v>
      </c>
      <c r="AC311" s="12">
        <v>0</v>
      </c>
      <c r="AD311" s="12">
        <f t="shared" si="97"/>
        <v>20000</v>
      </c>
      <c r="AE311" s="12">
        <v>0</v>
      </c>
      <c r="AF311" s="12">
        <v>0</v>
      </c>
      <c r="AG311" s="12">
        <v>0</v>
      </c>
      <c r="AH311" s="12">
        <v>0</v>
      </c>
      <c r="AI311" s="12">
        <v>0</v>
      </c>
      <c r="AJ311" s="12">
        <v>0</v>
      </c>
      <c r="AK311" s="12">
        <f t="shared" si="98"/>
        <v>0</v>
      </c>
      <c r="AL311" s="12">
        <f t="shared" si="94"/>
        <v>0</v>
      </c>
      <c r="AM311" s="12">
        <f t="shared" si="94"/>
        <v>20000</v>
      </c>
      <c r="AN311" s="12">
        <f t="shared" si="94"/>
        <v>0</v>
      </c>
      <c r="AO311" s="12">
        <f t="shared" si="94"/>
        <v>0</v>
      </c>
      <c r="AP311" s="12">
        <f t="shared" si="94"/>
        <v>0</v>
      </c>
      <c r="AQ311" s="12">
        <f t="shared" si="94"/>
        <v>0</v>
      </c>
      <c r="AR311" s="12">
        <f t="shared" si="95"/>
        <v>20000</v>
      </c>
      <c r="AS311" s="12">
        <v>0</v>
      </c>
      <c r="AT311" s="12">
        <v>0</v>
      </c>
      <c r="AU311" s="12">
        <v>0</v>
      </c>
      <c r="AV311" s="12">
        <v>0</v>
      </c>
      <c r="AW311" s="12">
        <v>0</v>
      </c>
      <c r="AX311" s="12">
        <v>0</v>
      </c>
      <c r="AY311" s="12">
        <f t="shared" si="99"/>
        <v>0</v>
      </c>
      <c r="AZ311" s="12">
        <f t="shared" si="88"/>
        <v>0</v>
      </c>
      <c r="BA311" s="12">
        <f t="shared" si="89"/>
        <v>20000</v>
      </c>
      <c r="BB311" s="12">
        <f t="shared" si="90"/>
        <v>0</v>
      </c>
      <c r="BC311" s="12">
        <f t="shared" si="91"/>
        <v>0</v>
      </c>
      <c r="BD311" s="12">
        <f t="shared" si="92"/>
        <v>0</v>
      </c>
      <c r="BE311" s="12">
        <f t="shared" si="93"/>
        <v>0</v>
      </c>
      <c r="BF311" s="12">
        <f t="shared" si="87"/>
        <v>20000</v>
      </c>
      <c r="BG311" s="1"/>
      <c r="BH311" s="95"/>
    </row>
    <row r="312" spans="1:60" s="5" customFormat="1">
      <c r="A312" s="84" t="s">
        <v>403</v>
      </c>
      <c r="B312" s="14" t="s">
        <v>270</v>
      </c>
      <c r="C312" s="84"/>
      <c r="D312" s="84" t="s">
        <v>1399</v>
      </c>
      <c r="E312" s="21" t="s">
        <v>62</v>
      </c>
      <c r="F312" s="20">
        <v>10</v>
      </c>
      <c r="G312" s="20" t="s">
        <v>77</v>
      </c>
      <c r="H312" s="85"/>
      <c r="I312" s="84"/>
      <c r="J312" s="12">
        <v>0</v>
      </c>
      <c r="K312" s="12">
        <v>0</v>
      </c>
      <c r="L312" s="12">
        <v>0</v>
      </c>
      <c r="M312" s="12">
        <v>0</v>
      </c>
      <c r="N312" s="12">
        <v>0</v>
      </c>
      <c r="O312" s="12">
        <v>0</v>
      </c>
      <c r="P312" s="12">
        <f t="shared" si="86"/>
        <v>0</v>
      </c>
      <c r="Q312" s="12">
        <v>0</v>
      </c>
      <c r="R312" s="12">
        <v>0</v>
      </c>
      <c r="S312" s="12">
        <v>0</v>
      </c>
      <c r="T312" s="12">
        <v>0</v>
      </c>
      <c r="U312" s="12">
        <v>0</v>
      </c>
      <c r="V312" s="12">
        <v>0</v>
      </c>
      <c r="W312" s="12">
        <f t="shared" si="96"/>
        <v>0</v>
      </c>
      <c r="X312" s="12">
        <v>0</v>
      </c>
      <c r="Y312" s="12">
        <v>40000</v>
      </c>
      <c r="Z312" s="12">
        <v>0</v>
      </c>
      <c r="AA312" s="12">
        <v>0</v>
      </c>
      <c r="AB312" s="12">
        <v>0</v>
      </c>
      <c r="AC312" s="12">
        <v>0</v>
      </c>
      <c r="AD312" s="12">
        <f t="shared" si="97"/>
        <v>40000</v>
      </c>
      <c r="AE312" s="12">
        <v>0</v>
      </c>
      <c r="AF312" s="12">
        <v>0</v>
      </c>
      <c r="AG312" s="12">
        <v>0</v>
      </c>
      <c r="AH312" s="12">
        <v>0</v>
      </c>
      <c r="AI312" s="12">
        <v>0</v>
      </c>
      <c r="AJ312" s="12">
        <v>0</v>
      </c>
      <c r="AK312" s="12">
        <f t="shared" si="98"/>
        <v>0</v>
      </c>
      <c r="AL312" s="12">
        <f t="shared" si="94"/>
        <v>0</v>
      </c>
      <c r="AM312" s="12">
        <f t="shared" si="94"/>
        <v>40000</v>
      </c>
      <c r="AN312" s="12">
        <f t="shared" si="94"/>
        <v>0</v>
      </c>
      <c r="AO312" s="12">
        <f t="shared" si="94"/>
        <v>0</v>
      </c>
      <c r="AP312" s="12">
        <f t="shared" si="94"/>
        <v>0</v>
      </c>
      <c r="AQ312" s="12">
        <f t="shared" si="94"/>
        <v>0</v>
      </c>
      <c r="AR312" s="12">
        <f t="shared" si="95"/>
        <v>40000</v>
      </c>
      <c r="AS312" s="12">
        <v>0</v>
      </c>
      <c r="AT312" s="12">
        <v>0</v>
      </c>
      <c r="AU312" s="12">
        <v>0</v>
      </c>
      <c r="AV312" s="12">
        <v>0</v>
      </c>
      <c r="AW312" s="12">
        <v>0</v>
      </c>
      <c r="AX312" s="12">
        <v>0</v>
      </c>
      <c r="AY312" s="12">
        <f t="shared" si="99"/>
        <v>0</v>
      </c>
      <c r="AZ312" s="12">
        <f t="shared" si="88"/>
        <v>0</v>
      </c>
      <c r="BA312" s="12">
        <f t="shared" si="89"/>
        <v>40000</v>
      </c>
      <c r="BB312" s="12">
        <f t="shared" si="90"/>
        <v>0</v>
      </c>
      <c r="BC312" s="12">
        <f t="shared" si="91"/>
        <v>0</v>
      </c>
      <c r="BD312" s="12">
        <f t="shared" si="92"/>
        <v>0</v>
      </c>
      <c r="BE312" s="12">
        <f t="shared" si="93"/>
        <v>0</v>
      </c>
      <c r="BF312" s="12">
        <f t="shared" si="87"/>
        <v>40000</v>
      </c>
      <c r="BG312" s="1"/>
      <c r="BH312" s="95"/>
    </row>
    <row r="313" spans="1:60" s="5" customFormat="1">
      <c r="A313" s="84" t="s">
        <v>404</v>
      </c>
      <c r="B313" s="14" t="s">
        <v>270</v>
      </c>
      <c r="C313" s="84"/>
      <c r="D313" s="84" t="s">
        <v>1399</v>
      </c>
      <c r="E313" s="21" t="s">
        <v>62</v>
      </c>
      <c r="F313" s="20">
        <v>10</v>
      </c>
      <c r="G313" s="20" t="s">
        <v>77</v>
      </c>
      <c r="H313" s="85"/>
      <c r="I313" s="84"/>
      <c r="J313" s="12">
        <v>0</v>
      </c>
      <c r="K313" s="12">
        <v>101936</v>
      </c>
      <c r="L313" s="12">
        <v>0</v>
      </c>
      <c r="M313" s="12">
        <v>0</v>
      </c>
      <c r="N313" s="12">
        <v>0</v>
      </c>
      <c r="O313" s="12">
        <v>0</v>
      </c>
      <c r="P313" s="12">
        <f t="shared" si="86"/>
        <v>101936</v>
      </c>
      <c r="Q313" s="12">
        <v>0</v>
      </c>
      <c r="R313" s="12">
        <v>0</v>
      </c>
      <c r="S313" s="12">
        <v>0</v>
      </c>
      <c r="T313" s="12">
        <v>0</v>
      </c>
      <c r="U313" s="12">
        <v>0</v>
      </c>
      <c r="V313" s="12">
        <v>0</v>
      </c>
      <c r="W313" s="12">
        <f t="shared" si="96"/>
        <v>0</v>
      </c>
      <c r="X313" s="12">
        <v>0</v>
      </c>
      <c r="Y313" s="12">
        <v>0</v>
      </c>
      <c r="Z313" s="12">
        <v>0</v>
      </c>
      <c r="AA313" s="12">
        <v>0</v>
      </c>
      <c r="AB313" s="12">
        <v>0</v>
      </c>
      <c r="AC313" s="12">
        <v>0</v>
      </c>
      <c r="AD313" s="12">
        <f t="shared" si="97"/>
        <v>0</v>
      </c>
      <c r="AE313" s="12">
        <v>0</v>
      </c>
      <c r="AF313" s="12">
        <v>0</v>
      </c>
      <c r="AG313" s="12">
        <v>0</v>
      </c>
      <c r="AH313" s="12">
        <v>0</v>
      </c>
      <c r="AI313" s="12">
        <v>0</v>
      </c>
      <c r="AJ313" s="12">
        <v>0</v>
      </c>
      <c r="AK313" s="12">
        <f t="shared" si="98"/>
        <v>0</v>
      </c>
      <c r="AL313" s="12">
        <f t="shared" si="94"/>
        <v>0</v>
      </c>
      <c r="AM313" s="12">
        <f t="shared" si="94"/>
        <v>101936</v>
      </c>
      <c r="AN313" s="12">
        <f t="shared" si="94"/>
        <v>0</v>
      </c>
      <c r="AO313" s="12">
        <f t="shared" si="94"/>
        <v>0</v>
      </c>
      <c r="AP313" s="12">
        <f t="shared" si="94"/>
        <v>0</v>
      </c>
      <c r="AQ313" s="12">
        <f t="shared" si="94"/>
        <v>0</v>
      </c>
      <c r="AR313" s="12">
        <f t="shared" si="95"/>
        <v>101936</v>
      </c>
      <c r="AS313" s="12">
        <v>0</v>
      </c>
      <c r="AT313" s="12">
        <v>0</v>
      </c>
      <c r="AU313" s="12">
        <v>0</v>
      </c>
      <c r="AV313" s="12">
        <v>0</v>
      </c>
      <c r="AW313" s="12">
        <v>0</v>
      </c>
      <c r="AX313" s="12">
        <v>0</v>
      </c>
      <c r="AY313" s="12">
        <f t="shared" si="99"/>
        <v>0</v>
      </c>
      <c r="AZ313" s="12">
        <f t="shared" si="88"/>
        <v>0</v>
      </c>
      <c r="BA313" s="12">
        <f t="shared" si="89"/>
        <v>101936</v>
      </c>
      <c r="BB313" s="12">
        <f t="shared" si="90"/>
        <v>0</v>
      </c>
      <c r="BC313" s="12">
        <f t="shared" si="91"/>
        <v>0</v>
      </c>
      <c r="BD313" s="12">
        <f t="shared" si="92"/>
        <v>0</v>
      </c>
      <c r="BE313" s="12">
        <f t="shared" si="93"/>
        <v>0</v>
      </c>
      <c r="BF313" s="12">
        <f t="shared" si="87"/>
        <v>101936</v>
      </c>
      <c r="BG313" s="1"/>
      <c r="BH313" s="95"/>
    </row>
    <row r="314" spans="1:60" s="5" customFormat="1">
      <c r="A314" s="84" t="s">
        <v>405</v>
      </c>
      <c r="B314" s="14" t="s">
        <v>270</v>
      </c>
      <c r="C314" s="84"/>
      <c r="D314" s="84" t="s">
        <v>1399</v>
      </c>
      <c r="E314" s="21" t="s">
        <v>62</v>
      </c>
      <c r="F314" s="20">
        <v>10</v>
      </c>
      <c r="G314" s="20" t="s">
        <v>77</v>
      </c>
      <c r="H314" s="85"/>
      <c r="I314" s="84"/>
      <c r="J314" s="12">
        <v>0</v>
      </c>
      <c r="K314" s="12">
        <v>0</v>
      </c>
      <c r="L314" s="12">
        <v>0</v>
      </c>
      <c r="M314" s="12">
        <v>0</v>
      </c>
      <c r="N314" s="12">
        <v>0</v>
      </c>
      <c r="O314" s="12">
        <v>0</v>
      </c>
      <c r="P314" s="12">
        <f t="shared" ref="P314:P377" si="100">SUM(J314:O314)</f>
        <v>0</v>
      </c>
      <c r="Q314" s="12">
        <v>0</v>
      </c>
      <c r="R314" s="12">
        <v>0</v>
      </c>
      <c r="S314" s="12">
        <v>0</v>
      </c>
      <c r="T314" s="12">
        <v>0</v>
      </c>
      <c r="U314" s="12">
        <v>0</v>
      </c>
      <c r="V314" s="12">
        <v>0</v>
      </c>
      <c r="W314" s="12">
        <f t="shared" si="96"/>
        <v>0</v>
      </c>
      <c r="X314" s="12">
        <v>0</v>
      </c>
      <c r="Y314" s="12">
        <v>50000</v>
      </c>
      <c r="Z314" s="12">
        <v>0</v>
      </c>
      <c r="AA314" s="12">
        <v>0</v>
      </c>
      <c r="AB314" s="12">
        <v>0</v>
      </c>
      <c r="AC314" s="12">
        <v>0</v>
      </c>
      <c r="AD314" s="12">
        <f t="shared" si="97"/>
        <v>50000</v>
      </c>
      <c r="AE314" s="12">
        <v>0</v>
      </c>
      <c r="AF314" s="12">
        <v>0</v>
      </c>
      <c r="AG314" s="12">
        <v>0</v>
      </c>
      <c r="AH314" s="12">
        <v>0</v>
      </c>
      <c r="AI314" s="12">
        <v>0</v>
      </c>
      <c r="AJ314" s="12">
        <v>0</v>
      </c>
      <c r="AK314" s="12">
        <f t="shared" si="98"/>
        <v>0</v>
      </c>
      <c r="AL314" s="12">
        <f t="shared" si="94"/>
        <v>0</v>
      </c>
      <c r="AM314" s="12">
        <f t="shared" si="94"/>
        <v>50000</v>
      </c>
      <c r="AN314" s="12">
        <f t="shared" si="94"/>
        <v>0</v>
      </c>
      <c r="AO314" s="12">
        <f t="shared" si="94"/>
        <v>0</v>
      </c>
      <c r="AP314" s="12">
        <f t="shared" si="94"/>
        <v>0</v>
      </c>
      <c r="AQ314" s="12">
        <f t="shared" si="94"/>
        <v>0</v>
      </c>
      <c r="AR314" s="12">
        <f t="shared" si="95"/>
        <v>50000</v>
      </c>
      <c r="AS314" s="12">
        <v>0</v>
      </c>
      <c r="AT314" s="12">
        <v>0</v>
      </c>
      <c r="AU314" s="12">
        <v>0</v>
      </c>
      <c r="AV314" s="12">
        <v>0</v>
      </c>
      <c r="AW314" s="12">
        <v>0</v>
      </c>
      <c r="AX314" s="12">
        <v>0</v>
      </c>
      <c r="AY314" s="12">
        <f t="shared" si="99"/>
        <v>0</v>
      </c>
      <c r="AZ314" s="12">
        <f t="shared" si="88"/>
        <v>0</v>
      </c>
      <c r="BA314" s="12">
        <f t="shared" si="89"/>
        <v>50000</v>
      </c>
      <c r="BB314" s="12">
        <f t="shared" si="90"/>
        <v>0</v>
      </c>
      <c r="BC314" s="12">
        <f t="shared" si="91"/>
        <v>0</v>
      </c>
      <c r="BD314" s="12">
        <f t="shared" si="92"/>
        <v>0</v>
      </c>
      <c r="BE314" s="12">
        <f t="shared" si="93"/>
        <v>0</v>
      </c>
      <c r="BF314" s="12">
        <f t="shared" si="87"/>
        <v>50000</v>
      </c>
      <c r="BG314" s="1"/>
      <c r="BH314" s="95"/>
    </row>
    <row r="315" spans="1:60" s="5" customFormat="1">
      <c r="A315" s="84" t="s">
        <v>406</v>
      </c>
      <c r="B315" s="14" t="s">
        <v>270</v>
      </c>
      <c r="C315" s="84"/>
      <c r="D315" s="84" t="s">
        <v>1399</v>
      </c>
      <c r="E315" s="21" t="s">
        <v>62</v>
      </c>
      <c r="F315" s="20">
        <v>10</v>
      </c>
      <c r="G315" s="20" t="s">
        <v>77</v>
      </c>
      <c r="H315" s="85"/>
      <c r="I315" s="84"/>
      <c r="J315" s="12">
        <v>0</v>
      </c>
      <c r="K315" s="12">
        <v>0</v>
      </c>
      <c r="L315" s="12">
        <v>0</v>
      </c>
      <c r="M315" s="12">
        <v>0</v>
      </c>
      <c r="N315" s="12">
        <v>0</v>
      </c>
      <c r="O315" s="12">
        <v>0</v>
      </c>
      <c r="P315" s="12">
        <f t="shared" si="100"/>
        <v>0</v>
      </c>
      <c r="Q315" s="12">
        <v>0</v>
      </c>
      <c r="R315" s="12">
        <v>0</v>
      </c>
      <c r="S315" s="12">
        <v>0</v>
      </c>
      <c r="T315" s="12">
        <v>0</v>
      </c>
      <c r="U315" s="12">
        <v>0</v>
      </c>
      <c r="V315" s="12">
        <v>0</v>
      </c>
      <c r="W315" s="12">
        <f t="shared" si="96"/>
        <v>0</v>
      </c>
      <c r="X315" s="12">
        <v>0</v>
      </c>
      <c r="Y315" s="12">
        <v>13000</v>
      </c>
      <c r="Z315" s="12">
        <v>0</v>
      </c>
      <c r="AA315" s="12">
        <v>0</v>
      </c>
      <c r="AB315" s="12">
        <v>0</v>
      </c>
      <c r="AC315" s="12">
        <v>0</v>
      </c>
      <c r="AD315" s="12">
        <f t="shared" si="97"/>
        <v>13000</v>
      </c>
      <c r="AE315" s="12">
        <v>0</v>
      </c>
      <c r="AF315" s="12">
        <v>0</v>
      </c>
      <c r="AG315" s="12">
        <v>0</v>
      </c>
      <c r="AH315" s="12">
        <v>0</v>
      </c>
      <c r="AI315" s="12">
        <v>0</v>
      </c>
      <c r="AJ315" s="12">
        <v>0</v>
      </c>
      <c r="AK315" s="12">
        <f t="shared" si="98"/>
        <v>0</v>
      </c>
      <c r="AL315" s="12">
        <f t="shared" si="94"/>
        <v>0</v>
      </c>
      <c r="AM315" s="12">
        <f t="shared" si="94"/>
        <v>13000</v>
      </c>
      <c r="AN315" s="12">
        <f t="shared" si="94"/>
        <v>0</v>
      </c>
      <c r="AO315" s="12">
        <f t="shared" si="94"/>
        <v>0</v>
      </c>
      <c r="AP315" s="12">
        <f t="shared" si="94"/>
        <v>0</v>
      </c>
      <c r="AQ315" s="12">
        <f t="shared" si="94"/>
        <v>0</v>
      </c>
      <c r="AR315" s="12">
        <f t="shared" si="95"/>
        <v>13000</v>
      </c>
      <c r="AS315" s="12">
        <v>0</v>
      </c>
      <c r="AT315" s="12">
        <v>0</v>
      </c>
      <c r="AU315" s="12">
        <v>0</v>
      </c>
      <c r="AV315" s="12">
        <v>0</v>
      </c>
      <c r="AW315" s="12">
        <v>0</v>
      </c>
      <c r="AX315" s="12">
        <v>0</v>
      </c>
      <c r="AY315" s="12">
        <f t="shared" si="99"/>
        <v>0</v>
      </c>
      <c r="AZ315" s="12">
        <f t="shared" si="88"/>
        <v>0</v>
      </c>
      <c r="BA315" s="12">
        <f t="shared" si="89"/>
        <v>13000</v>
      </c>
      <c r="BB315" s="12">
        <f t="shared" si="90"/>
        <v>0</v>
      </c>
      <c r="BC315" s="12">
        <f t="shared" si="91"/>
        <v>0</v>
      </c>
      <c r="BD315" s="12">
        <f t="shared" si="92"/>
        <v>0</v>
      </c>
      <c r="BE315" s="12">
        <f t="shared" si="93"/>
        <v>0</v>
      </c>
      <c r="BF315" s="12">
        <f t="shared" si="87"/>
        <v>13000</v>
      </c>
      <c r="BG315" s="1"/>
      <c r="BH315" s="95"/>
    </row>
    <row r="316" spans="1:60" s="5" customFormat="1">
      <c r="A316" s="84" t="s">
        <v>407</v>
      </c>
      <c r="B316" s="14" t="s">
        <v>270</v>
      </c>
      <c r="C316" s="84"/>
      <c r="D316" s="84" t="s">
        <v>1399</v>
      </c>
      <c r="E316" s="21" t="s">
        <v>62</v>
      </c>
      <c r="F316" s="20">
        <v>10</v>
      </c>
      <c r="G316" s="20" t="s">
        <v>77</v>
      </c>
      <c r="H316" s="85"/>
      <c r="I316" s="84"/>
      <c r="J316" s="12">
        <v>0</v>
      </c>
      <c r="K316" s="12">
        <v>0</v>
      </c>
      <c r="L316" s="12">
        <v>0</v>
      </c>
      <c r="M316" s="12">
        <v>0</v>
      </c>
      <c r="N316" s="12">
        <v>0</v>
      </c>
      <c r="O316" s="12">
        <v>0</v>
      </c>
      <c r="P316" s="12">
        <f t="shared" si="100"/>
        <v>0</v>
      </c>
      <c r="Q316" s="12">
        <v>0</v>
      </c>
      <c r="R316" s="12">
        <v>0</v>
      </c>
      <c r="S316" s="12">
        <v>0</v>
      </c>
      <c r="T316" s="12">
        <v>0</v>
      </c>
      <c r="U316" s="12">
        <v>0</v>
      </c>
      <c r="V316" s="12">
        <v>0</v>
      </c>
      <c r="W316" s="12">
        <f t="shared" si="96"/>
        <v>0</v>
      </c>
      <c r="X316" s="12">
        <v>0</v>
      </c>
      <c r="Y316" s="12">
        <v>20000</v>
      </c>
      <c r="Z316" s="12">
        <v>0</v>
      </c>
      <c r="AA316" s="12">
        <v>0</v>
      </c>
      <c r="AB316" s="12">
        <v>0</v>
      </c>
      <c r="AC316" s="12">
        <v>0</v>
      </c>
      <c r="AD316" s="12">
        <f t="shared" si="97"/>
        <v>20000</v>
      </c>
      <c r="AE316" s="12">
        <v>0</v>
      </c>
      <c r="AF316" s="12">
        <v>0</v>
      </c>
      <c r="AG316" s="12">
        <v>0</v>
      </c>
      <c r="AH316" s="12">
        <v>0</v>
      </c>
      <c r="AI316" s="12">
        <v>0</v>
      </c>
      <c r="AJ316" s="12">
        <v>0</v>
      </c>
      <c r="AK316" s="12">
        <f t="shared" si="98"/>
        <v>0</v>
      </c>
      <c r="AL316" s="12">
        <f t="shared" si="94"/>
        <v>0</v>
      </c>
      <c r="AM316" s="12">
        <f t="shared" si="94"/>
        <v>20000</v>
      </c>
      <c r="AN316" s="12">
        <f t="shared" si="94"/>
        <v>0</v>
      </c>
      <c r="AO316" s="12">
        <f t="shared" si="94"/>
        <v>0</v>
      </c>
      <c r="AP316" s="12">
        <f t="shared" si="94"/>
        <v>0</v>
      </c>
      <c r="AQ316" s="12">
        <f t="shared" si="94"/>
        <v>0</v>
      </c>
      <c r="AR316" s="12">
        <f t="shared" si="95"/>
        <v>20000</v>
      </c>
      <c r="AS316" s="12">
        <v>0</v>
      </c>
      <c r="AT316" s="12">
        <v>0</v>
      </c>
      <c r="AU316" s="12">
        <v>0</v>
      </c>
      <c r="AV316" s="12">
        <v>0</v>
      </c>
      <c r="AW316" s="12">
        <v>0</v>
      </c>
      <c r="AX316" s="12">
        <v>0</v>
      </c>
      <c r="AY316" s="12">
        <f t="shared" si="99"/>
        <v>0</v>
      </c>
      <c r="AZ316" s="12">
        <f t="shared" si="88"/>
        <v>0</v>
      </c>
      <c r="BA316" s="12">
        <f t="shared" si="89"/>
        <v>20000</v>
      </c>
      <c r="BB316" s="12">
        <f t="shared" si="90"/>
        <v>0</v>
      </c>
      <c r="BC316" s="12">
        <f t="shared" si="91"/>
        <v>0</v>
      </c>
      <c r="BD316" s="12">
        <f t="shared" si="92"/>
        <v>0</v>
      </c>
      <c r="BE316" s="12">
        <f t="shared" si="93"/>
        <v>0</v>
      </c>
      <c r="BF316" s="12">
        <f t="shared" si="87"/>
        <v>20000</v>
      </c>
      <c r="BG316" s="1"/>
      <c r="BH316" s="95"/>
    </row>
    <row r="317" spans="1:60" s="5" customFormat="1">
      <c r="A317" s="84" t="s">
        <v>408</v>
      </c>
      <c r="B317" s="14" t="s">
        <v>270</v>
      </c>
      <c r="C317" s="84"/>
      <c r="D317" s="84" t="s">
        <v>1399</v>
      </c>
      <c r="E317" s="21" t="s">
        <v>62</v>
      </c>
      <c r="F317" s="20">
        <v>10</v>
      </c>
      <c r="G317" s="20" t="s">
        <v>77</v>
      </c>
      <c r="H317" s="85"/>
      <c r="I317" s="84"/>
      <c r="J317" s="12">
        <v>0</v>
      </c>
      <c r="K317" s="12">
        <v>0</v>
      </c>
      <c r="L317" s="12">
        <v>0</v>
      </c>
      <c r="M317" s="12">
        <v>0</v>
      </c>
      <c r="N317" s="12">
        <v>0</v>
      </c>
      <c r="O317" s="12">
        <v>0</v>
      </c>
      <c r="P317" s="12">
        <f t="shared" si="100"/>
        <v>0</v>
      </c>
      <c r="Q317" s="12">
        <v>0</v>
      </c>
      <c r="R317" s="12">
        <v>0</v>
      </c>
      <c r="S317" s="12">
        <v>0</v>
      </c>
      <c r="T317" s="12">
        <v>0</v>
      </c>
      <c r="U317" s="12">
        <v>0</v>
      </c>
      <c r="V317" s="12">
        <v>0</v>
      </c>
      <c r="W317" s="12">
        <f t="shared" si="96"/>
        <v>0</v>
      </c>
      <c r="X317" s="12">
        <v>0</v>
      </c>
      <c r="Y317" s="12">
        <v>20000</v>
      </c>
      <c r="Z317" s="12">
        <v>0</v>
      </c>
      <c r="AA317" s="12">
        <v>0</v>
      </c>
      <c r="AB317" s="12">
        <v>0</v>
      </c>
      <c r="AC317" s="12">
        <v>0</v>
      </c>
      <c r="AD317" s="12">
        <f t="shared" si="97"/>
        <v>20000</v>
      </c>
      <c r="AE317" s="12">
        <v>0</v>
      </c>
      <c r="AF317" s="12">
        <v>0</v>
      </c>
      <c r="AG317" s="12">
        <v>0</v>
      </c>
      <c r="AH317" s="12">
        <v>0</v>
      </c>
      <c r="AI317" s="12">
        <v>0</v>
      </c>
      <c r="AJ317" s="12">
        <v>0</v>
      </c>
      <c r="AK317" s="12">
        <f t="shared" si="98"/>
        <v>0</v>
      </c>
      <c r="AL317" s="12">
        <f t="shared" si="94"/>
        <v>0</v>
      </c>
      <c r="AM317" s="12">
        <f t="shared" si="94"/>
        <v>20000</v>
      </c>
      <c r="AN317" s="12">
        <f t="shared" si="94"/>
        <v>0</v>
      </c>
      <c r="AO317" s="12">
        <f t="shared" si="94"/>
        <v>0</v>
      </c>
      <c r="AP317" s="12">
        <f t="shared" si="94"/>
        <v>0</v>
      </c>
      <c r="AQ317" s="12">
        <f t="shared" si="94"/>
        <v>0</v>
      </c>
      <c r="AR317" s="12">
        <f t="shared" si="95"/>
        <v>20000</v>
      </c>
      <c r="AS317" s="12">
        <v>0</v>
      </c>
      <c r="AT317" s="12">
        <v>0</v>
      </c>
      <c r="AU317" s="12">
        <v>0</v>
      </c>
      <c r="AV317" s="12">
        <v>0</v>
      </c>
      <c r="AW317" s="12">
        <v>0</v>
      </c>
      <c r="AX317" s="12">
        <v>0</v>
      </c>
      <c r="AY317" s="12">
        <f t="shared" si="99"/>
        <v>0</v>
      </c>
      <c r="AZ317" s="12">
        <f t="shared" si="88"/>
        <v>0</v>
      </c>
      <c r="BA317" s="12">
        <f t="shared" si="89"/>
        <v>20000</v>
      </c>
      <c r="BB317" s="12">
        <f t="shared" si="90"/>
        <v>0</v>
      </c>
      <c r="BC317" s="12">
        <f t="shared" si="91"/>
        <v>0</v>
      </c>
      <c r="BD317" s="12">
        <f t="shared" si="92"/>
        <v>0</v>
      </c>
      <c r="BE317" s="12">
        <f t="shared" si="93"/>
        <v>0</v>
      </c>
      <c r="BF317" s="12">
        <f t="shared" si="87"/>
        <v>20000</v>
      </c>
      <c r="BG317" s="1"/>
      <c r="BH317" s="95"/>
    </row>
    <row r="318" spans="1:60" s="5" customFormat="1">
      <c r="A318" s="84" t="s">
        <v>409</v>
      </c>
      <c r="B318" s="14" t="s">
        <v>270</v>
      </c>
      <c r="C318" s="84"/>
      <c r="D318" s="84" t="s">
        <v>1399</v>
      </c>
      <c r="E318" s="21" t="s">
        <v>60</v>
      </c>
      <c r="F318" s="20">
        <v>10</v>
      </c>
      <c r="G318" s="20" t="s">
        <v>77</v>
      </c>
      <c r="H318" s="85"/>
      <c r="I318" s="84"/>
      <c r="J318" s="12">
        <v>0</v>
      </c>
      <c r="K318" s="12">
        <v>0</v>
      </c>
      <c r="L318" s="12">
        <v>0</v>
      </c>
      <c r="M318" s="12">
        <v>0</v>
      </c>
      <c r="N318" s="12">
        <v>0</v>
      </c>
      <c r="O318" s="12">
        <v>0</v>
      </c>
      <c r="P318" s="12">
        <f t="shared" si="100"/>
        <v>0</v>
      </c>
      <c r="Q318" s="12">
        <v>0</v>
      </c>
      <c r="R318" s="12">
        <v>50</v>
      </c>
      <c r="S318" s="12">
        <v>0</v>
      </c>
      <c r="T318" s="12">
        <v>0</v>
      </c>
      <c r="U318" s="12">
        <v>0</v>
      </c>
      <c r="V318" s="12">
        <v>0</v>
      </c>
      <c r="W318" s="12">
        <f t="shared" si="96"/>
        <v>50</v>
      </c>
      <c r="X318" s="12">
        <v>0</v>
      </c>
      <c r="Y318" s="12">
        <v>100000</v>
      </c>
      <c r="Z318" s="12">
        <v>0</v>
      </c>
      <c r="AA318" s="12">
        <v>0</v>
      </c>
      <c r="AB318" s="12">
        <v>0</v>
      </c>
      <c r="AC318" s="12">
        <v>0</v>
      </c>
      <c r="AD318" s="12">
        <f t="shared" si="97"/>
        <v>100000</v>
      </c>
      <c r="AE318" s="12">
        <v>0</v>
      </c>
      <c r="AF318" s="12">
        <v>69950</v>
      </c>
      <c r="AG318" s="12">
        <v>0</v>
      </c>
      <c r="AH318" s="12">
        <v>0</v>
      </c>
      <c r="AI318" s="12">
        <v>0</v>
      </c>
      <c r="AJ318" s="12">
        <v>0</v>
      </c>
      <c r="AK318" s="12">
        <f t="shared" si="98"/>
        <v>69950</v>
      </c>
      <c r="AL318" s="12">
        <f t="shared" si="94"/>
        <v>0</v>
      </c>
      <c r="AM318" s="12">
        <f t="shared" si="94"/>
        <v>170000</v>
      </c>
      <c r="AN318" s="12">
        <f t="shared" si="94"/>
        <v>0</v>
      </c>
      <c r="AO318" s="12">
        <f t="shared" si="94"/>
        <v>0</v>
      </c>
      <c r="AP318" s="12">
        <f t="shared" si="94"/>
        <v>0</v>
      </c>
      <c r="AQ318" s="12">
        <f t="shared" si="94"/>
        <v>0</v>
      </c>
      <c r="AR318" s="12">
        <f t="shared" si="95"/>
        <v>170000</v>
      </c>
      <c r="AS318" s="12">
        <v>0</v>
      </c>
      <c r="AT318" s="12">
        <v>0</v>
      </c>
      <c r="AU318" s="12">
        <v>0</v>
      </c>
      <c r="AV318" s="12">
        <v>0</v>
      </c>
      <c r="AW318" s="12">
        <v>0</v>
      </c>
      <c r="AX318" s="12">
        <v>0</v>
      </c>
      <c r="AY318" s="12">
        <f t="shared" si="99"/>
        <v>0</v>
      </c>
      <c r="AZ318" s="12">
        <f t="shared" si="88"/>
        <v>0</v>
      </c>
      <c r="BA318" s="12">
        <f t="shared" si="89"/>
        <v>170000</v>
      </c>
      <c r="BB318" s="12">
        <f t="shared" si="90"/>
        <v>0</v>
      </c>
      <c r="BC318" s="12">
        <f t="shared" si="91"/>
        <v>0</v>
      </c>
      <c r="BD318" s="12">
        <f t="shared" si="92"/>
        <v>0</v>
      </c>
      <c r="BE318" s="12">
        <f t="shared" si="93"/>
        <v>0</v>
      </c>
      <c r="BF318" s="12">
        <f t="shared" si="87"/>
        <v>170000</v>
      </c>
      <c r="BG318" s="1"/>
      <c r="BH318" s="95"/>
    </row>
    <row r="319" spans="1:60" s="5" customFormat="1">
      <c r="A319" s="84" t="s">
        <v>410</v>
      </c>
      <c r="B319" s="14" t="s">
        <v>270</v>
      </c>
      <c r="C319" s="84"/>
      <c r="D319" s="84" t="s">
        <v>1399</v>
      </c>
      <c r="E319" s="21" t="s">
        <v>60</v>
      </c>
      <c r="F319" s="20">
        <v>10</v>
      </c>
      <c r="G319" s="20" t="s">
        <v>77</v>
      </c>
      <c r="H319" s="85"/>
      <c r="I319" s="84"/>
      <c r="J319" s="12">
        <v>0</v>
      </c>
      <c r="K319" s="12">
        <v>2192</v>
      </c>
      <c r="L319" s="12">
        <v>0</v>
      </c>
      <c r="M319" s="12">
        <v>0</v>
      </c>
      <c r="N319" s="12">
        <v>0</v>
      </c>
      <c r="O319" s="12">
        <v>0</v>
      </c>
      <c r="P319" s="12">
        <f t="shared" si="100"/>
        <v>2192</v>
      </c>
      <c r="Q319" s="12">
        <v>0</v>
      </c>
      <c r="R319" s="12">
        <v>0</v>
      </c>
      <c r="S319" s="12">
        <v>0</v>
      </c>
      <c r="T319" s="12">
        <v>0</v>
      </c>
      <c r="U319" s="12">
        <v>0</v>
      </c>
      <c r="V319" s="12">
        <v>0</v>
      </c>
      <c r="W319" s="12">
        <f t="shared" si="96"/>
        <v>0</v>
      </c>
      <c r="X319" s="12">
        <v>0</v>
      </c>
      <c r="Y319" s="12">
        <v>0</v>
      </c>
      <c r="Z319" s="12">
        <v>0</v>
      </c>
      <c r="AA319" s="12">
        <v>0</v>
      </c>
      <c r="AB319" s="12">
        <v>0</v>
      </c>
      <c r="AC319" s="12">
        <v>0</v>
      </c>
      <c r="AD319" s="12">
        <f t="shared" si="97"/>
        <v>0</v>
      </c>
      <c r="AE319" s="12">
        <v>0</v>
      </c>
      <c r="AF319" s="12">
        <v>0</v>
      </c>
      <c r="AG319" s="12">
        <v>0</v>
      </c>
      <c r="AH319" s="12">
        <v>0</v>
      </c>
      <c r="AI319" s="12">
        <v>0</v>
      </c>
      <c r="AJ319" s="12">
        <v>0</v>
      </c>
      <c r="AK319" s="12">
        <f t="shared" si="98"/>
        <v>0</v>
      </c>
      <c r="AL319" s="12">
        <f t="shared" si="94"/>
        <v>0</v>
      </c>
      <c r="AM319" s="12">
        <f t="shared" si="94"/>
        <v>2192</v>
      </c>
      <c r="AN319" s="12">
        <f t="shared" si="94"/>
        <v>0</v>
      </c>
      <c r="AO319" s="12">
        <f t="shared" si="94"/>
        <v>0</v>
      </c>
      <c r="AP319" s="12">
        <f t="shared" si="94"/>
        <v>0</v>
      </c>
      <c r="AQ319" s="12">
        <f t="shared" si="94"/>
        <v>0</v>
      </c>
      <c r="AR319" s="12">
        <f t="shared" si="95"/>
        <v>2192</v>
      </c>
      <c r="AS319" s="12">
        <v>0</v>
      </c>
      <c r="AT319" s="12">
        <v>0</v>
      </c>
      <c r="AU319" s="12">
        <v>0</v>
      </c>
      <c r="AV319" s="12">
        <v>0</v>
      </c>
      <c r="AW319" s="12">
        <v>0</v>
      </c>
      <c r="AX319" s="12">
        <v>0</v>
      </c>
      <c r="AY319" s="12">
        <f t="shared" si="99"/>
        <v>0</v>
      </c>
      <c r="AZ319" s="12">
        <f t="shared" si="88"/>
        <v>0</v>
      </c>
      <c r="BA319" s="12">
        <f t="shared" si="89"/>
        <v>2192</v>
      </c>
      <c r="BB319" s="12">
        <f t="shared" si="90"/>
        <v>0</v>
      </c>
      <c r="BC319" s="12">
        <f t="shared" si="91"/>
        <v>0</v>
      </c>
      <c r="BD319" s="12">
        <f t="shared" si="92"/>
        <v>0</v>
      </c>
      <c r="BE319" s="12">
        <f t="shared" si="93"/>
        <v>0</v>
      </c>
      <c r="BF319" s="12">
        <f t="shared" si="87"/>
        <v>2192</v>
      </c>
      <c r="BG319" s="1"/>
      <c r="BH319" s="95"/>
    </row>
    <row r="320" spans="1:60" s="5" customFormat="1">
      <c r="A320" s="84" t="s">
        <v>411</v>
      </c>
      <c r="B320" s="14" t="s">
        <v>270</v>
      </c>
      <c r="C320" s="84"/>
      <c r="D320" s="84" t="s">
        <v>1399</v>
      </c>
      <c r="E320" s="21" t="s">
        <v>60</v>
      </c>
      <c r="F320" s="20">
        <v>10</v>
      </c>
      <c r="G320" s="20" t="s">
        <v>77</v>
      </c>
      <c r="H320" s="85"/>
      <c r="I320" s="84"/>
      <c r="J320" s="12">
        <v>0</v>
      </c>
      <c r="K320" s="12">
        <v>16425</v>
      </c>
      <c r="L320" s="12">
        <v>0</v>
      </c>
      <c r="M320" s="12">
        <v>0</v>
      </c>
      <c r="N320" s="12">
        <v>0</v>
      </c>
      <c r="O320" s="12">
        <v>0</v>
      </c>
      <c r="P320" s="12">
        <f t="shared" si="100"/>
        <v>16425</v>
      </c>
      <c r="Q320" s="12">
        <v>0</v>
      </c>
      <c r="R320" s="12">
        <v>0</v>
      </c>
      <c r="S320" s="12">
        <v>0</v>
      </c>
      <c r="T320" s="12">
        <v>0</v>
      </c>
      <c r="U320" s="12">
        <v>0</v>
      </c>
      <c r="V320" s="12">
        <v>0</v>
      </c>
      <c r="W320" s="12">
        <f t="shared" si="96"/>
        <v>0</v>
      </c>
      <c r="X320" s="12">
        <v>0</v>
      </c>
      <c r="Y320" s="12">
        <v>0</v>
      </c>
      <c r="Z320" s="12">
        <v>0</v>
      </c>
      <c r="AA320" s="12">
        <v>0</v>
      </c>
      <c r="AB320" s="12">
        <v>0</v>
      </c>
      <c r="AC320" s="12">
        <v>0</v>
      </c>
      <c r="AD320" s="12">
        <f t="shared" si="97"/>
        <v>0</v>
      </c>
      <c r="AE320" s="12">
        <v>0</v>
      </c>
      <c r="AF320" s="12">
        <v>0</v>
      </c>
      <c r="AG320" s="12">
        <v>0</v>
      </c>
      <c r="AH320" s="12">
        <v>0</v>
      </c>
      <c r="AI320" s="12">
        <v>0</v>
      </c>
      <c r="AJ320" s="12">
        <v>0</v>
      </c>
      <c r="AK320" s="12">
        <f t="shared" si="98"/>
        <v>0</v>
      </c>
      <c r="AL320" s="12">
        <f t="shared" si="94"/>
        <v>0</v>
      </c>
      <c r="AM320" s="12">
        <f t="shared" si="94"/>
        <v>16425</v>
      </c>
      <c r="AN320" s="12">
        <f t="shared" si="94"/>
        <v>0</v>
      </c>
      <c r="AO320" s="12">
        <f t="shared" si="94"/>
        <v>0</v>
      </c>
      <c r="AP320" s="12">
        <f t="shared" si="94"/>
        <v>0</v>
      </c>
      <c r="AQ320" s="12">
        <f t="shared" si="94"/>
        <v>0</v>
      </c>
      <c r="AR320" s="12">
        <f t="shared" si="95"/>
        <v>16425</v>
      </c>
      <c r="AS320" s="12">
        <v>0</v>
      </c>
      <c r="AT320" s="12">
        <v>0</v>
      </c>
      <c r="AU320" s="12">
        <v>0</v>
      </c>
      <c r="AV320" s="12">
        <v>0</v>
      </c>
      <c r="AW320" s="12">
        <v>0</v>
      </c>
      <c r="AX320" s="12">
        <v>0</v>
      </c>
      <c r="AY320" s="12">
        <f t="shared" si="99"/>
        <v>0</v>
      </c>
      <c r="AZ320" s="12">
        <f t="shared" si="88"/>
        <v>0</v>
      </c>
      <c r="BA320" s="12">
        <f t="shared" si="89"/>
        <v>16425</v>
      </c>
      <c r="BB320" s="12">
        <f t="shared" si="90"/>
        <v>0</v>
      </c>
      <c r="BC320" s="12">
        <f t="shared" si="91"/>
        <v>0</v>
      </c>
      <c r="BD320" s="12">
        <f t="shared" si="92"/>
        <v>0</v>
      </c>
      <c r="BE320" s="12">
        <f t="shared" si="93"/>
        <v>0</v>
      </c>
      <c r="BF320" s="12">
        <f t="shared" si="87"/>
        <v>16425</v>
      </c>
      <c r="BG320" s="1"/>
      <c r="BH320" s="95"/>
    </row>
    <row r="321" spans="1:60" s="5" customFormat="1">
      <c r="A321" s="84" t="s">
        <v>412</v>
      </c>
      <c r="B321" s="14" t="s">
        <v>270</v>
      </c>
      <c r="C321" s="84"/>
      <c r="D321" s="84" t="s">
        <v>1399</v>
      </c>
      <c r="E321" s="21" t="s">
        <v>62</v>
      </c>
      <c r="F321" s="20">
        <v>10</v>
      </c>
      <c r="G321" s="20" t="s">
        <v>77</v>
      </c>
      <c r="H321" s="85"/>
      <c r="I321" s="84"/>
      <c r="J321" s="12">
        <v>0</v>
      </c>
      <c r="K321" s="12">
        <v>1500</v>
      </c>
      <c r="L321" s="12">
        <v>0</v>
      </c>
      <c r="M321" s="12">
        <v>0</v>
      </c>
      <c r="N321" s="12">
        <v>0</v>
      </c>
      <c r="O321" s="12">
        <v>0</v>
      </c>
      <c r="P321" s="12">
        <f t="shared" si="100"/>
        <v>1500</v>
      </c>
      <c r="Q321" s="12">
        <v>0</v>
      </c>
      <c r="R321" s="12">
        <v>8500</v>
      </c>
      <c r="S321" s="12">
        <v>0</v>
      </c>
      <c r="T321" s="12">
        <v>0</v>
      </c>
      <c r="U321" s="12">
        <v>0</v>
      </c>
      <c r="V321" s="12">
        <v>0</v>
      </c>
      <c r="W321" s="12">
        <f t="shared" si="96"/>
        <v>8500</v>
      </c>
      <c r="X321" s="12">
        <v>0</v>
      </c>
      <c r="Y321" s="12">
        <v>0</v>
      </c>
      <c r="Z321" s="12">
        <v>0</v>
      </c>
      <c r="AA321" s="12">
        <v>0</v>
      </c>
      <c r="AB321" s="12">
        <v>0</v>
      </c>
      <c r="AC321" s="12">
        <v>0</v>
      </c>
      <c r="AD321" s="12">
        <f t="shared" si="97"/>
        <v>0</v>
      </c>
      <c r="AE321" s="12">
        <v>0</v>
      </c>
      <c r="AF321" s="12">
        <v>0</v>
      </c>
      <c r="AG321" s="12">
        <v>0</v>
      </c>
      <c r="AH321" s="12">
        <v>0</v>
      </c>
      <c r="AI321" s="12">
        <v>0</v>
      </c>
      <c r="AJ321" s="12">
        <v>0</v>
      </c>
      <c r="AK321" s="12">
        <f t="shared" si="98"/>
        <v>0</v>
      </c>
      <c r="AL321" s="12">
        <f t="shared" si="94"/>
        <v>0</v>
      </c>
      <c r="AM321" s="12">
        <f t="shared" si="94"/>
        <v>10000</v>
      </c>
      <c r="AN321" s="12">
        <f t="shared" si="94"/>
        <v>0</v>
      </c>
      <c r="AO321" s="12">
        <f t="shared" si="94"/>
        <v>0</v>
      </c>
      <c r="AP321" s="12">
        <f t="shared" si="94"/>
        <v>0</v>
      </c>
      <c r="AQ321" s="12">
        <f t="shared" si="94"/>
        <v>0</v>
      </c>
      <c r="AR321" s="12">
        <f t="shared" si="95"/>
        <v>10000</v>
      </c>
      <c r="AS321" s="12">
        <v>0</v>
      </c>
      <c r="AT321" s="12">
        <v>0</v>
      </c>
      <c r="AU321" s="12">
        <v>0</v>
      </c>
      <c r="AV321" s="12">
        <v>0</v>
      </c>
      <c r="AW321" s="12">
        <v>0</v>
      </c>
      <c r="AX321" s="12">
        <v>0</v>
      </c>
      <c r="AY321" s="12">
        <f t="shared" si="99"/>
        <v>0</v>
      </c>
      <c r="AZ321" s="12">
        <f t="shared" si="88"/>
        <v>0</v>
      </c>
      <c r="BA321" s="12">
        <f t="shared" si="89"/>
        <v>10000</v>
      </c>
      <c r="BB321" s="12">
        <f t="shared" si="90"/>
        <v>0</v>
      </c>
      <c r="BC321" s="12">
        <f t="shared" si="91"/>
        <v>0</v>
      </c>
      <c r="BD321" s="12">
        <f t="shared" si="92"/>
        <v>0</v>
      </c>
      <c r="BE321" s="12">
        <f t="shared" si="93"/>
        <v>0</v>
      </c>
      <c r="BF321" s="12">
        <f t="shared" si="87"/>
        <v>10000</v>
      </c>
      <c r="BG321" s="1"/>
      <c r="BH321" s="95"/>
    </row>
    <row r="322" spans="1:60" s="5" customFormat="1">
      <c r="A322" s="84" t="s">
        <v>413</v>
      </c>
      <c r="B322" s="14" t="s">
        <v>270</v>
      </c>
      <c r="C322" s="84"/>
      <c r="D322" s="84" t="s">
        <v>1399</v>
      </c>
      <c r="E322" s="21" t="s">
        <v>62</v>
      </c>
      <c r="F322" s="20">
        <v>10</v>
      </c>
      <c r="G322" s="20" t="s">
        <v>77</v>
      </c>
      <c r="H322" s="85"/>
      <c r="I322" s="84"/>
      <c r="J322" s="12">
        <v>0</v>
      </c>
      <c r="K322" s="12">
        <v>0</v>
      </c>
      <c r="L322" s="12">
        <v>0</v>
      </c>
      <c r="M322" s="12">
        <v>0</v>
      </c>
      <c r="N322" s="12">
        <v>0</v>
      </c>
      <c r="O322" s="12">
        <v>0</v>
      </c>
      <c r="P322" s="12">
        <f t="shared" si="100"/>
        <v>0</v>
      </c>
      <c r="Q322" s="12">
        <v>0</v>
      </c>
      <c r="R322" s="12">
        <v>0</v>
      </c>
      <c r="S322" s="12">
        <v>0</v>
      </c>
      <c r="T322" s="12">
        <v>0</v>
      </c>
      <c r="U322" s="12">
        <v>0</v>
      </c>
      <c r="V322" s="12">
        <v>0</v>
      </c>
      <c r="W322" s="12">
        <f t="shared" si="96"/>
        <v>0</v>
      </c>
      <c r="X322" s="12">
        <v>0</v>
      </c>
      <c r="Y322" s="12">
        <v>5000</v>
      </c>
      <c r="Z322" s="12">
        <v>0</v>
      </c>
      <c r="AA322" s="12">
        <v>0</v>
      </c>
      <c r="AB322" s="12">
        <v>0</v>
      </c>
      <c r="AC322" s="12">
        <v>0</v>
      </c>
      <c r="AD322" s="12">
        <f t="shared" si="97"/>
        <v>5000</v>
      </c>
      <c r="AE322" s="12">
        <v>0</v>
      </c>
      <c r="AF322" s="12">
        <v>0</v>
      </c>
      <c r="AG322" s="12">
        <v>0</v>
      </c>
      <c r="AH322" s="12">
        <v>0</v>
      </c>
      <c r="AI322" s="12">
        <v>0</v>
      </c>
      <c r="AJ322" s="12">
        <v>0</v>
      </c>
      <c r="AK322" s="12">
        <f t="shared" si="98"/>
        <v>0</v>
      </c>
      <c r="AL322" s="12">
        <f t="shared" si="94"/>
        <v>0</v>
      </c>
      <c r="AM322" s="12">
        <f t="shared" si="94"/>
        <v>5000</v>
      </c>
      <c r="AN322" s="12">
        <f t="shared" si="94"/>
        <v>0</v>
      </c>
      <c r="AO322" s="12">
        <f t="shared" si="94"/>
        <v>0</v>
      </c>
      <c r="AP322" s="12">
        <f t="shared" si="94"/>
        <v>0</v>
      </c>
      <c r="AQ322" s="12">
        <f t="shared" si="94"/>
        <v>0</v>
      </c>
      <c r="AR322" s="12">
        <f t="shared" si="95"/>
        <v>5000</v>
      </c>
      <c r="AS322" s="12">
        <v>0</v>
      </c>
      <c r="AT322" s="12">
        <v>0</v>
      </c>
      <c r="AU322" s="12">
        <v>0</v>
      </c>
      <c r="AV322" s="12">
        <v>0</v>
      </c>
      <c r="AW322" s="12">
        <v>0</v>
      </c>
      <c r="AX322" s="12">
        <v>0</v>
      </c>
      <c r="AY322" s="12">
        <f t="shared" si="99"/>
        <v>0</v>
      </c>
      <c r="AZ322" s="12">
        <f t="shared" si="88"/>
        <v>0</v>
      </c>
      <c r="BA322" s="12">
        <f t="shared" si="89"/>
        <v>5000</v>
      </c>
      <c r="BB322" s="12">
        <f t="shared" si="90"/>
        <v>0</v>
      </c>
      <c r="BC322" s="12">
        <f t="shared" si="91"/>
        <v>0</v>
      </c>
      <c r="BD322" s="12">
        <f t="shared" si="92"/>
        <v>0</v>
      </c>
      <c r="BE322" s="12">
        <f t="shared" si="93"/>
        <v>0</v>
      </c>
      <c r="BF322" s="12">
        <f t="shared" si="87"/>
        <v>5000</v>
      </c>
      <c r="BG322" s="1"/>
      <c r="BH322" s="95"/>
    </row>
    <row r="323" spans="1:60" s="5" customFormat="1">
      <c r="A323" s="84" t="s">
        <v>414</v>
      </c>
      <c r="B323" s="14" t="s">
        <v>270</v>
      </c>
      <c r="C323" s="84"/>
      <c r="D323" s="84" t="s">
        <v>1399</v>
      </c>
      <c r="E323" s="21" t="s">
        <v>62</v>
      </c>
      <c r="F323" s="20">
        <v>10</v>
      </c>
      <c r="G323" s="20" t="s">
        <v>77</v>
      </c>
      <c r="H323" s="85"/>
      <c r="I323" s="84"/>
      <c r="J323" s="12">
        <v>0</v>
      </c>
      <c r="K323" s="12">
        <v>9930</v>
      </c>
      <c r="L323" s="12">
        <v>0</v>
      </c>
      <c r="M323" s="12">
        <v>0</v>
      </c>
      <c r="N323" s="12">
        <v>0</v>
      </c>
      <c r="O323" s="12">
        <v>0</v>
      </c>
      <c r="P323" s="12">
        <f t="shared" si="100"/>
        <v>9930</v>
      </c>
      <c r="Q323" s="12">
        <v>0</v>
      </c>
      <c r="R323" s="12">
        <v>0</v>
      </c>
      <c r="S323" s="12">
        <v>0</v>
      </c>
      <c r="T323" s="12">
        <v>0</v>
      </c>
      <c r="U323" s="12">
        <v>0</v>
      </c>
      <c r="V323" s="12">
        <v>0</v>
      </c>
      <c r="W323" s="12">
        <f t="shared" si="96"/>
        <v>0</v>
      </c>
      <c r="X323" s="12">
        <v>0</v>
      </c>
      <c r="Y323" s="12">
        <v>0</v>
      </c>
      <c r="Z323" s="12">
        <v>0</v>
      </c>
      <c r="AA323" s="12">
        <v>0</v>
      </c>
      <c r="AB323" s="12">
        <v>0</v>
      </c>
      <c r="AC323" s="12">
        <v>0</v>
      </c>
      <c r="AD323" s="12">
        <f t="shared" si="97"/>
        <v>0</v>
      </c>
      <c r="AE323" s="12">
        <v>0</v>
      </c>
      <c r="AF323" s="12">
        <v>0</v>
      </c>
      <c r="AG323" s="12">
        <v>0</v>
      </c>
      <c r="AH323" s="12">
        <v>0</v>
      </c>
      <c r="AI323" s="12">
        <v>0</v>
      </c>
      <c r="AJ323" s="12">
        <v>0</v>
      </c>
      <c r="AK323" s="12">
        <f t="shared" si="98"/>
        <v>0</v>
      </c>
      <c r="AL323" s="12">
        <f t="shared" si="94"/>
        <v>0</v>
      </c>
      <c r="AM323" s="12">
        <f t="shared" si="94"/>
        <v>9930</v>
      </c>
      <c r="AN323" s="12">
        <f t="shared" si="94"/>
        <v>0</v>
      </c>
      <c r="AO323" s="12">
        <f t="shared" si="94"/>
        <v>0</v>
      </c>
      <c r="AP323" s="12">
        <f t="shared" si="94"/>
        <v>0</v>
      </c>
      <c r="AQ323" s="12">
        <f t="shared" si="94"/>
        <v>0</v>
      </c>
      <c r="AR323" s="12">
        <f t="shared" si="95"/>
        <v>9930</v>
      </c>
      <c r="AS323" s="12">
        <v>0</v>
      </c>
      <c r="AT323" s="12">
        <v>0</v>
      </c>
      <c r="AU323" s="12">
        <v>0</v>
      </c>
      <c r="AV323" s="12">
        <v>0</v>
      </c>
      <c r="AW323" s="12">
        <v>0</v>
      </c>
      <c r="AX323" s="12">
        <v>0</v>
      </c>
      <c r="AY323" s="12">
        <f t="shared" si="99"/>
        <v>0</v>
      </c>
      <c r="AZ323" s="12">
        <f t="shared" si="88"/>
        <v>0</v>
      </c>
      <c r="BA323" s="12">
        <f t="shared" si="89"/>
        <v>9930</v>
      </c>
      <c r="BB323" s="12">
        <f t="shared" si="90"/>
        <v>0</v>
      </c>
      <c r="BC323" s="12">
        <f t="shared" si="91"/>
        <v>0</v>
      </c>
      <c r="BD323" s="12">
        <f t="shared" si="92"/>
        <v>0</v>
      </c>
      <c r="BE323" s="12">
        <f t="shared" si="93"/>
        <v>0</v>
      </c>
      <c r="BF323" s="12">
        <f t="shared" si="87"/>
        <v>9930</v>
      </c>
      <c r="BG323" s="1"/>
      <c r="BH323" s="95"/>
    </row>
    <row r="324" spans="1:60" s="5" customFormat="1">
      <c r="A324" s="84" t="s">
        <v>415</v>
      </c>
      <c r="B324" s="14" t="s">
        <v>270</v>
      </c>
      <c r="C324" s="84"/>
      <c r="D324" s="84" t="s">
        <v>1399</v>
      </c>
      <c r="E324" s="21" t="s">
        <v>62</v>
      </c>
      <c r="F324" s="20">
        <v>10</v>
      </c>
      <c r="G324" s="20" t="s">
        <v>77</v>
      </c>
      <c r="H324" s="85"/>
      <c r="I324" s="84"/>
      <c r="J324" s="12">
        <v>0</v>
      </c>
      <c r="K324" s="12">
        <v>0</v>
      </c>
      <c r="L324" s="12">
        <v>0</v>
      </c>
      <c r="M324" s="12">
        <v>0</v>
      </c>
      <c r="N324" s="12">
        <v>0</v>
      </c>
      <c r="O324" s="12">
        <v>0</v>
      </c>
      <c r="P324" s="12">
        <f t="shared" si="100"/>
        <v>0</v>
      </c>
      <c r="Q324" s="12">
        <v>0</v>
      </c>
      <c r="R324" s="12">
        <v>0</v>
      </c>
      <c r="S324" s="12">
        <v>0</v>
      </c>
      <c r="T324" s="12">
        <v>0</v>
      </c>
      <c r="U324" s="12">
        <v>0</v>
      </c>
      <c r="V324" s="12">
        <v>0</v>
      </c>
      <c r="W324" s="12">
        <f t="shared" si="96"/>
        <v>0</v>
      </c>
      <c r="X324" s="12">
        <v>0</v>
      </c>
      <c r="Y324" s="12">
        <v>47000</v>
      </c>
      <c r="Z324" s="12">
        <v>0</v>
      </c>
      <c r="AA324" s="12">
        <v>0</v>
      </c>
      <c r="AB324" s="12">
        <v>0</v>
      </c>
      <c r="AC324" s="12">
        <v>0</v>
      </c>
      <c r="AD324" s="12">
        <f t="shared" si="97"/>
        <v>47000</v>
      </c>
      <c r="AE324" s="12">
        <v>0</v>
      </c>
      <c r="AF324" s="12">
        <v>0</v>
      </c>
      <c r="AG324" s="12">
        <v>0</v>
      </c>
      <c r="AH324" s="12">
        <v>0</v>
      </c>
      <c r="AI324" s="12">
        <v>0</v>
      </c>
      <c r="AJ324" s="12">
        <v>0</v>
      </c>
      <c r="AK324" s="12">
        <f t="shared" si="98"/>
        <v>0</v>
      </c>
      <c r="AL324" s="12">
        <f t="shared" si="94"/>
        <v>0</v>
      </c>
      <c r="AM324" s="12">
        <f t="shared" si="94"/>
        <v>47000</v>
      </c>
      <c r="AN324" s="12">
        <f t="shared" si="94"/>
        <v>0</v>
      </c>
      <c r="AO324" s="12">
        <f t="shared" si="94"/>
        <v>0</v>
      </c>
      <c r="AP324" s="12">
        <f t="shared" si="94"/>
        <v>0</v>
      </c>
      <c r="AQ324" s="12">
        <f t="shared" si="94"/>
        <v>0</v>
      </c>
      <c r="AR324" s="12">
        <f t="shared" si="95"/>
        <v>47000</v>
      </c>
      <c r="AS324" s="12">
        <v>0</v>
      </c>
      <c r="AT324" s="12">
        <v>0</v>
      </c>
      <c r="AU324" s="12">
        <v>0</v>
      </c>
      <c r="AV324" s="12">
        <v>0</v>
      </c>
      <c r="AW324" s="12">
        <v>0</v>
      </c>
      <c r="AX324" s="12">
        <v>0</v>
      </c>
      <c r="AY324" s="12">
        <f t="shared" si="99"/>
        <v>0</v>
      </c>
      <c r="AZ324" s="12">
        <f t="shared" si="88"/>
        <v>0</v>
      </c>
      <c r="BA324" s="12">
        <f t="shared" si="89"/>
        <v>47000</v>
      </c>
      <c r="BB324" s="12">
        <f t="shared" si="90"/>
        <v>0</v>
      </c>
      <c r="BC324" s="12">
        <f t="shared" si="91"/>
        <v>0</v>
      </c>
      <c r="BD324" s="12">
        <f t="shared" si="92"/>
        <v>0</v>
      </c>
      <c r="BE324" s="12">
        <f t="shared" si="93"/>
        <v>0</v>
      </c>
      <c r="BF324" s="12">
        <f t="shared" si="87"/>
        <v>47000</v>
      </c>
      <c r="BG324" s="1"/>
      <c r="BH324" s="95"/>
    </row>
    <row r="325" spans="1:60" s="5" customFormat="1">
      <c r="A325" s="84" t="s">
        <v>416</v>
      </c>
      <c r="B325" s="14" t="s">
        <v>270</v>
      </c>
      <c r="C325" s="84"/>
      <c r="D325" s="84" t="s">
        <v>1399</v>
      </c>
      <c r="E325" s="21" t="s">
        <v>62</v>
      </c>
      <c r="F325" s="20">
        <v>10</v>
      </c>
      <c r="G325" s="20" t="s">
        <v>77</v>
      </c>
      <c r="H325" s="85"/>
      <c r="I325" s="84"/>
      <c r="J325" s="12">
        <v>0</v>
      </c>
      <c r="K325" s="12">
        <v>10000</v>
      </c>
      <c r="L325" s="12">
        <v>0</v>
      </c>
      <c r="M325" s="12">
        <v>0</v>
      </c>
      <c r="N325" s="12">
        <v>0</v>
      </c>
      <c r="O325" s="12">
        <v>0</v>
      </c>
      <c r="P325" s="12">
        <f t="shared" si="100"/>
        <v>10000</v>
      </c>
      <c r="Q325" s="12">
        <v>0</v>
      </c>
      <c r="R325" s="12">
        <v>0</v>
      </c>
      <c r="S325" s="12">
        <v>0</v>
      </c>
      <c r="T325" s="12">
        <v>0</v>
      </c>
      <c r="U325" s="12">
        <v>0</v>
      </c>
      <c r="V325" s="12">
        <v>0</v>
      </c>
      <c r="W325" s="12">
        <f t="shared" si="96"/>
        <v>0</v>
      </c>
      <c r="X325" s="12">
        <v>0</v>
      </c>
      <c r="Y325" s="12">
        <v>0</v>
      </c>
      <c r="Z325" s="12">
        <v>0</v>
      </c>
      <c r="AA325" s="12">
        <v>0</v>
      </c>
      <c r="AB325" s="12">
        <v>0</v>
      </c>
      <c r="AC325" s="12">
        <v>0</v>
      </c>
      <c r="AD325" s="12">
        <f t="shared" si="97"/>
        <v>0</v>
      </c>
      <c r="AE325" s="12">
        <v>0</v>
      </c>
      <c r="AF325" s="12">
        <v>0</v>
      </c>
      <c r="AG325" s="12">
        <v>0</v>
      </c>
      <c r="AH325" s="12">
        <v>0</v>
      </c>
      <c r="AI325" s="12">
        <v>0</v>
      </c>
      <c r="AJ325" s="12">
        <v>0</v>
      </c>
      <c r="AK325" s="12">
        <f t="shared" si="98"/>
        <v>0</v>
      </c>
      <c r="AL325" s="12">
        <f t="shared" si="94"/>
        <v>0</v>
      </c>
      <c r="AM325" s="12">
        <f t="shared" si="94"/>
        <v>10000</v>
      </c>
      <c r="AN325" s="12">
        <f t="shared" si="94"/>
        <v>0</v>
      </c>
      <c r="AO325" s="12">
        <f t="shared" ref="AO325:AQ330" si="101">+M325+T325+AA325+AH325</f>
        <v>0</v>
      </c>
      <c r="AP325" s="12">
        <f t="shared" si="101"/>
        <v>0</v>
      </c>
      <c r="AQ325" s="12">
        <f t="shared" si="101"/>
        <v>0</v>
      </c>
      <c r="AR325" s="12">
        <f t="shared" si="95"/>
        <v>10000</v>
      </c>
      <c r="AS325" s="12">
        <v>0</v>
      </c>
      <c r="AT325" s="12">
        <v>0</v>
      </c>
      <c r="AU325" s="12">
        <v>0</v>
      </c>
      <c r="AV325" s="12">
        <v>0</v>
      </c>
      <c r="AW325" s="12">
        <v>0</v>
      </c>
      <c r="AX325" s="12">
        <v>0</v>
      </c>
      <c r="AY325" s="12">
        <f t="shared" si="99"/>
        <v>0</v>
      </c>
      <c r="AZ325" s="12">
        <f t="shared" si="88"/>
        <v>0</v>
      </c>
      <c r="BA325" s="12">
        <f t="shared" si="89"/>
        <v>10000</v>
      </c>
      <c r="BB325" s="12">
        <f t="shared" si="90"/>
        <v>0</v>
      </c>
      <c r="BC325" s="12">
        <f t="shared" si="91"/>
        <v>0</v>
      </c>
      <c r="BD325" s="12">
        <f t="shared" si="92"/>
        <v>0</v>
      </c>
      <c r="BE325" s="12">
        <f t="shared" si="93"/>
        <v>0</v>
      </c>
      <c r="BF325" s="12">
        <f t="shared" si="87"/>
        <v>10000</v>
      </c>
      <c r="BG325" s="1"/>
      <c r="BH325" s="95"/>
    </row>
    <row r="326" spans="1:60" s="5" customFormat="1">
      <c r="A326" s="84" t="s">
        <v>417</v>
      </c>
      <c r="B326" s="14" t="s">
        <v>270</v>
      </c>
      <c r="C326" s="84"/>
      <c r="D326" s="84" t="s">
        <v>1399</v>
      </c>
      <c r="E326" s="21" t="s">
        <v>62</v>
      </c>
      <c r="F326" s="20">
        <v>10</v>
      </c>
      <c r="G326" s="20" t="s">
        <v>77</v>
      </c>
      <c r="H326" s="85"/>
      <c r="I326" s="84"/>
      <c r="J326" s="12">
        <v>0</v>
      </c>
      <c r="K326" s="12">
        <v>11870</v>
      </c>
      <c r="L326" s="12">
        <v>0</v>
      </c>
      <c r="M326" s="12">
        <v>0</v>
      </c>
      <c r="N326" s="12">
        <v>0</v>
      </c>
      <c r="O326" s="12">
        <v>0</v>
      </c>
      <c r="P326" s="12">
        <f t="shared" si="100"/>
        <v>11870</v>
      </c>
      <c r="Q326" s="12">
        <v>0</v>
      </c>
      <c r="R326" s="12">
        <v>0</v>
      </c>
      <c r="S326" s="12">
        <v>0</v>
      </c>
      <c r="T326" s="12">
        <v>0</v>
      </c>
      <c r="U326" s="12">
        <v>0</v>
      </c>
      <c r="V326" s="12">
        <v>0</v>
      </c>
      <c r="W326" s="12">
        <f t="shared" si="96"/>
        <v>0</v>
      </c>
      <c r="X326" s="12">
        <v>0</v>
      </c>
      <c r="Y326" s="12">
        <v>0</v>
      </c>
      <c r="Z326" s="12">
        <v>0</v>
      </c>
      <c r="AA326" s="12">
        <v>0</v>
      </c>
      <c r="AB326" s="12">
        <v>0</v>
      </c>
      <c r="AC326" s="12">
        <v>0</v>
      </c>
      <c r="AD326" s="12">
        <f t="shared" si="97"/>
        <v>0</v>
      </c>
      <c r="AE326" s="12">
        <v>0</v>
      </c>
      <c r="AF326" s="12">
        <v>0</v>
      </c>
      <c r="AG326" s="12">
        <v>0</v>
      </c>
      <c r="AH326" s="12">
        <v>0</v>
      </c>
      <c r="AI326" s="12">
        <v>0</v>
      </c>
      <c r="AJ326" s="12">
        <v>0</v>
      </c>
      <c r="AK326" s="12">
        <f t="shared" si="98"/>
        <v>0</v>
      </c>
      <c r="AL326" s="12">
        <f t="shared" ref="AL326:AQ370" si="102">+J326+Q326+X326+AE326</f>
        <v>0</v>
      </c>
      <c r="AM326" s="12">
        <f t="shared" si="102"/>
        <v>11870</v>
      </c>
      <c r="AN326" s="12">
        <f t="shared" si="102"/>
        <v>0</v>
      </c>
      <c r="AO326" s="12">
        <f t="shared" si="101"/>
        <v>0</v>
      </c>
      <c r="AP326" s="12">
        <f t="shared" si="101"/>
        <v>0</v>
      </c>
      <c r="AQ326" s="12">
        <f t="shared" si="101"/>
        <v>0</v>
      </c>
      <c r="AR326" s="12">
        <f t="shared" si="95"/>
        <v>11870</v>
      </c>
      <c r="AS326" s="12">
        <v>0</v>
      </c>
      <c r="AT326" s="12">
        <v>0</v>
      </c>
      <c r="AU326" s="12">
        <v>0</v>
      </c>
      <c r="AV326" s="12">
        <v>0</v>
      </c>
      <c r="AW326" s="12">
        <v>0</v>
      </c>
      <c r="AX326" s="12">
        <v>0</v>
      </c>
      <c r="AY326" s="12">
        <f t="shared" si="99"/>
        <v>0</v>
      </c>
      <c r="AZ326" s="12">
        <f t="shared" si="88"/>
        <v>0</v>
      </c>
      <c r="BA326" s="12">
        <f t="shared" si="89"/>
        <v>11870</v>
      </c>
      <c r="BB326" s="12">
        <f t="shared" si="90"/>
        <v>0</v>
      </c>
      <c r="BC326" s="12">
        <f t="shared" si="91"/>
        <v>0</v>
      </c>
      <c r="BD326" s="12">
        <f t="shared" si="92"/>
        <v>0</v>
      </c>
      <c r="BE326" s="12">
        <f t="shared" si="93"/>
        <v>0</v>
      </c>
      <c r="BF326" s="12">
        <f t="shared" si="87"/>
        <v>11870</v>
      </c>
      <c r="BG326" s="1"/>
      <c r="BH326" s="95"/>
    </row>
    <row r="327" spans="1:60" s="5" customFormat="1">
      <c r="A327" s="84" t="s">
        <v>418</v>
      </c>
      <c r="B327" s="14" t="s">
        <v>270</v>
      </c>
      <c r="C327" s="84"/>
      <c r="D327" s="84" t="s">
        <v>1399</v>
      </c>
      <c r="E327" s="21" t="s">
        <v>62</v>
      </c>
      <c r="F327" s="20">
        <v>10</v>
      </c>
      <c r="G327" s="20" t="s">
        <v>77</v>
      </c>
      <c r="H327" s="85"/>
      <c r="I327" s="84"/>
      <c r="J327" s="12">
        <v>0</v>
      </c>
      <c r="K327" s="12">
        <v>0</v>
      </c>
      <c r="L327" s="12">
        <v>0</v>
      </c>
      <c r="M327" s="12">
        <v>0</v>
      </c>
      <c r="N327" s="12">
        <v>0</v>
      </c>
      <c r="O327" s="12">
        <v>0</v>
      </c>
      <c r="P327" s="12">
        <f t="shared" si="100"/>
        <v>0</v>
      </c>
      <c r="Q327" s="12">
        <v>0</v>
      </c>
      <c r="R327" s="12">
        <v>0</v>
      </c>
      <c r="S327" s="12">
        <v>0</v>
      </c>
      <c r="T327" s="12">
        <v>0</v>
      </c>
      <c r="U327" s="12">
        <v>0</v>
      </c>
      <c r="V327" s="12">
        <v>0</v>
      </c>
      <c r="W327" s="12">
        <f t="shared" si="96"/>
        <v>0</v>
      </c>
      <c r="X327" s="12">
        <v>0</v>
      </c>
      <c r="Y327" s="12">
        <v>5000</v>
      </c>
      <c r="Z327" s="12">
        <v>0</v>
      </c>
      <c r="AA327" s="12">
        <v>0</v>
      </c>
      <c r="AB327" s="12">
        <v>0</v>
      </c>
      <c r="AC327" s="12">
        <v>0</v>
      </c>
      <c r="AD327" s="12">
        <f t="shared" si="97"/>
        <v>5000</v>
      </c>
      <c r="AE327" s="12">
        <v>0</v>
      </c>
      <c r="AF327" s="12">
        <v>0</v>
      </c>
      <c r="AG327" s="12">
        <v>0</v>
      </c>
      <c r="AH327" s="12">
        <v>0</v>
      </c>
      <c r="AI327" s="12">
        <v>0</v>
      </c>
      <c r="AJ327" s="12">
        <v>0</v>
      </c>
      <c r="AK327" s="12">
        <f t="shared" si="98"/>
        <v>0</v>
      </c>
      <c r="AL327" s="12">
        <f t="shared" si="102"/>
        <v>0</v>
      </c>
      <c r="AM327" s="12">
        <f t="shared" si="102"/>
        <v>5000</v>
      </c>
      <c r="AN327" s="12">
        <f t="shared" si="102"/>
        <v>0</v>
      </c>
      <c r="AO327" s="12">
        <f t="shared" si="101"/>
        <v>0</v>
      </c>
      <c r="AP327" s="12">
        <f t="shared" si="101"/>
        <v>0</v>
      </c>
      <c r="AQ327" s="12">
        <f t="shared" si="101"/>
        <v>0</v>
      </c>
      <c r="AR327" s="12">
        <f t="shared" si="95"/>
        <v>5000</v>
      </c>
      <c r="AS327" s="12">
        <v>0</v>
      </c>
      <c r="AT327" s="12">
        <v>0</v>
      </c>
      <c r="AU327" s="12">
        <v>0</v>
      </c>
      <c r="AV327" s="12">
        <v>0</v>
      </c>
      <c r="AW327" s="12">
        <v>0</v>
      </c>
      <c r="AX327" s="12">
        <v>0</v>
      </c>
      <c r="AY327" s="12">
        <f t="shared" si="99"/>
        <v>0</v>
      </c>
      <c r="AZ327" s="12">
        <f t="shared" si="88"/>
        <v>0</v>
      </c>
      <c r="BA327" s="12">
        <f t="shared" si="89"/>
        <v>5000</v>
      </c>
      <c r="BB327" s="12">
        <f t="shared" si="90"/>
        <v>0</v>
      </c>
      <c r="BC327" s="12">
        <f t="shared" si="91"/>
        <v>0</v>
      </c>
      <c r="BD327" s="12">
        <f t="shared" si="92"/>
        <v>0</v>
      </c>
      <c r="BE327" s="12">
        <f t="shared" si="93"/>
        <v>0</v>
      </c>
      <c r="BF327" s="12">
        <f t="shared" si="87"/>
        <v>5000</v>
      </c>
      <c r="BG327" s="1"/>
      <c r="BH327" s="95"/>
    </row>
    <row r="328" spans="1:60" s="5" customFormat="1">
      <c r="A328" s="84" t="s">
        <v>419</v>
      </c>
      <c r="B328" s="14" t="s">
        <v>270</v>
      </c>
      <c r="C328" s="84"/>
      <c r="D328" s="84" t="s">
        <v>1399</v>
      </c>
      <c r="E328" s="21" t="s">
        <v>62</v>
      </c>
      <c r="F328" s="20">
        <v>10</v>
      </c>
      <c r="G328" s="20" t="s">
        <v>77</v>
      </c>
      <c r="H328" s="85"/>
      <c r="I328" s="84"/>
      <c r="J328" s="12">
        <v>0</v>
      </c>
      <c r="K328" s="12">
        <v>0</v>
      </c>
      <c r="L328" s="12">
        <v>0</v>
      </c>
      <c r="M328" s="12">
        <v>0</v>
      </c>
      <c r="N328" s="12">
        <v>0</v>
      </c>
      <c r="O328" s="12">
        <v>0</v>
      </c>
      <c r="P328" s="12">
        <f t="shared" si="100"/>
        <v>0</v>
      </c>
      <c r="Q328" s="12">
        <v>0</v>
      </c>
      <c r="R328" s="12">
        <v>0</v>
      </c>
      <c r="S328" s="12">
        <v>0</v>
      </c>
      <c r="T328" s="12">
        <v>0</v>
      </c>
      <c r="U328" s="12">
        <v>0</v>
      </c>
      <c r="V328" s="12">
        <v>0</v>
      </c>
      <c r="W328" s="12">
        <f t="shared" si="96"/>
        <v>0</v>
      </c>
      <c r="X328" s="12">
        <v>0</v>
      </c>
      <c r="Y328" s="12">
        <v>5000</v>
      </c>
      <c r="Z328" s="12">
        <v>0</v>
      </c>
      <c r="AA328" s="12">
        <v>0</v>
      </c>
      <c r="AB328" s="12">
        <v>0</v>
      </c>
      <c r="AC328" s="12">
        <v>0</v>
      </c>
      <c r="AD328" s="12">
        <f t="shared" si="97"/>
        <v>5000</v>
      </c>
      <c r="AE328" s="12">
        <v>0</v>
      </c>
      <c r="AF328" s="12">
        <v>15000</v>
      </c>
      <c r="AG328" s="12">
        <v>0</v>
      </c>
      <c r="AH328" s="12">
        <v>0</v>
      </c>
      <c r="AI328" s="12">
        <v>0</v>
      </c>
      <c r="AJ328" s="12">
        <v>0</v>
      </c>
      <c r="AK328" s="12">
        <f t="shared" si="98"/>
        <v>15000</v>
      </c>
      <c r="AL328" s="12">
        <f t="shared" si="102"/>
        <v>0</v>
      </c>
      <c r="AM328" s="12">
        <f t="shared" si="102"/>
        <v>20000</v>
      </c>
      <c r="AN328" s="12">
        <f t="shared" si="102"/>
        <v>0</v>
      </c>
      <c r="AO328" s="12">
        <f t="shared" si="101"/>
        <v>0</v>
      </c>
      <c r="AP328" s="12">
        <f t="shared" si="101"/>
        <v>0</v>
      </c>
      <c r="AQ328" s="12">
        <f t="shared" si="101"/>
        <v>0</v>
      </c>
      <c r="AR328" s="12">
        <f t="shared" si="95"/>
        <v>20000</v>
      </c>
      <c r="AS328" s="12">
        <v>0</v>
      </c>
      <c r="AT328" s="12">
        <v>0</v>
      </c>
      <c r="AU328" s="12">
        <v>0</v>
      </c>
      <c r="AV328" s="12">
        <v>0</v>
      </c>
      <c r="AW328" s="12">
        <v>0</v>
      </c>
      <c r="AX328" s="12">
        <v>0</v>
      </c>
      <c r="AY328" s="12">
        <f t="shared" si="99"/>
        <v>0</v>
      </c>
      <c r="AZ328" s="12">
        <f t="shared" si="88"/>
        <v>0</v>
      </c>
      <c r="BA328" s="12">
        <f t="shared" si="89"/>
        <v>20000</v>
      </c>
      <c r="BB328" s="12">
        <f t="shared" si="90"/>
        <v>0</v>
      </c>
      <c r="BC328" s="12">
        <f t="shared" si="91"/>
        <v>0</v>
      </c>
      <c r="BD328" s="12">
        <f t="shared" si="92"/>
        <v>0</v>
      </c>
      <c r="BE328" s="12">
        <f t="shared" si="93"/>
        <v>0</v>
      </c>
      <c r="BF328" s="12">
        <f t="shared" si="87"/>
        <v>20000</v>
      </c>
      <c r="BG328" s="1"/>
      <c r="BH328" s="95"/>
    </row>
    <row r="329" spans="1:60" s="5" customFormat="1">
      <c r="A329" s="84" t="s">
        <v>420</v>
      </c>
      <c r="B329" s="14" t="s">
        <v>270</v>
      </c>
      <c r="C329" s="84"/>
      <c r="D329" s="84" t="s">
        <v>1399</v>
      </c>
      <c r="E329" s="21" t="s">
        <v>62</v>
      </c>
      <c r="F329" s="20">
        <v>10</v>
      </c>
      <c r="G329" s="20" t="s">
        <v>77</v>
      </c>
      <c r="H329" s="85"/>
      <c r="I329" s="84"/>
      <c r="J329" s="12">
        <v>0</v>
      </c>
      <c r="K329" s="12">
        <v>25193</v>
      </c>
      <c r="L329" s="12">
        <v>0</v>
      </c>
      <c r="M329" s="12">
        <v>0</v>
      </c>
      <c r="N329" s="12">
        <v>0</v>
      </c>
      <c r="O329" s="12">
        <v>0</v>
      </c>
      <c r="P329" s="12">
        <f t="shared" si="100"/>
        <v>25193</v>
      </c>
      <c r="Q329" s="12">
        <v>0</v>
      </c>
      <c r="R329" s="12">
        <v>0</v>
      </c>
      <c r="S329" s="12">
        <v>0</v>
      </c>
      <c r="T329" s="12">
        <v>0</v>
      </c>
      <c r="U329" s="12">
        <v>0</v>
      </c>
      <c r="V329" s="12">
        <v>0</v>
      </c>
      <c r="W329" s="12">
        <f t="shared" si="96"/>
        <v>0</v>
      </c>
      <c r="X329" s="12">
        <v>0</v>
      </c>
      <c r="Y329" s="12">
        <v>0</v>
      </c>
      <c r="Z329" s="12">
        <v>0</v>
      </c>
      <c r="AA329" s="12">
        <v>0</v>
      </c>
      <c r="AB329" s="12">
        <v>0</v>
      </c>
      <c r="AC329" s="12">
        <v>0</v>
      </c>
      <c r="AD329" s="12">
        <f t="shared" si="97"/>
        <v>0</v>
      </c>
      <c r="AE329" s="12">
        <v>0</v>
      </c>
      <c r="AF329" s="12">
        <v>0</v>
      </c>
      <c r="AG329" s="12">
        <v>0</v>
      </c>
      <c r="AH329" s="12">
        <v>0</v>
      </c>
      <c r="AI329" s="12">
        <v>0</v>
      </c>
      <c r="AJ329" s="12">
        <v>0</v>
      </c>
      <c r="AK329" s="12">
        <f t="shared" si="98"/>
        <v>0</v>
      </c>
      <c r="AL329" s="12">
        <f t="shared" si="102"/>
        <v>0</v>
      </c>
      <c r="AM329" s="12">
        <f t="shared" si="102"/>
        <v>25193</v>
      </c>
      <c r="AN329" s="12">
        <f t="shared" si="102"/>
        <v>0</v>
      </c>
      <c r="AO329" s="12">
        <f t="shared" si="101"/>
        <v>0</v>
      </c>
      <c r="AP329" s="12">
        <f t="shared" si="101"/>
        <v>0</v>
      </c>
      <c r="AQ329" s="12">
        <f t="shared" si="101"/>
        <v>0</v>
      </c>
      <c r="AR329" s="12">
        <f t="shared" si="95"/>
        <v>25193</v>
      </c>
      <c r="AS329" s="12">
        <v>0</v>
      </c>
      <c r="AT329" s="12">
        <v>0</v>
      </c>
      <c r="AU329" s="12">
        <v>0</v>
      </c>
      <c r="AV329" s="12">
        <v>0</v>
      </c>
      <c r="AW329" s="12">
        <v>0</v>
      </c>
      <c r="AX329" s="12">
        <v>0</v>
      </c>
      <c r="AY329" s="12">
        <f t="shared" si="99"/>
        <v>0</v>
      </c>
      <c r="AZ329" s="12">
        <f t="shared" si="88"/>
        <v>0</v>
      </c>
      <c r="BA329" s="12">
        <f t="shared" si="89"/>
        <v>25193</v>
      </c>
      <c r="BB329" s="12">
        <f t="shared" si="90"/>
        <v>0</v>
      </c>
      <c r="BC329" s="12">
        <f t="shared" si="91"/>
        <v>0</v>
      </c>
      <c r="BD329" s="12">
        <f t="shared" si="92"/>
        <v>0</v>
      </c>
      <c r="BE329" s="12">
        <f t="shared" si="93"/>
        <v>0</v>
      </c>
      <c r="BF329" s="12">
        <f t="shared" ref="BF329:BF392" si="103">SUM(AZ329:BE329)</f>
        <v>25193</v>
      </c>
      <c r="BG329" s="1"/>
      <c r="BH329" s="95"/>
    </row>
    <row r="330" spans="1:60" s="5" customFormat="1">
      <c r="A330" s="84" t="s">
        <v>421</v>
      </c>
      <c r="B330" s="14" t="s">
        <v>270</v>
      </c>
      <c r="C330" s="84"/>
      <c r="D330" s="84" t="s">
        <v>1399</v>
      </c>
      <c r="E330" s="21" t="s">
        <v>62</v>
      </c>
      <c r="F330" s="20">
        <v>10</v>
      </c>
      <c r="G330" s="20" t="s">
        <v>77</v>
      </c>
      <c r="H330" s="85"/>
      <c r="I330" s="84"/>
      <c r="J330" s="12">
        <v>0</v>
      </c>
      <c r="K330" s="12">
        <v>45000</v>
      </c>
      <c r="L330" s="12">
        <v>0</v>
      </c>
      <c r="M330" s="12">
        <v>0</v>
      </c>
      <c r="N330" s="12">
        <v>0</v>
      </c>
      <c r="O330" s="12">
        <v>0</v>
      </c>
      <c r="P330" s="12">
        <f t="shared" si="100"/>
        <v>45000</v>
      </c>
      <c r="Q330" s="12">
        <v>0</v>
      </c>
      <c r="R330" s="12">
        <v>100000</v>
      </c>
      <c r="S330" s="12">
        <v>0</v>
      </c>
      <c r="T330" s="12">
        <v>0</v>
      </c>
      <c r="U330" s="12">
        <v>0</v>
      </c>
      <c r="V330" s="12">
        <v>0</v>
      </c>
      <c r="W330" s="12">
        <f t="shared" si="96"/>
        <v>100000</v>
      </c>
      <c r="X330" s="12">
        <v>0</v>
      </c>
      <c r="Y330" s="12">
        <v>95000</v>
      </c>
      <c r="Z330" s="12">
        <v>0</v>
      </c>
      <c r="AA330" s="12">
        <v>0</v>
      </c>
      <c r="AB330" s="12">
        <v>0</v>
      </c>
      <c r="AC330" s="12">
        <v>0</v>
      </c>
      <c r="AD330" s="12">
        <f t="shared" si="97"/>
        <v>95000</v>
      </c>
      <c r="AE330" s="12">
        <v>0</v>
      </c>
      <c r="AF330" s="12">
        <v>0</v>
      </c>
      <c r="AG330" s="12">
        <v>0</v>
      </c>
      <c r="AH330" s="12">
        <v>0</v>
      </c>
      <c r="AI330" s="12">
        <v>0</v>
      </c>
      <c r="AJ330" s="12">
        <v>0</v>
      </c>
      <c r="AK330" s="12">
        <f t="shared" si="98"/>
        <v>0</v>
      </c>
      <c r="AL330" s="12">
        <f t="shared" si="102"/>
        <v>0</v>
      </c>
      <c r="AM330" s="12">
        <f t="shared" si="102"/>
        <v>240000</v>
      </c>
      <c r="AN330" s="12">
        <f t="shared" si="102"/>
        <v>0</v>
      </c>
      <c r="AO330" s="12">
        <f t="shared" si="101"/>
        <v>0</v>
      </c>
      <c r="AP330" s="12">
        <f t="shared" si="101"/>
        <v>0</v>
      </c>
      <c r="AQ330" s="12">
        <f t="shared" si="101"/>
        <v>0</v>
      </c>
      <c r="AR330" s="12">
        <f t="shared" si="95"/>
        <v>240000</v>
      </c>
      <c r="AS330" s="12">
        <v>0</v>
      </c>
      <c r="AT330" s="12">
        <v>0</v>
      </c>
      <c r="AU330" s="12">
        <v>0</v>
      </c>
      <c r="AV330" s="12">
        <v>0</v>
      </c>
      <c r="AW330" s="12">
        <v>0</v>
      </c>
      <c r="AX330" s="12">
        <v>0</v>
      </c>
      <c r="AY330" s="12">
        <f t="shared" si="99"/>
        <v>0</v>
      </c>
      <c r="AZ330" s="12">
        <f t="shared" ref="AZ330:AZ393" si="104">AL330+AS330</f>
        <v>0</v>
      </c>
      <c r="BA330" s="12">
        <f t="shared" ref="BA330:BA393" si="105">AM330+AT330</f>
        <v>240000</v>
      </c>
      <c r="BB330" s="12">
        <f t="shared" ref="BB330:BB393" si="106">AN330+AU330</f>
        <v>0</v>
      </c>
      <c r="BC330" s="12">
        <f t="shared" ref="BC330:BC393" si="107">AO330+AV330</f>
        <v>0</v>
      </c>
      <c r="BD330" s="12">
        <f t="shared" ref="BD330:BD393" si="108">AP330+AW330</f>
        <v>0</v>
      </c>
      <c r="BE330" s="12">
        <f t="shared" ref="BE330:BE393" si="109">AQ330+AX330</f>
        <v>0</v>
      </c>
      <c r="BF330" s="12">
        <f t="shared" si="103"/>
        <v>240000</v>
      </c>
      <c r="BG330" s="1"/>
      <c r="BH330" s="95"/>
    </row>
    <row r="331" spans="1:60" s="5" customFormat="1">
      <c r="A331" s="84" t="s">
        <v>422</v>
      </c>
      <c r="B331" s="14" t="s">
        <v>270</v>
      </c>
      <c r="C331" s="84"/>
      <c r="D331" s="84" t="s">
        <v>1399</v>
      </c>
      <c r="E331" s="21" t="s">
        <v>62</v>
      </c>
      <c r="F331" s="20">
        <v>10</v>
      </c>
      <c r="G331" s="20" t="s">
        <v>77</v>
      </c>
      <c r="H331" s="85"/>
      <c r="I331" s="84"/>
      <c r="J331" s="12">
        <v>0</v>
      </c>
      <c r="K331" s="12">
        <v>0</v>
      </c>
      <c r="L331" s="12">
        <v>0</v>
      </c>
      <c r="M331" s="12">
        <v>0</v>
      </c>
      <c r="N331" s="12">
        <v>0</v>
      </c>
      <c r="O331" s="12">
        <v>0</v>
      </c>
      <c r="P331" s="12">
        <f t="shared" si="100"/>
        <v>0</v>
      </c>
      <c r="Q331" s="12">
        <v>0</v>
      </c>
      <c r="R331" s="12">
        <v>0</v>
      </c>
      <c r="S331" s="12">
        <v>0</v>
      </c>
      <c r="T331" s="12">
        <v>0</v>
      </c>
      <c r="U331" s="12">
        <v>0</v>
      </c>
      <c r="V331" s="12">
        <v>0</v>
      </c>
      <c r="W331" s="12">
        <f t="shared" si="96"/>
        <v>0</v>
      </c>
      <c r="X331" s="12">
        <v>0</v>
      </c>
      <c r="Y331" s="12">
        <v>0</v>
      </c>
      <c r="Z331" s="12">
        <v>0</v>
      </c>
      <c r="AA331" s="12">
        <v>0</v>
      </c>
      <c r="AB331" s="12">
        <v>0</v>
      </c>
      <c r="AC331" s="12">
        <v>0</v>
      </c>
      <c r="AD331" s="12">
        <f t="shared" si="97"/>
        <v>0</v>
      </c>
      <c r="AE331" s="12">
        <v>0</v>
      </c>
      <c r="AF331" s="12">
        <v>40000</v>
      </c>
      <c r="AG331" s="12">
        <v>0</v>
      </c>
      <c r="AH331" s="12">
        <v>0</v>
      </c>
      <c r="AI331" s="12">
        <v>0</v>
      </c>
      <c r="AJ331" s="12">
        <v>0</v>
      </c>
      <c r="AK331" s="12">
        <f t="shared" si="98"/>
        <v>40000</v>
      </c>
      <c r="AL331" s="12">
        <f t="shared" si="102"/>
        <v>0</v>
      </c>
      <c r="AM331" s="12">
        <f t="shared" si="102"/>
        <v>40000</v>
      </c>
      <c r="AN331" s="12">
        <f t="shared" si="102"/>
        <v>0</v>
      </c>
      <c r="AO331" s="12">
        <f t="shared" si="102"/>
        <v>0</v>
      </c>
      <c r="AP331" s="12">
        <f t="shared" si="102"/>
        <v>0</v>
      </c>
      <c r="AQ331" s="12">
        <f t="shared" si="102"/>
        <v>0</v>
      </c>
      <c r="AR331" s="12">
        <f t="shared" si="95"/>
        <v>40000</v>
      </c>
      <c r="AS331" s="12">
        <v>0</v>
      </c>
      <c r="AT331" s="12">
        <v>0</v>
      </c>
      <c r="AU331" s="12">
        <v>0</v>
      </c>
      <c r="AV331" s="12">
        <v>0</v>
      </c>
      <c r="AW331" s="12">
        <v>0</v>
      </c>
      <c r="AX331" s="12">
        <v>0</v>
      </c>
      <c r="AY331" s="12">
        <f t="shared" si="99"/>
        <v>0</v>
      </c>
      <c r="AZ331" s="12">
        <f t="shared" si="104"/>
        <v>0</v>
      </c>
      <c r="BA331" s="12">
        <f t="shared" si="105"/>
        <v>40000</v>
      </c>
      <c r="BB331" s="12">
        <f t="shared" si="106"/>
        <v>0</v>
      </c>
      <c r="BC331" s="12">
        <f t="shared" si="107"/>
        <v>0</v>
      </c>
      <c r="BD331" s="12">
        <f t="shared" si="108"/>
        <v>0</v>
      </c>
      <c r="BE331" s="12">
        <f t="shared" si="109"/>
        <v>0</v>
      </c>
      <c r="BF331" s="12">
        <f t="shared" si="103"/>
        <v>40000</v>
      </c>
      <c r="BG331" s="1"/>
      <c r="BH331" s="95"/>
    </row>
    <row r="332" spans="1:60" s="5" customFormat="1">
      <c r="A332" s="84" t="s">
        <v>423</v>
      </c>
      <c r="B332" s="14" t="s">
        <v>270</v>
      </c>
      <c r="C332" s="84"/>
      <c r="D332" s="84" t="s">
        <v>1399</v>
      </c>
      <c r="E332" s="21" t="s">
        <v>62</v>
      </c>
      <c r="F332" s="20">
        <v>10</v>
      </c>
      <c r="G332" s="20" t="s">
        <v>77</v>
      </c>
      <c r="H332" s="85"/>
      <c r="I332" s="84"/>
      <c r="J332" s="12">
        <v>0</v>
      </c>
      <c r="K332" s="12">
        <v>1086</v>
      </c>
      <c r="L332" s="12">
        <v>0</v>
      </c>
      <c r="M332" s="12">
        <v>0</v>
      </c>
      <c r="N332" s="12">
        <v>0</v>
      </c>
      <c r="O332" s="12">
        <v>0</v>
      </c>
      <c r="P332" s="12">
        <f t="shared" si="100"/>
        <v>1086</v>
      </c>
      <c r="Q332" s="12">
        <v>0</v>
      </c>
      <c r="R332" s="12">
        <v>0</v>
      </c>
      <c r="S332" s="12">
        <v>0</v>
      </c>
      <c r="T332" s="12">
        <v>0</v>
      </c>
      <c r="U332" s="12">
        <v>0</v>
      </c>
      <c r="V332" s="12">
        <v>0</v>
      </c>
      <c r="W332" s="12">
        <f t="shared" si="96"/>
        <v>0</v>
      </c>
      <c r="X332" s="12">
        <v>0</v>
      </c>
      <c r="Y332" s="12">
        <v>0</v>
      </c>
      <c r="Z332" s="12">
        <v>0</v>
      </c>
      <c r="AA332" s="12">
        <v>0</v>
      </c>
      <c r="AB332" s="12">
        <v>0</v>
      </c>
      <c r="AC332" s="12">
        <v>0</v>
      </c>
      <c r="AD332" s="12">
        <f t="shared" si="97"/>
        <v>0</v>
      </c>
      <c r="AE332" s="12">
        <v>0</v>
      </c>
      <c r="AF332" s="12">
        <v>0</v>
      </c>
      <c r="AG332" s="12">
        <v>0</v>
      </c>
      <c r="AH332" s="12">
        <v>0</v>
      </c>
      <c r="AI332" s="12">
        <v>0</v>
      </c>
      <c r="AJ332" s="12">
        <v>0</v>
      </c>
      <c r="AK332" s="12">
        <f t="shared" si="98"/>
        <v>0</v>
      </c>
      <c r="AL332" s="12">
        <f t="shared" si="102"/>
        <v>0</v>
      </c>
      <c r="AM332" s="12">
        <f t="shared" si="102"/>
        <v>1086</v>
      </c>
      <c r="AN332" s="12">
        <f t="shared" si="102"/>
        <v>0</v>
      </c>
      <c r="AO332" s="12">
        <f t="shared" si="102"/>
        <v>0</v>
      </c>
      <c r="AP332" s="12">
        <f t="shared" si="102"/>
        <v>0</v>
      </c>
      <c r="AQ332" s="12">
        <f t="shared" si="102"/>
        <v>0</v>
      </c>
      <c r="AR332" s="12">
        <f t="shared" si="95"/>
        <v>1086</v>
      </c>
      <c r="AS332" s="12">
        <v>0</v>
      </c>
      <c r="AT332" s="12">
        <v>0</v>
      </c>
      <c r="AU332" s="12">
        <v>0</v>
      </c>
      <c r="AV332" s="12">
        <v>0</v>
      </c>
      <c r="AW332" s="12">
        <v>0</v>
      </c>
      <c r="AX332" s="12">
        <v>0</v>
      </c>
      <c r="AY332" s="12">
        <f t="shared" si="99"/>
        <v>0</v>
      </c>
      <c r="AZ332" s="12">
        <f t="shared" si="104"/>
        <v>0</v>
      </c>
      <c r="BA332" s="12">
        <f t="shared" si="105"/>
        <v>1086</v>
      </c>
      <c r="BB332" s="12">
        <f t="shared" si="106"/>
        <v>0</v>
      </c>
      <c r="BC332" s="12">
        <f t="shared" si="107"/>
        <v>0</v>
      </c>
      <c r="BD332" s="12">
        <f t="shared" si="108"/>
        <v>0</v>
      </c>
      <c r="BE332" s="12">
        <f t="shared" si="109"/>
        <v>0</v>
      </c>
      <c r="BF332" s="12">
        <f t="shared" si="103"/>
        <v>1086</v>
      </c>
      <c r="BG332" s="1"/>
      <c r="BH332" s="95"/>
    </row>
    <row r="333" spans="1:60" s="5" customFormat="1">
      <c r="A333" s="84" t="s">
        <v>424</v>
      </c>
      <c r="B333" s="14" t="s">
        <v>270</v>
      </c>
      <c r="C333" s="84"/>
      <c r="D333" s="84" t="s">
        <v>1399</v>
      </c>
      <c r="E333" s="21" t="s">
        <v>62</v>
      </c>
      <c r="F333" s="20">
        <v>10</v>
      </c>
      <c r="G333" s="20" t="s">
        <v>77</v>
      </c>
      <c r="H333" s="85"/>
      <c r="I333" s="84"/>
      <c r="J333" s="12">
        <v>0</v>
      </c>
      <c r="K333" s="12">
        <v>0</v>
      </c>
      <c r="L333" s="12">
        <v>0</v>
      </c>
      <c r="M333" s="12">
        <v>0</v>
      </c>
      <c r="N333" s="12">
        <v>0</v>
      </c>
      <c r="O333" s="12">
        <v>0</v>
      </c>
      <c r="P333" s="12">
        <f t="shared" si="100"/>
        <v>0</v>
      </c>
      <c r="Q333" s="12">
        <v>0</v>
      </c>
      <c r="R333" s="12">
        <v>0</v>
      </c>
      <c r="S333" s="12">
        <v>0</v>
      </c>
      <c r="T333" s="12">
        <v>0</v>
      </c>
      <c r="U333" s="12">
        <v>0</v>
      </c>
      <c r="V333" s="12">
        <v>0</v>
      </c>
      <c r="W333" s="12">
        <f t="shared" si="96"/>
        <v>0</v>
      </c>
      <c r="X333" s="12">
        <v>0</v>
      </c>
      <c r="Y333" s="12">
        <v>20000</v>
      </c>
      <c r="Z333" s="12">
        <v>0</v>
      </c>
      <c r="AA333" s="12">
        <v>0</v>
      </c>
      <c r="AB333" s="12">
        <v>0</v>
      </c>
      <c r="AC333" s="12">
        <v>0</v>
      </c>
      <c r="AD333" s="12">
        <f t="shared" si="97"/>
        <v>20000</v>
      </c>
      <c r="AE333" s="12">
        <v>0</v>
      </c>
      <c r="AF333" s="12">
        <v>0</v>
      </c>
      <c r="AG333" s="12">
        <v>0</v>
      </c>
      <c r="AH333" s="12">
        <v>0</v>
      </c>
      <c r="AI333" s="12">
        <v>0</v>
      </c>
      <c r="AJ333" s="12">
        <v>0</v>
      </c>
      <c r="AK333" s="12">
        <f t="shared" si="98"/>
        <v>0</v>
      </c>
      <c r="AL333" s="12">
        <f t="shared" si="102"/>
        <v>0</v>
      </c>
      <c r="AM333" s="12">
        <f t="shared" si="102"/>
        <v>20000</v>
      </c>
      <c r="AN333" s="12">
        <f t="shared" si="102"/>
        <v>0</v>
      </c>
      <c r="AO333" s="12">
        <f t="shared" si="102"/>
        <v>0</v>
      </c>
      <c r="AP333" s="12">
        <f t="shared" si="102"/>
        <v>0</v>
      </c>
      <c r="AQ333" s="12">
        <f t="shared" si="102"/>
        <v>0</v>
      </c>
      <c r="AR333" s="12">
        <f t="shared" si="95"/>
        <v>20000</v>
      </c>
      <c r="AS333" s="12">
        <v>0</v>
      </c>
      <c r="AT333" s="12">
        <v>0</v>
      </c>
      <c r="AU333" s="12">
        <v>0</v>
      </c>
      <c r="AV333" s="12">
        <v>0</v>
      </c>
      <c r="AW333" s="12">
        <v>0</v>
      </c>
      <c r="AX333" s="12">
        <v>0</v>
      </c>
      <c r="AY333" s="12">
        <f t="shared" si="99"/>
        <v>0</v>
      </c>
      <c r="AZ333" s="12">
        <f t="shared" si="104"/>
        <v>0</v>
      </c>
      <c r="BA333" s="12">
        <f t="shared" si="105"/>
        <v>20000</v>
      </c>
      <c r="BB333" s="12">
        <f t="shared" si="106"/>
        <v>0</v>
      </c>
      <c r="BC333" s="12">
        <f t="shared" si="107"/>
        <v>0</v>
      </c>
      <c r="BD333" s="12">
        <f t="shared" si="108"/>
        <v>0</v>
      </c>
      <c r="BE333" s="12">
        <f t="shared" si="109"/>
        <v>0</v>
      </c>
      <c r="BF333" s="12">
        <f t="shared" si="103"/>
        <v>20000</v>
      </c>
      <c r="BG333" s="1"/>
      <c r="BH333" s="95"/>
    </row>
    <row r="334" spans="1:60" s="5" customFormat="1">
      <c r="A334" s="84" t="s">
        <v>425</v>
      </c>
      <c r="B334" s="14" t="s">
        <v>270</v>
      </c>
      <c r="C334" s="84"/>
      <c r="D334" s="84" t="s">
        <v>1399</v>
      </c>
      <c r="E334" s="21" t="s">
        <v>62</v>
      </c>
      <c r="F334" s="20">
        <v>10</v>
      </c>
      <c r="G334" s="20" t="s">
        <v>77</v>
      </c>
      <c r="H334" s="85"/>
      <c r="I334" s="84"/>
      <c r="J334" s="12">
        <v>0</v>
      </c>
      <c r="K334" s="12">
        <v>0</v>
      </c>
      <c r="L334" s="12">
        <v>0</v>
      </c>
      <c r="M334" s="12">
        <v>0</v>
      </c>
      <c r="N334" s="12">
        <v>0</v>
      </c>
      <c r="O334" s="12">
        <v>0</v>
      </c>
      <c r="P334" s="12">
        <f t="shared" si="100"/>
        <v>0</v>
      </c>
      <c r="Q334" s="12">
        <v>0</v>
      </c>
      <c r="R334" s="12">
        <v>0</v>
      </c>
      <c r="S334" s="12">
        <v>0</v>
      </c>
      <c r="T334" s="12">
        <v>0</v>
      </c>
      <c r="U334" s="12">
        <v>0</v>
      </c>
      <c r="V334" s="12">
        <v>0</v>
      </c>
      <c r="W334" s="12">
        <f t="shared" si="96"/>
        <v>0</v>
      </c>
      <c r="X334" s="12">
        <v>0</v>
      </c>
      <c r="Y334" s="12">
        <v>0</v>
      </c>
      <c r="Z334" s="12">
        <v>0</v>
      </c>
      <c r="AA334" s="12">
        <v>0</v>
      </c>
      <c r="AB334" s="12">
        <v>0</v>
      </c>
      <c r="AC334" s="12">
        <v>0</v>
      </c>
      <c r="AD334" s="12">
        <f t="shared" si="97"/>
        <v>0</v>
      </c>
      <c r="AE334" s="12">
        <v>0</v>
      </c>
      <c r="AF334" s="12">
        <v>10000</v>
      </c>
      <c r="AG334" s="12">
        <v>0</v>
      </c>
      <c r="AH334" s="12">
        <v>0</v>
      </c>
      <c r="AI334" s="12">
        <v>0</v>
      </c>
      <c r="AJ334" s="12">
        <v>0</v>
      </c>
      <c r="AK334" s="12">
        <f t="shared" si="98"/>
        <v>10000</v>
      </c>
      <c r="AL334" s="12">
        <f t="shared" si="102"/>
        <v>0</v>
      </c>
      <c r="AM334" s="12">
        <f t="shared" si="102"/>
        <v>10000</v>
      </c>
      <c r="AN334" s="12">
        <f t="shared" si="102"/>
        <v>0</v>
      </c>
      <c r="AO334" s="12">
        <f t="shared" si="102"/>
        <v>0</v>
      </c>
      <c r="AP334" s="12">
        <f t="shared" si="102"/>
        <v>0</v>
      </c>
      <c r="AQ334" s="12">
        <f t="shared" si="102"/>
        <v>0</v>
      </c>
      <c r="AR334" s="12">
        <f t="shared" si="95"/>
        <v>10000</v>
      </c>
      <c r="AS334" s="12">
        <v>0</v>
      </c>
      <c r="AT334" s="12">
        <v>0</v>
      </c>
      <c r="AU334" s="12">
        <v>0</v>
      </c>
      <c r="AV334" s="12">
        <v>0</v>
      </c>
      <c r="AW334" s="12">
        <v>0</v>
      </c>
      <c r="AX334" s="12">
        <v>0</v>
      </c>
      <c r="AY334" s="12">
        <f t="shared" si="99"/>
        <v>0</v>
      </c>
      <c r="AZ334" s="12">
        <f t="shared" si="104"/>
        <v>0</v>
      </c>
      <c r="BA334" s="12">
        <f t="shared" si="105"/>
        <v>10000</v>
      </c>
      <c r="BB334" s="12">
        <f t="shared" si="106"/>
        <v>0</v>
      </c>
      <c r="BC334" s="12">
        <f t="shared" si="107"/>
        <v>0</v>
      </c>
      <c r="BD334" s="12">
        <f t="shared" si="108"/>
        <v>0</v>
      </c>
      <c r="BE334" s="12">
        <f t="shared" si="109"/>
        <v>0</v>
      </c>
      <c r="BF334" s="12">
        <f t="shared" si="103"/>
        <v>10000</v>
      </c>
      <c r="BG334" s="1"/>
      <c r="BH334" s="95"/>
    </row>
    <row r="335" spans="1:60" s="5" customFormat="1">
      <c r="A335" s="84" t="s">
        <v>426</v>
      </c>
      <c r="B335" s="14" t="s">
        <v>270</v>
      </c>
      <c r="C335" s="84"/>
      <c r="D335" s="84" t="s">
        <v>1399</v>
      </c>
      <c r="E335" s="21" t="s">
        <v>62</v>
      </c>
      <c r="F335" s="20">
        <v>10</v>
      </c>
      <c r="G335" s="20" t="s">
        <v>77</v>
      </c>
      <c r="H335" s="85"/>
      <c r="I335" s="84"/>
      <c r="J335" s="12">
        <v>0</v>
      </c>
      <c r="K335" s="12">
        <v>0</v>
      </c>
      <c r="L335" s="12">
        <v>0</v>
      </c>
      <c r="M335" s="12">
        <v>0</v>
      </c>
      <c r="N335" s="12">
        <v>0</v>
      </c>
      <c r="O335" s="12">
        <v>0</v>
      </c>
      <c r="P335" s="12">
        <f t="shared" si="100"/>
        <v>0</v>
      </c>
      <c r="Q335" s="12">
        <v>0</v>
      </c>
      <c r="R335" s="12">
        <v>0</v>
      </c>
      <c r="S335" s="12">
        <v>0</v>
      </c>
      <c r="T335" s="12">
        <v>0</v>
      </c>
      <c r="U335" s="12">
        <v>0</v>
      </c>
      <c r="V335" s="12">
        <v>0</v>
      </c>
      <c r="W335" s="12">
        <f t="shared" si="96"/>
        <v>0</v>
      </c>
      <c r="X335" s="12">
        <v>0</v>
      </c>
      <c r="Y335" s="12">
        <v>20000</v>
      </c>
      <c r="Z335" s="12">
        <v>0</v>
      </c>
      <c r="AA335" s="12">
        <v>0</v>
      </c>
      <c r="AB335" s="12">
        <v>0</v>
      </c>
      <c r="AC335" s="12">
        <v>0</v>
      </c>
      <c r="AD335" s="12">
        <f t="shared" si="97"/>
        <v>20000</v>
      </c>
      <c r="AE335" s="12">
        <v>0</v>
      </c>
      <c r="AF335" s="12">
        <v>0</v>
      </c>
      <c r="AG335" s="12">
        <v>0</v>
      </c>
      <c r="AH335" s="12">
        <v>0</v>
      </c>
      <c r="AI335" s="12">
        <v>0</v>
      </c>
      <c r="AJ335" s="12">
        <v>0</v>
      </c>
      <c r="AK335" s="12">
        <f t="shared" si="98"/>
        <v>0</v>
      </c>
      <c r="AL335" s="12">
        <f t="shared" si="102"/>
        <v>0</v>
      </c>
      <c r="AM335" s="12">
        <f t="shared" si="102"/>
        <v>20000</v>
      </c>
      <c r="AN335" s="12">
        <f t="shared" si="102"/>
        <v>0</v>
      </c>
      <c r="AO335" s="12">
        <f t="shared" si="102"/>
        <v>0</v>
      </c>
      <c r="AP335" s="12">
        <f t="shared" si="102"/>
        <v>0</v>
      </c>
      <c r="AQ335" s="12">
        <f t="shared" si="102"/>
        <v>0</v>
      </c>
      <c r="AR335" s="12">
        <f t="shared" si="95"/>
        <v>20000</v>
      </c>
      <c r="AS335" s="12">
        <v>0</v>
      </c>
      <c r="AT335" s="12">
        <v>0</v>
      </c>
      <c r="AU335" s="12">
        <v>0</v>
      </c>
      <c r="AV335" s="12">
        <v>0</v>
      </c>
      <c r="AW335" s="12">
        <v>0</v>
      </c>
      <c r="AX335" s="12">
        <v>0</v>
      </c>
      <c r="AY335" s="12">
        <f t="shared" si="99"/>
        <v>0</v>
      </c>
      <c r="AZ335" s="12">
        <f t="shared" si="104"/>
        <v>0</v>
      </c>
      <c r="BA335" s="12">
        <f t="shared" si="105"/>
        <v>20000</v>
      </c>
      <c r="BB335" s="12">
        <f t="shared" si="106"/>
        <v>0</v>
      </c>
      <c r="BC335" s="12">
        <f t="shared" si="107"/>
        <v>0</v>
      </c>
      <c r="BD335" s="12">
        <f t="shared" si="108"/>
        <v>0</v>
      </c>
      <c r="BE335" s="12">
        <f t="shared" si="109"/>
        <v>0</v>
      </c>
      <c r="BF335" s="12">
        <f t="shared" si="103"/>
        <v>20000</v>
      </c>
      <c r="BG335" s="1"/>
      <c r="BH335" s="95"/>
    </row>
    <row r="336" spans="1:60" s="5" customFormat="1">
      <c r="A336" s="84" t="s">
        <v>427</v>
      </c>
      <c r="B336" s="14" t="s">
        <v>270</v>
      </c>
      <c r="C336" s="84"/>
      <c r="D336" s="84" t="s">
        <v>1399</v>
      </c>
      <c r="E336" s="21" t="s">
        <v>62</v>
      </c>
      <c r="F336" s="20">
        <v>10</v>
      </c>
      <c r="G336" s="20" t="s">
        <v>77</v>
      </c>
      <c r="H336" s="85"/>
      <c r="I336" s="84"/>
      <c r="J336" s="12">
        <v>0</v>
      </c>
      <c r="K336" s="12">
        <v>0</v>
      </c>
      <c r="L336" s="12">
        <v>0</v>
      </c>
      <c r="M336" s="12">
        <v>0</v>
      </c>
      <c r="N336" s="12">
        <v>0</v>
      </c>
      <c r="O336" s="12">
        <v>0</v>
      </c>
      <c r="P336" s="12">
        <f t="shared" si="100"/>
        <v>0</v>
      </c>
      <c r="Q336" s="12">
        <v>0</v>
      </c>
      <c r="R336" s="12">
        <v>0</v>
      </c>
      <c r="S336" s="12">
        <v>0</v>
      </c>
      <c r="T336" s="12">
        <v>0</v>
      </c>
      <c r="U336" s="12">
        <v>0</v>
      </c>
      <c r="V336" s="12">
        <v>0</v>
      </c>
      <c r="W336" s="12">
        <f t="shared" si="96"/>
        <v>0</v>
      </c>
      <c r="X336" s="12">
        <v>0</v>
      </c>
      <c r="Y336" s="12">
        <v>10000</v>
      </c>
      <c r="Z336" s="12">
        <v>0</v>
      </c>
      <c r="AA336" s="12">
        <v>0</v>
      </c>
      <c r="AB336" s="12">
        <v>0</v>
      </c>
      <c r="AC336" s="12">
        <v>0</v>
      </c>
      <c r="AD336" s="12">
        <f t="shared" si="97"/>
        <v>10000</v>
      </c>
      <c r="AE336" s="12">
        <v>0</v>
      </c>
      <c r="AF336" s="12">
        <v>0</v>
      </c>
      <c r="AG336" s="12">
        <v>0</v>
      </c>
      <c r="AH336" s="12">
        <v>0</v>
      </c>
      <c r="AI336" s="12">
        <v>0</v>
      </c>
      <c r="AJ336" s="12">
        <v>0</v>
      </c>
      <c r="AK336" s="12">
        <f t="shared" si="98"/>
        <v>0</v>
      </c>
      <c r="AL336" s="12">
        <f t="shared" si="102"/>
        <v>0</v>
      </c>
      <c r="AM336" s="12">
        <f t="shared" si="102"/>
        <v>10000</v>
      </c>
      <c r="AN336" s="12">
        <f t="shared" si="102"/>
        <v>0</v>
      </c>
      <c r="AO336" s="12">
        <f t="shared" si="102"/>
        <v>0</v>
      </c>
      <c r="AP336" s="12">
        <f t="shared" si="102"/>
        <v>0</v>
      </c>
      <c r="AQ336" s="12">
        <f t="shared" si="102"/>
        <v>0</v>
      </c>
      <c r="AR336" s="12">
        <f t="shared" si="95"/>
        <v>10000</v>
      </c>
      <c r="AS336" s="12">
        <v>0</v>
      </c>
      <c r="AT336" s="12">
        <v>0</v>
      </c>
      <c r="AU336" s="12">
        <v>0</v>
      </c>
      <c r="AV336" s="12">
        <v>0</v>
      </c>
      <c r="AW336" s="12">
        <v>0</v>
      </c>
      <c r="AX336" s="12">
        <v>0</v>
      </c>
      <c r="AY336" s="12">
        <f t="shared" si="99"/>
        <v>0</v>
      </c>
      <c r="AZ336" s="12">
        <f t="shared" si="104"/>
        <v>0</v>
      </c>
      <c r="BA336" s="12">
        <f t="shared" si="105"/>
        <v>10000</v>
      </c>
      <c r="BB336" s="12">
        <f t="shared" si="106"/>
        <v>0</v>
      </c>
      <c r="BC336" s="12">
        <f t="shared" si="107"/>
        <v>0</v>
      </c>
      <c r="BD336" s="12">
        <f t="shared" si="108"/>
        <v>0</v>
      </c>
      <c r="BE336" s="12">
        <f t="shared" si="109"/>
        <v>0</v>
      </c>
      <c r="BF336" s="12">
        <f t="shared" si="103"/>
        <v>10000</v>
      </c>
      <c r="BG336" s="1"/>
      <c r="BH336" s="95"/>
    </row>
    <row r="337" spans="1:60" s="5" customFormat="1">
      <c r="A337" s="84" t="s">
        <v>428</v>
      </c>
      <c r="B337" s="14" t="s">
        <v>270</v>
      </c>
      <c r="C337" s="84"/>
      <c r="D337" s="84" t="s">
        <v>1399</v>
      </c>
      <c r="E337" s="21" t="s">
        <v>62</v>
      </c>
      <c r="F337" s="20">
        <v>10</v>
      </c>
      <c r="G337" s="20" t="s">
        <v>77</v>
      </c>
      <c r="H337" s="85"/>
      <c r="I337" s="84"/>
      <c r="J337" s="12">
        <v>0</v>
      </c>
      <c r="K337" s="12">
        <v>0</v>
      </c>
      <c r="L337" s="12">
        <v>0</v>
      </c>
      <c r="M337" s="12">
        <v>0</v>
      </c>
      <c r="N337" s="12">
        <v>0</v>
      </c>
      <c r="O337" s="12">
        <v>0</v>
      </c>
      <c r="P337" s="12">
        <f t="shared" si="100"/>
        <v>0</v>
      </c>
      <c r="Q337" s="12">
        <v>0</v>
      </c>
      <c r="R337" s="12">
        <v>0</v>
      </c>
      <c r="S337" s="12">
        <v>0</v>
      </c>
      <c r="T337" s="12">
        <v>0</v>
      </c>
      <c r="U337" s="12">
        <v>0</v>
      </c>
      <c r="V337" s="12">
        <v>0</v>
      </c>
      <c r="W337" s="12">
        <f t="shared" si="96"/>
        <v>0</v>
      </c>
      <c r="X337" s="12">
        <v>0</v>
      </c>
      <c r="Y337" s="12">
        <v>10000</v>
      </c>
      <c r="Z337" s="12">
        <v>0</v>
      </c>
      <c r="AA337" s="12">
        <v>0</v>
      </c>
      <c r="AB337" s="12">
        <v>0</v>
      </c>
      <c r="AC337" s="12">
        <v>0</v>
      </c>
      <c r="AD337" s="12">
        <f t="shared" si="97"/>
        <v>10000</v>
      </c>
      <c r="AE337" s="12">
        <v>0</v>
      </c>
      <c r="AF337" s="12">
        <v>0</v>
      </c>
      <c r="AG337" s="12">
        <v>0</v>
      </c>
      <c r="AH337" s="12">
        <v>0</v>
      </c>
      <c r="AI337" s="12">
        <v>0</v>
      </c>
      <c r="AJ337" s="12">
        <v>0</v>
      </c>
      <c r="AK337" s="12">
        <f t="shared" si="98"/>
        <v>0</v>
      </c>
      <c r="AL337" s="12">
        <f t="shared" si="102"/>
        <v>0</v>
      </c>
      <c r="AM337" s="12">
        <f t="shared" si="102"/>
        <v>10000</v>
      </c>
      <c r="AN337" s="12">
        <f t="shared" si="102"/>
        <v>0</v>
      </c>
      <c r="AO337" s="12">
        <f t="shared" si="102"/>
        <v>0</v>
      </c>
      <c r="AP337" s="12">
        <f t="shared" si="102"/>
        <v>0</v>
      </c>
      <c r="AQ337" s="12">
        <f t="shared" si="102"/>
        <v>0</v>
      </c>
      <c r="AR337" s="12">
        <f t="shared" si="95"/>
        <v>10000</v>
      </c>
      <c r="AS337" s="12">
        <v>0</v>
      </c>
      <c r="AT337" s="12">
        <v>0</v>
      </c>
      <c r="AU337" s="12">
        <v>0</v>
      </c>
      <c r="AV337" s="12">
        <v>0</v>
      </c>
      <c r="AW337" s="12">
        <v>0</v>
      </c>
      <c r="AX337" s="12">
        <v>0</v>
      </c>
      <c r="AY337" s="12">
        <f t="shared" si="99"/>
        <v>0</v>
      </c>
      <c r="AZ337" s="12">
        <f t="shared" si="104"/>
        <v>0</v>
      </c>
      <c r="BA337" s="12">
        <f t="shared" si="105"/>
        <v>10000</v>
      </c>
      <c r="BB337" s="12">
        <f t="shared" si="106"/>
        <v>0</v>
      </c>
      <c r="BC337" s="12">
        <f t="shared" si="107"/>
        <v>0</v>
      </c>
      <c r="BD337" s="12">
        <f t="shared" si="108"/>
        <v>0</v>
      </c>
      <c r="BE337" s="12">
        <f t="shared" si="109"/>
        <v>0</v>
      </c>
      <c r="BF337" s="12">
        <f t="shared" si="103"/>
        <v>10000</v>
      </c>
      <c r="BG337" s="1"/>
      <c r="BH337" s="95"/>
    </row>
    <row r="338" spans="1:60" s="5" customFormat="1" ht="38.25">
      <c r="A338" s="84" t="s">
        <v>429</v>
      </c>
      <c r="B338" s="14" t="s">
        <v>270</v>
      </c>
      <c r="C338" s="84"/>
      <c r="D338" s="84" t="s">
        <v>1399</v>
      </c>
      <c r="E338" s="21" t="s">
        <v>62</v>
      </c>
      <c r="F338" s="20">
        <v>10</v>
      </c>
      <c r="G338" s="20" t="s">
        <v>77</v>
      </c>
      <c r="H338" s="85"/>
      <c r="I338" s="84"/>
      <c r="J338" s="12">
        <v>0</v>
      </c>
      <c r="K338" s="12">
        <v>30000</v>
      </c>
      <c r="L338" s="12">
        <v>0</v>
      </c>
      <c r="M338" s="12">
        <v>0</v>
      </c>
      <c r="N338" s="12">
        <v>0</v>
      </c>
      <c r="O338" s="12">
        <v>0</v>
      </c>
      <c r="P338" s="12">
        <f t="shared" si="100"/>
        <v>30000</v>
      </c>
      <c r="Q338" s="12">
        <v>0</v>
      </c>
      <c r="R338" s="12">
        <v>18000</v>
      </c>
      <c r="S338" s="12">
        <v>0</v>
      </c>
      <c r="T338" s="12">
        <v>0</v>
      </c>
      <c r="U338" s="12">
        <v>0</v>
      </c>
      <c r="V338" s="12">
        <v>0</v>
      </c>
      <c r="W338" s="12">
        <f t="shared" si="96"/>
        <v>18000</v>
      </c>
      <c r="X338" s="12">
        <v>0</v>
      </c>
      <c r="Y338" s="12">
        <v>0</v>
      </c>
      <c r="Z338" s="12">
        <v>0</v>
      </c>
      <c r="AA338" s="12">
        <v>0</v>
      </c>
      <c r="AB338" s="12">
        <v>0</v>
      </c>
      <c r="AC338" s="12">
        <v>0</v>
      </c>
      <c r="AD338" s="12">
        <f t="shared" si="97"/>
        <v>0</v>
      </c>
      <c r="AE338" s="12">
        <v>0</v>
      </c>
      <c r="AF338" s="12">
        <v>0</v>
      </c>
      <c r="AG338" s="12">
        <v>0</v>
      </c>
      <c r="AH338" s="12">
        <v>0</v>
      </c>
      <c r="AI338" s="12">
        <v>0</v>
      </c>
      <c r="AJ338" s="12">
        <v>0</v>
      </c>
      <c r="AK338" s="12">
        <f t="shared" si="98"/>
        <v>0</v>
      </c>
      <c r="AL338" s="12">
        <f t="shared" si="102"/>
        <v>0</v>
      </c>
      <c r="AM338" s="12">
        <f t="shared" si="102"/>
        <v>48000</v>
      </c>
      <c r="AN338" s="12">
        <f t="shared" si="102"/>
        <v>0</v>
      </c>
      <c r="AO338" s="12">
        <f t="shared" si="102"/>
        <v>0</v>
      </c>
      <c r="AP338" s="12">
        <f t="shared" si="102"/>
        <v>0</v>
      </c>
      <c r="AQ338" s="12">
        <f t="shared" si="102"/>
        <v>0</v>
      </c>
      <c r="AR338" s="12">
        <f t="shared" si="95"/>
        <v>48000</v>
      </c>
      <c r="AS338" s="12">
        <v>0</v>
      </c>
      <c r="AT338" s="12">
        <v>0</v>
      </c>
      <c r="AU338" s="12">
        <v>0</v>
      </c>
      <c r="AV338" s="12">
        <v>0</v>
      </c>
      <c r="AW338" s="12">
        <v>0</v>
      </c>
      <c r="AX338" s="12">
        <v>0</v>
      </c>
      <c r="AY338" s="12">
        <f t="shared" si="99"/>
        <v>0</v>
      </c>
      <c r="AZ338" s="12">
        <f t="shared" si="104"/>
        <v>0</v>
      </c>
      <c r="BA338" s="12">
        <f t="shared" si="105"/>
        <v>48000</v>
      </c>
      <c r="BB338" s="12">
        <f t="shared" si="106"/>
        <v>0</v>
      </c>
      <c r="BC338" s="12">
        <f t="shared" si="107"/>
        <v>0</v>
      </c>
      <c r="BD338" s="12">
        <f t="shared" si="108"/>
        <v>0</v>
      </c>
      <c r="BE338" s="12">
        <f t="shared" si="109"/>
        <v>0</v>
      </c>
      <c r="BF338" s="12">
        <f t="shared" si="103"/>
        <v>48000</v>
      </c>
      <c r="BG338" s="1"/>
      <c r="BH338" s="95"/>
    </row>
    <row r="339" spans="1:60" s="5" customFormat="1">
      <c r="A339" s="84" t="s">
        <v>430</v>
      </c>
      <c r="B339" s="14" t="s">
        <v>270</v>
      </c>
      <c r="C339" s="84"/>
      <c r="D339" s="84" t="s">
        <v>1399</v>
      </c>
      <c r="E339" s="21" t="s">
        <v>61</v>
      </c>
      <c r="F339" s="20">
        <v>10</v>
      </c>
      <c r="G339" s="20" t="s">
        <v>77</v>
      </c>
      <c r="H339" s="85"/>
      <c r="I339" s="84"/>
      <c r="J339" s="12">
        <v>0</v>
      </c>
      <c r="K339" s="12">
        <v>0</v>
      </c>
      <c r="L339" s="12">
        <v>0</v>
      </c>
      <c r="M339" s="12">
        <v>0</v>
      </c>
      <c r="N339" s="12">
        <v>0</v>
      </c>
      <c r="O339" s="12">
        <v>0</v>
      </c>
      <c r="P339" s="12">
        <f t="shared" si="100"/>
        <v>0</v>
      </c>
      <c r="Q339" s="12">
        <v>0</v>
      </c>
      <c r="R339" s="12">
        <v>0</v>
      </c>
      <c r="S339" s="12">
        <v>0</v>
      </c>
      <c r="T339" s="12">
        <v>0</v>
      </c>
      <c r="U339" s="12">
        <v>0</v>
      </c>
      <c r="V339" s="12">
        <v>0</v>
      </c>
      <c r="W339" s="12">
        <f t="shared" si="96"/>
        <v>0</v>
      </c>
      <c r="X339" s="12">
        <v>0</v>
      </c>
      <c r="Y339" s="12">
        <v>50000</v>
      </c>
      <c r="Z339" s="12">
        <v>0</v>
      </c>
      <c r="AA339" s="12">
        <v>0</v>
      </c>
      <c r="AB339" s="12">
        <v>0</v>
      </c>
      <c r="AC339" s="12">
        <v>0</v>
      </c>
      <c r="AD339" s="12">
        <f t="shared" si="97"/>
        <v>50000</v>
      </c>
      <c r="AE339" s="12">
        <v>0</v>
      </c>
      <c r="AF339" s="12">
        <v>0</v>
      </c>
      <c r="AG339" s="12">
        <v>0</v>
      </c>
      <c r="AH339" s="12">
        <v>0</v>
      </c>
      <c r="AI339" s="12">
        <v>0</v>
      </c>
      <c r="AJ339" s="12">
        <v>0</v>
      </c>
      <c r="AK339" s="12">
        <f t="shared" si="98"/>
        <v>0</v>
      </c>
      <c r="AL339" s="12">
        <f t="shared" si="102"/>
        <v>0</v>
      </c>
      <c r="AM339" s="12">
        <f t="shared" si="102"/>
        <v>50000</v>
      </c>
      <c r="AN339" s="12">
        <f t="shared" si="102"/>
        <v>0</v>
      </c>
      <c r="AO339" s="12">
        <f t="shared" si="102"/>
        <v>0</v>
      </c>
      <c r="AP339" s="12">
        <f t="shared" si="102"/>
        <v>0</v>
      </c>
      <c r="AQ339" s="12">
        <f t="shared" si="102"/>
        <v>0</v>
      </c>
      <c r="AR339" s="12">
        <f t="shared" si="95"/>
        <v>50000</v>
      </c>
      <c r="AS339" s="12">
        <v>0</v>
      </c>
      <c r="AT339" s="12">
        <v>0</v>
      </c>
      <c r="AU339" s="12">
        <v>0</v>
      </c>
      <c r="AV339" s="12">
        <v>0</v>
      </c>
      <c r="AW339" s="12">
        <v>0</v>
      </c>
      <c r="AX339" s="12">
        <v>0</v>
      </c>
      <c r="AY339" s="12">
        <f t="shared" si="99"/>
        <v>0</v>
      </c>
      <c r="AZ339" s="12">
        <f t="shared" si="104"/>
        <v>0</v>
      </c>
      <c r="BA339" s="12">
        <f t="shared" si="105"/>
        <v>50000</v>
      </c>
      <c r="BB339" s="12">
        <f t="shared" si="106"/>
        <v>0</v>
      </c>
      <c r="BC339" s="12">
        <f t="shared" si="107"/>
        <v>0</v>
      </c>
      <c r="BD339" s="12">
        <f t="shared" si="108"/>
        <v>0</v>
      </c>
      <c r="BE339" s="12">
        <f t="shared" si="109"/>
        <v>0</v>
      </c>
      <c r="BF339" s="12">
        <f t="shared" si="103"/>
        <v>50000</v>
      </c>
      <c r="BG339" s="1"/>
      <c r="BH339" s="95"/>
    </row>
    <row r="340" spans="1:60" s="5" customFormat="1">
      <c r="A340" s="84" t="s">
        <v>431</v>
      </c>
      <c r="B340" s="14" t="s">
        <v>270</v>
      </c>
      <c r="C340" s="84"/>
      <c r="D340" s="84" t="s">
        <v>1399</v>
      </c>
      <c r="E340" s="21" t="s">
        <v>61</v>
      </c>
      <c r="F340" s="20">
        <v>10</v>
      </c>
      <c r="G340" s="20" t="s">
        <v>77</v>
      </c>
      <c r="H340" s="85"/>
      <c r="I340" s="84"/>
      <c r="J340" s="12">
        <v>0</v>
      </c>
      <c r="K340" s="12">
        <v>15000</v>
      </c>
      <c r="L340" s="12">
        <v>0</v>
      </c>
      <c r="M340" s="12">
        <v>0</v>
      </c>
      <c r="N340" s="12">
        <v>0</v>
      </c>
      <c r="O340" s="12">
        <v>0</v>
      </c>
      <c r="P340" s="12">
        <f t="shared" si="100"/>
        <v>15000</v>
      </c>
      <c r="Q340" s="12">
        <v>0</v>
      </c>
      <c r="R340" s="12">
        <v>50000</v>
      </c>
      <c r="S340" s="12">
        <v>0</v>
      </c>
      <c r="T340" s="12">
        <v>0</v>
      </c>
      <c r="U340" s="12">
        <v>0</v>
      </c>
      <c r="V340" s="12">
        <v>0</v>
      </c>
      <c r="W340" s="12">
        <f t="shared" si="96"/>
        <v>50000</v>
      </c>
      <c r="X340" s="12">
        <v>0</v>
      </c>
      <c r="Y340" s="12">
        <v>0</v>
      </c>
      <c r="Z340" s="12">
        <v>0</v>
      </c>
      <c r="AA340" s="12">
        <v>0</v>
      </c>
      <c r="AB340" s="12">
        <v>0</v>
      </c>
      <c r="AC340" s="12">
        <v>0</v>
      </c>
      <c r="AD340" s="12">
        <f t="shared" si="97"/>
        <v>0</v>
      </c>
      <c r="AE340" s="12">
        <v>0</v>
      </c>
      <c r="AF340" s="12">
        <v>0</v>
      </c>
      <c r="AG340" s="12">
        <v>0</v>
      </c>
      <c r="AH340" s="12">
        <v>0</v>
      </c>
      <c r="AI340" s="12">
        <v>0</v>
      </c>
      <c r="AJ340" s="12">
        <v>0</v>
      </c>
      <c r="AK340" s="12">
        <f t="shared" si="98"/>
        <v>0</v>
      </c>
      <c r="AL340" s="12">
        <f t="shared" si="102"/>
        <v>0</v>
      </c>
      <c r="AM340" s="12">
        <f t="shared" si="102"/>
        <v>65000</v>
      </c>
      <c r="AN340" s="12">
        <f t="shared" si="102"/>
        <v>0</v>
      </c>
      <c r="AO340" s="12">
        <f t="shared" si="102"/>
        <v>0</v>
      </c>
      <c r="AP340" s="12">
        <f t="shared" si="102"/>
        <v>0</v>
      </c>
      <c r="AQ340" s="12">
        <f t="shared" si="102"/>
        <v>0</v>
      </c>
      <c r="AR340" s="12">
        <f t="shared" si="95"/>
        <v>65000</v>
      </c>
      <c r="AS340" s="12">
        <v>0</v>
      </c>
      <c r="AT340" s="12">
        <v>0</v>
      </c>
      <c r="AU340" s="12">
        <v>0</v>
      </c>
      <c r="AV340" s="12">
        <v>0</v>
      </c>
      <c r="AW340" s="12">
        <v>0</v>
      </c>
      <c r="AX340" s="12">
        <v>0</v>
      </c>
      <c r="AY340" s="12">
        <f t="shared" si="99"/>
        <v>0</v>
      </c>
      <c r="AZ340" s="12">
        <f t="shared" si="104"/>
        <v>0</v>
      </c>
      <c r="BA340" s="12">
        <f t="shared" si="105"/>
        <v>65000</v>
      </c>
      <c r="BB340" s="12">
        <f t="shared" si="106"/>
        <v>0</v>
      </c>
      <c r="BC340" s="12">
        <f t="shared" si="107"/>
        <v>0</v>
      </c>
      <c r="BD340" s="12">
        <f t="shared" si="108"/>
        <v>0</v>
      </c>
      <c r="BE340" s="12">
        <f t="shared" si="109"/>
        <v>0</v>
      </c>
      <c r="BF340" s="12">
        <f t="shared" si="103"/>
        <v>65000</v>
      </c>
      <c r="BG340" s="1"/>
      <c r="BH340" s="95"/>
    </row>
    <row r="341" spans="1:60" s="5" customFormat="1">
      <c r="A341" s="84" t="s">
        <v>432</v>
      </c>
      <c r="B341" s="14" t="s">
        <v>270</v>
      </c>
      <c r="C341" s="84"/>
      <c r="D341" s="84" t="s">
        <v>1399</v>
      </c>
      <c r="E341" s="21" t="s">
        <v>61</v>
      </c>
      <c r="F341" s="20">
        <v>10</v>
      </c>
      <c r="G341" s="20" t="s">
        <v>77</v>
      </c>
      <c r="H341" s="85"/>
      <c r="I341" s="84"/>
      <c r="J341" s="12">
        <v>0</v>
      </c>
      <c r="K341" s="12">
        <v>58339</v>
      </c>
      <c r="L341" s="12">
        <v>0</v>
      </c>
      <c r="M341" s="12">
        <v>0</v>
      </c>
      <c r="N341" s="12">
        <v>0</v>
      </c>
      <c r="O341" s="12">
        <v>0</v>
      </c>
      <c r="P341" s="12">
        <f t="shared" si="100"/>
        <v>58339</v>
      </c>
      <c r="Q341" s="12">
        <v>0</v>
      </c>
      <c r="R341" s="12">
        <v>0</v>
      </c>
      <c r="S341" s="12">
        <v>0</v>
      </c>
      <c r="T341" s="12">
        <v>0</v>
      </c>
      <c r="U341" s="12">
        <v>0</v>
      </c>
      <c r="V341" s="12">
        <v>0</v>
      </c>
      <c r="W341" s="12">
        <f t="shared" si="96"/>
        <v>0</v>
      </c>
      <c r="X341" s="12">
        <v>0</v>
      </c>
      <c r="Y341" s="12">
        <v>0</v>
      </c>
      <c r="Z341" s="12">
        <v>0</v>
      </c>
      <c r="AA341" s="12">
        <v>0</v>
      </c>
      <c r="AB341" s="12">
        <v>0</v>
      </c>
      <c r="AC341" s="12">
        <v>0</v>
      </c>
      <c r="AD341" s="12">
        <f t="shared" si="97"/>
        <v>0</v>
      </c>
      <c r="AE341" s="12">
        <v>0</v>
      </c>
      <c r="AF341" s="12">
        <v>0</v>
      </c>
      <c r="AG341" s="12">
        <v>0</v>
      </c>
      <c r="AH341" s="12">
        <v>0</v>
      </c>
      <c r="AI341" s="12">
        <v>0</v>
      </c>
      <c r="AJ341" s="12">
        <v>0</v>
      </c>
      <c r="AK341" s="12">
        <f t="shared" si="98"/>
        <v>0</v>
      </c>
      <c r="AL341" s="12">
        <f t="shared" si="102"/>
        <v>0</v>
      </c>
      <c r="AM341" s="12">
        <f t="shared" si="102"/>
        <v>58339</v>
      </c>
      <c r="AN341" s="12">
        <f t="shared" si="102"/>
        <v>0</v>
      </c>
      <c r="AO341" s="12">
        <f t="shared" si="102"/>
        <v>0</v>
      </c>
      <c r="AP341" s="12">
        <f t="shared" si="102"/>
        <v>0</v>
      </c>
      <c r="AQ341" s="12">
        <f t="shared" si="102"/>
        <v>0</v>
      </c>
      <c r="AR341" s="12">
        <f t="shared" si="95"/>
        <v>58339</v>
      </c>
      <c r="AS341" s="12">
        <v>0</v>
      </c>
      <c r="AT341" s="12">
        <v>0</v>
      </c>
      <c r="AU341" s="12">
        <v>0</v>
      </c>
      <c r="AV341" s="12">
        <v>0</v>
      </c>
      <c r="AW341" s="12">
        <v>0</v>
      </c>
      <c r="AX341" s="12">
        <v>0</v>
      </c>
      <c r="AY341" s="12">
        <f t="shared" si="99"/>
        <v>0</v>
      </c>
      <c r="AZ341" s="12">
        <f t="shared" si="104"/>
        <v>0</v>
      </c>
      <c r="BA341" s="12">
        <f t="shared" si="105"/>
        <v>58339</v>
      </c>
      <c r="BB341" s="12">
        <f t="shared" si="106"/>
        <v>0</v>
      </c>
      <c r="BC341" s="12">
        <f t="shared" si="107"/>
        <v>0</v>
      </c>
      <c r="BD341" s="12">
        <f t="shared" si="108"/>
        <v>0</v>
      </c>
      <c r="BE341" s="12">
        <f t="shared" si="109"/>
        <v>0</v>
      </c>
      <c r="BF341" s="12">
        <f t="shared" si="103"/>
        <v>58339</v>
      </c>
      <c r="BG341" s="1"/>
      <c r="BH341" s="95"/>
    </row>
    <row r="342" spans="1:60" s="5" customFormat="1">
      <c r="A342" s="84" t="s">
        <v>433</v>
      </c>
      <c r="B342" s="14" t="s">
        <v>270</v>
      </c>
      <c r="C342" s="84"/>
      <c r="D342" s="84" t="s">
        <v>1399</v>
      </c>
      <c r="E342" s="21" t="s">
        <v>61</v>
      </c>
      <c r="F342" s="20">
        <v>10</v>
      </c>
      <c r="G342" s="20" t="s">
        <v>77</v>
      </c>
      <c r="H342" s="85"/>
      <c r="I342" s="84"/>
      <c r="J342" s="12">
        <v>0</v>
      </c>
      <c r="K342" s="12">
        <v>0</v>
      </c>
      <c r="L342" s="12">
        <v>0</v>
      </c>
      <c r="M342" s="12">
        <v>0</v>
      </c>
      <c r="N342" s="12">
        <v>0</v>
      </c>
      <c r="O342" s="12">
        <v>0</v>
      </c>
      <c r="P342" s="12">
        <f t="shared" si="100"/>
        <v>0</v>
      </c>
      <c r="Q342" s="12">
        <v>0</v>
      </c>
      <c r="R342" s="12">
        <v>0</v>
      </c>
      <c r="S342" s="12">
        <v>0</v>
      </c>
      <c r="T342" s="12">
        <v>0</v>
      </c>
      <c r="U342" s="12">
        <v>0</v>
      </c>
      <c r="V342" s="12">
        <v>0</v>
      </c>
      <c r="W342" s="12">
        <f t="shared" si="96"/>
        <v>0</v>
      </c>
      <c r="X342" s="12">
        <v>0</v>
      </c>
      <c r="Y342" s="12">
        <v>18000</v>
      </c>
      <c r="Z342" s="12">
        <v>0</v>
      </c>
      <c r="AA342" s="12">
        <v>0</v>
      </c>
      <c r="AB342" s="12">
        <v>0</v>
      </c>
      <c r="AC342" s="12">
        <v>0</v>
      </c>
      <c r="AD342" s="12">
        <f t="shared" si="97"/>
        <v>18000</v>
      </c>
      <c r="AE342" s="12">
        <v>0</v>
      </c>
      <c r="AF342" s="12">
        <v>0</v>
      </c>
      <c r="AG342" s="12">
        <v>0</v>
      </c>
      <c r="AH342" s="12">
        <v>0</v>
      </c>
      <c r="AI342" s="12">
        <v>0</v>
      </c>
      <c r="AJ342" s="12">
        <v>0</v>
      </c>
      <c r="AK342" s="12">
        <f t="shared" si="98"/>
        <v>0</v>
      </c>
      <c r="AL342" s="12">
        <f t="shared" si="102"/>
        <v>0</v>
      </c>
      <c r="AM342" s="12">
        <f t="shared" si="102"/>
        <v>18000</v>
      </c>
      <c r="AN342" s="12">
        <f t="shared" si="102"/>
        <v>0</v>
      </c>
      <c r="AO342" s="12">
        <f t="shared" si="102"/>
        <v>0</v>
      </c>
      <c r="AP342" s="12">
        <f t="shared" si="102"/>
        <v>0</v>
      </c>
      <c r="AQ342" s="12">
        <f t="shared" si="102"/>
        <v>0</v>
      </c>
      <c r="AR342" s="12">
        <f t="shared" si="95"/>
        <v>18000</v>
      </c>
      <c r="AS342" s="12">
        <v>0</v>
      </c>
      <c r="AT342" s="12">
        <v>0</v>
      </c>
      <c r="AU342" s="12">
        <v>0</v>
      </c>
      <c r="AV342" s="12">
        <v>0</v>
      </c>
      <c r="AW342" s="12">
        <v>0</v>
      </c>
      <c r="AX342" s="12">
        <v>0</v>
      </c>
      <c r="AY342" s="12">
        <f t="shared" si="99"/>
        <v>0</v>
      </c>
      <c r="AZ342" s="12">
        <f t="shared" si="104"/>
        <v>0</v>
      </c>
      <c r="BA342" s="12">
        <f t="shared" si="105"/>
        <v>18000</v>
      </c>
      <c r="BB342" s="12">
        <f t="shared" si="106"/>
        <v>0</v>
      </c>
      <c r="BC342" s="12">
        <f t="shared" si="107"/>
        <v>0</v>
      </c>
      <c r="BD342" s="12">
        <f t="shared" si="108"/>
        <v>0</v>
      </c>
      <c r="BE342" s="12">
        <f t="shared" si="109"/>
        <v>0</v>
      </c>
      <c r="BF342" s="12">
        <f t="shared" si="103"/>
        <v>18000</v>
      </c>
      <c r="BG342" s="1"/>
      <c r="BH342" s="95"/>
    </row>
    <row r="343" spans="1:60" s="5" customFormat="1">
      <c r="A343" s="84" t="s">
        <v>434</v>
      </c>
      <c r="B343" s="14" t="s">
        <v>270</v>
      </c>
      <c r="C343" s="84"/>
      <c r="D343" s="84" t="s">
        <v>1399</v>
      </c>
      <c r="E343" s="21" t="s">
        <v>61</v>
      </c>
      <c r="F343" s="20">
        <v>10</v>
      </c>
      <c r="G343" s="20" t="s">
        <v>77</v>
      </c>
      <c r="H343" s="85"/>
      <c r="I343" s="84"/>
      <c r="J343" s="12">
        <v>0</v>
      </c>
      <c r="K343" s="12">
        <v>76663</v>
      </c>
      <c r="L343" s="12">
        <v>0</v>
      </c>
      <c r="M343" s="12">
        <v>0</v>
      </c>
      <c r="N343" s="12">
        <v>0</v>
      </c>
      <c r="O343" s="12">
        <v>0</v>
      </c>
      <c r="P343" s="12">
        <f t="shared" si="100"/>
        <v>76663</v>
      </c>
      <c r="Q343" s="12">
        <v>0</v>
      </c>
      <c r="R343" s="12">
        <v>0</v>
      </c>
      <c r="S343" s="12">
        <v>0</v>
      </c>
      <c r="T343" s="12">
        <v>0</v>
      </c>
      <c r="U343" s="12">
        <v>0</v>
      </c>
      <c r="V343" s="12">
        <v>0</v>
      </c>
      <c r="W343" s="12">
        <f t="shared" si="96"/>
        <v>0</v>
      </c>
      <c r="X343" s="12">
        <v>0</v>
      </c>
      <c r="Y343" s="12">
        <v>0</v>
      </c>
      <c r="Z343" s="12">
        <v>0</v>
      </c>
      <c r="AA343" s="12">
        <v>0</v>
      </c>
      <c r="AB343" s="12">
        <v>0</v>
      </c>
      <c r="AC343" s="12">
        <v>0</v>
      </c>
      <c r="AD343" s="12">
        <f t="shared" si="97"/>
        <v>0</v>
      </c>
      <c r="AE343" s="12">
        <v>0</v>
      </c>
      <c r="AF343" s="12">
        <v>0</v>
      </c>
      <c r="AG343" s="12">
        <v>0</v>
      </c>
      <c r="AH343" s="12">
        <v>0</v>
      </c>
      <c r="AI343" s="12">
        <v>0</v>
      </c>
      <c r="AJ343" s="12">
        <v>0</v>
      </c>
      <c r="AK343" s="12">
        <f t="shared" si="98"/>
        <v>0</v>
      </c>
      <c r="AL343" s="12">
        <f t="shared" si="102"/>
        <v>0</v>
      </c>
      <c r="AM343" s="12">
        <f t="shared" si="102"/>
        <v>76663</v>
      </c>
      <c r="AN343" s="12">
        <f t="shared" si="102"/>
        <v>0</v>
      </c>
      <c r="AO343" s="12">
        <f t="shared" si="102"/>
        <v>0</v>
      </c>
      <c r="AP343" s="12">
        <f t="shared" si="102"/>
        <v>0</v>
      </c>
      <c r="AQ343" s="12">
        <f t="shared" si="102"/>
        <v>0</v>
      </c>
      <c r="AR343" s="12">
        <f t="shared" si="95"/>
        <v>76663</v>
      </c>
      <c r="AS343" s="12">
        <v>0</v>
      </c>
      <c r="AT343" s="12">
        <v>0</v>
      </c>
      <c r="AU343" s="12">
        <v>0</v>
      </c>
      <c r="AV343" s="12">
        <v>0</v>
      </c>
      <c r="AW343" s="12">
        <v>0</v>
      </c>
      <c r="AX343" s="12">
        <v>0</v>
      </c>
      <c r="AY343" s="12">
        <f t="shared" si="99"/>
        <v>0</v>
      </c>
      <c r="AZ343" s="12">
        <f t="shared" si="104"/>
        <v>0</v>
      </c>
      <c r="BA343" s="12">
        <f t="shared" si="105"/>
        <v>76663</v>
      </c>
      <c r="BB343" s="12">
        <f t="shared" si="106"/>
        <v>0</v>
      </c>
      <c r="BC343" s="12">
        <f t="shared" si="107"/>
        <v>0</v>
      </c>
      <c r="BD343" s="12">
        <f t="shared" si="108"/>
        <v>0</v>
      </c>
      <c r="BE343" s="12">
        <f t="shared" si="109"/>
        <v>0</v>
      </c>
      <c r="BF343" s="12">
        <f t="shared" si="103"/>
        <v>76663</v>
      </c>
      <c r="BG343" s="1"/>
      <c r="BH343" s="95"/>
    </row>
    <row r="344" spans="1:60" s="5" customFormat="1">
      <c r="A344" s="84" t="s">
        <v>435</v>
      </c>
      <c r="B344" s="14" t="s">
        <v>270</v>
      </c>
      <c r="C344" s="84"/>
      <c r="D344" s="84" t="s">
        <v>1399</v>
      </c>
      <c r="E344" s="21" t="s">
        <v>61</v>
      </c>
      <c r="F344" s="20">
        <v>10</v>
      </c>
      <c r="G344" s="20" t="s">
        <v>77</v>
      </c>
      <c r="H344" s="85"/>
      <c r="I344" s="84"/>
      <c r="J344" s="12">
        <v>0</v>
      </c>
      <c r="K344" s="12">
        <v>653</v>
      </c>
      <c r="L344" s="12">
        <v>0</v>
      </c>
      <c r="M344" s="12">
        <v>0</v>
      </c>
      <c r="N344" s="12">
        <v>0</v>
      </c>
      <c r="O344" s="12">
        <v>0</v>
      </c>
      <c r="P344" s="12">
        <f t="shared" si="100"/>
        <v>653</v>
      </c>
      <c r="Q344" s="12">
        <v>0</v>
      </c>
      <c r="R344" s="12">
        <v>0</v>
      </c>
      <c r="S344" s="12">
        <v>0</v>
      </c>
      <c r="T344" s="12">
        <v>0</v>
      </c>
      <c r="U344" s="12">
        <v>0</v>
      </c>
      <c r="V344" s="12">
        <v>0</v>
      </c>
      <c r="W344" s="12">
        <f t="shared" si="96"/>
        <v>0</v>
      </c>
      <c r="X344" s="12">
        <v>0</v>
      </c>
      <c r="Y344" s="12">
        <v>0</v>
      </c>
      <c r="Z344" s="12">
        <v>0</v>
      </c>
      <c r="AA344" s="12">
        <v>0</v>
      </c>
      <c r="AB344" s="12">
        <v>0</v>
      </c>
      <c r="AC344" s="12">
        <v>0</v>
      </c>
      <c r="AD344" s="12">
        <f t="shared" si="97"/>
        <v>0</v>
      </c>
      <c r="AE344" s="12">
        <v>0</v>
      </c>
      <c r="AF344" s="12">
        <v>0</v>
      </c>
      <c r="AG344" s="12">
        <v>0</v>
      </c>
      <c r="AH344" s="12">
        <v>0</v>
      </c>
      <c r="AI344" s="12">
        <v>0</v>
      </c>
      <c r="AJ344" s="12">
        <v>0</v>
      </c>
      <c r="AK344" s="12">
        <f t="shared" si="98"/>
        <v>0</v>
      </c>
      <c r="AL344" s="12">
        <f t="shared" si="102"/>
        <v>0</v>
      </c>
      <c r="AM344" s="12">
        <f t="shared" si="102"/>
        <v>653</v>
      </c>
      <c r="AN344" s="12">
        <f t="shared" si="102"/>
        <v>0</v>
      </c>
      <c r="AO344" s="12">
        <f t="shared" si="102"/>
        <v>0</v>
      </c>
      <c r="AP344" s="12">
        <f t="shared" si="102"/>
        <v>0</v>
      </c>
      <c r="AQ344" s="12">
        <f t="shared" si="102"/>
        <v>0</v>
      </c>
      <c r="AR344" s="12">
        <f t="shared" si="95"/>
        <v>653</v>
      </c>
      <c r="AS344" s="12">
        <v>0</v>
      </c>
      <c r="AT344" s="12">
        <v>0</v>
      </c>
      <c r="AU344" s="12">
        <v>0</v>
      </c>
      <c r="AV344" s="12">
        <v>0</v>
      </c>
      <c r="AW344" s="12">
        <v>0</v>
      </c>
      <c r="AX344" s="12">
        <v>0</v>
      </c>
      <c r="AY344" s="12">
        <f t="shared" si="99"/>
        <v>0</v>
      </c>
      <c r="AZ344" s="12">
        <f t="shared" si="104"/>
        <v>0</v>
      </c>
      <c r="BA344" s="12">
        <f t="shared" si="105"/>
        <v>653</v>
      </c>
      <c r="BB344" s="12">
        <f t="shared" si="106"/>
        <v>0</v>
      </c>
      <c r="BC344" s="12">
        <f t="shared" si="107"/>
        <v>0</v>
      </c>
      <c r="BD344" s="12">
        <f t="shared" si="108"/>
        <v>0</v>
      </c>
      <c r="BE344" s="12">
        <f t="shared" si="109"/>
        <v>0</v>
      </c>
      <c r="BF344" s="12">
        <f t="shared" si="103"/>
        <v>653</v>
      </c>
      <c r="BG344" s="1"/>
      <c r="BH344" s="95"/>
    </row>
    <row r="345" spans="1:60" s="5" customFormat="1">
      <c r="A345" s="84" t="s">
        <v>436</v>
      </c>
      <c r="B345" s="14" t="s">
        <v>270</v>
      </c>
      <c r="C345" s="84"/>
      <c r="D345" s="84" t="s">
        <v>1399</v>
      </c>
      <c r="E345" s="21" t="s">
        <v>61</v>
      </c>
      <c r="F345" s="20">
        <v>10</v>
      </c>
      <c r="G345" s="20" t="s">
        <v>77</v>
      </c>
      <c r="H345" s="85"/>
      <c r="I345" s="84"/>
      <c r="J345" s="12">
        <v>0</v>
      </c>
      <c r="K345" s="12">
        <v>20000</v>
      </c>
      <c r="L345" s="12">
        <v>0</v>
      </c>
      <c r="M345" s="12">
        <v>0</v>
      </c>
      <c r="N345" s="12">
        <v>0</v>
      </c>
      <c r="O345" s="12">
        <v>0</v>
      </c>
      <c r="P345" s="12">
        <f t="shared" si="100"/>
        <v>20000</v>
      </c>
      <c r="Q345" s="12">
        <v>0</v>
      </c>
      <c r="R345" s="12">
        <v>7239</v>
      </c>
      <c r="S345" s="12">
        <v>0</v>
      </c>
      <c r="T345" s="12">
        <v>0</v>
      </c>
      <c r="U345" s="12">
        <v>0</v>
      </c>
      <c r="V345" s="12">
        <v>0</v>
      </c>
      <c r="W345" s="12">
        <f t="shared" si="96"/>
        <v>7239</v>
      </c>
      <c r="X345" s="12">
        <v>0</v>
      </c>
      <c r="Y345" s="12">
        <v>0</v>
      </c>
      <c r="Z345" s="12">
        <v>0</v>
      </c>
      <c r="AA345" s="12">
        <v>0</v>
      </c>
      <c r="AB345" s="12">
        <v>0</v>
      </c>
      <c r="AC345" s="12">
        <v>0</v>
      </c>
      <c r="AD345" s="12">
        <f t="shared" si="97"/>
        <v>0</v>
      </c>
      <c r="AE345" s="12">
        <v>0</v>
      </c>
      <c r="AF345" s="12">
        <v>0</v>
      </c>
      <c r="AG345" s="12">
        <v>0</v>
      </c>
      <c r="AH345" s="12">
        <v>0</v>
      </c>
      <c r="AI345" s="12">
        <v>0</v>
      </c>
      <c r="AJ345" s="12">
        <v>0</v>
      </c>
      <c r="AK345" s="12">
        <f t="shared" si="98"/>
        <v>0</v>
      </c>
      <c r="AL345" s="12">
        <f t="shared" si="102"/>
        <v>0</v>
      </c>
      <c r="AM345" s="12">
        <f t="shared" si="102"/>
        <v>27239</v>
      </c>
      <c r="AN345" s="12">
        <f t="shared" si="102"/>
        <v>0</v>
      </c>
      <c r="AO345" s="12">
        <f t="shared" si="102"/>
        <v>0</v>
      </c>
      <c r="AP345" s="12">
        <f t="shared" si="102"/>
        <v>0</v>
      </c>
      <c r="AQ345" s="12">
        <f t="shared" si="102"/>
        <v>0</v>
      </c>
      <c r="AR345" s="12">
        <f t="shared" si="95"/>
        <v>27239</v>
      </c>
      <c r="AS345" s="12">
        <v>0</v>
      </c>
      <c r="AT345" s="12">
        <v>0</v>
      </c>
      <c r="AU345" s="12">
        <v>0</v>
      </c>
      <c r="AV345" s="12">
        <v>0</v>
      </c>
      <c r="AW345" s="12">
        <v>0</v>
      </c>
      <c r="AX345" s="12">
        <v>0</v>
      </c>
      <c r="AY345" s="12">
        <f t="shared" si="99"/>
        <v>0</v>
      </c>
      <c r="AZ345" s="12">
        <f t="shared" si="104"/>
        <v>0</v>
      </c>
      <c r="BA345" s="12">
        <f t="shared" si="105"/>
        <v>27239</v>
      </c>
      <c r="BB345" s="12">
        <f t="shared" si="106"/>
        <v>0</v>
      </c>
      <c r="BC345" s="12">
        <f t="shared" si="107"/>
        <v>0</v>
      </c>
      <c r="BD345" s="12">
        <f t="shared" si="108"/>
        <v>0</v>
      </c>
      <c r="BE345" s="12">
        <f t="shared" si="109"/>
        <v>0</v>
      </c>
      <c r="BF345" s="12">
        <f t="shared" si="103"/>
        <v>27239</v>
      </c>
      <c r="BG345" s="1"/>
      <c r="BH345" s="95"/>
    </row>
    <row r="346" spans="1:60" s="5" customFormat="1">
      <c r="A346" s="84" t="s">
        <v>437</v>
      </c>
      <c r="B346" s="14" t="s">
        <v>270</v>
      </c>
      <c r="C346" s="84"/>
      <c r="D346" s="84" t="s">
        <v>1399</v>
      </c>
      <c r="E346" s="21" t="s">
        <v>61</v>
      </c>
      <c r="F346" s="20">
        <v>10</v>
      </c>
      <c r="G346" s="20" t="s">
        <v>77</v>
      </c>
      <c r="H346" s="85"/>
      <c r="I346" s="84"/>
      <c r="J346" s="12">
        <v>0</v>
      </c>
      <c r="K346" s="12">
        <v>21544</v>
      </c>
      <c r="L346" s="12">
        <v>0</v>
      </c>
      <c r="M346" s="12">
        <v>0</v>
      </c>
      <c r="N346" s="12">
        <v>0</v>
      </c>
      <c r="O346" s="12">
        <v>0</v>
      </c>
      <c r="P346" s="12">
        <f t="shared" si="100"/>
        <v>21544</v>
      </c>
      <c r="Q346" s="12">
        <v>0</v>
      </c>
      <c r="R346" s="12">
        <v>0</v>
      </c>
      <c r="S346" s="12">
        <v>0</v>
      </c>
      <c r="T346" s="12">
        <v>0</v>
      </c>
      <c r="U346" s="12">
        <v>0</v>
      </c>
      <c r="V346" s="12">
        <v>0</v>
      </c>
      <c r="W346" s="12">
        <f t="shared" si="96"/>
        <v>0</v>
      </c>
      <c r="X346" s="12">
        <v>0</v>
      </c>
      <c r="Y346" s="12">
        <v>0</v>
      </c>
      <c r="Z346" s="12">
        <v>0</v>
      </c>
      <c r="AA346" s="12">
        <v>0</v>
      </c>
      <c r="AB346" s="12">
        <v>0</v>
      </c>
      <c r="AC346" s="12">
        <v>0</v>
      </c>
      <c r="AD346" s="12">
        <f t="shared" si="97"/>
        <v>0</v>
      </c>
      <c r="AE346" s="12">
        <v>0</v>
      </c>
      <c r="AF346" s="12">
        <v>0</v>
      </c>
      <c r="AG346" s="12">
        <v>0</v>
      </c>
      <c r="AH346" s="12">
        <v>0</v>
      </c>
      <c r="AI346" s="12">
        <v>0</v>
      </c>
      <c r="AJ346" s="12">
        <v>0</v>
      </c>
      <c r="AK346" s="12">
        <f t="shared" si="98"/>
        <v>0</v>
      </c>
      <c r="AL346" s="12">
        <f t="shared" si="102"/>
        <v>0</v>
      </c>
      <c r="AM346" s="12">
        <f t="shared" si="102"/>
        <v>21544</v>
      </c>
      <c r="AN346" s="12">
        <f t="shared" si="102"/>
        <v>0</v>
      </c>
      <c r="AO346" s="12">
        <f t="shared" si="102"/>
        <v>0</v>
      </c>
      <c r="AP346" s="12">
        <f t="shared" si="102"/>
        <v>0</v>
      </c>
      <c r="AQ346" s="12">
        <f t="shared" si="102"/>
        <v>0</v>
      </c>
      <c r="AR346" s="12">
        <f t="shared" si="95"/>
        <v>21544</v>
      </c>
      <c r="AS346" s="12">
        <v>0</v>
      </c>
      <c r="AT346" s="12">
        <v>0</v>
      </c>
      <c r="AU346" s="12">
        <v>0</v>
      </c>
      <c r="AV346" s="12">
        <v>0</v>
      </c>
      <c r="AW346" s="12">
        <v>0</v>
      </c>
      <c r="AX346" s="12">
        <v>0</v>
      </c>
      <c r="AY346" s="12">
        <f t="shared" si="99"/>
        <v>0</v>
      </c>
      <c r="AZ346" s="12">
        <f t="shared" si="104"/>
        <v>0</v>
      </c>
      <c r="BA346" s="12">
        <f t="shared" si="105"/>
        <v>21544</v>
      </c>
      <c r="BB346" s="12">
        <f t="shared" si="106"/>
        <v>0</v>
      </c>
      <c r="BC346" s="12">
        <f t="shared" si="107"/>
        <v>0</v>
      </c>
      <c r="BD346" s="12">
        <f t="shared" si="108"/>
        <v>0</v>
      </c>
      <c r="BE346" s="12">
        <f t="shared" si="109"/>
        <v>0</v>
      </c>
      <c r="BF346" s="12">
        <f t="shared" si="103"/>
        <v>21544</v>
      </c>
      <c r="BG346" s="1"/>
      <c r="BH346" s="95"/>
    </row>
    <row r="347" spans="1:60" s="5" customFormat="1">
      <c r="A347" s="84" t="s">
        <v>438</v>
      </c>
      <c r="B347" s="14" t="s">
        <v>270</v>
      </c>
      <c r="C347" s="84"/>
      <c r="D347" s="84" t="s">
        <v>1399</v>
      </c>
      <c r="E347" s="21" t="s">
        <v>61</v>
      </c>
      <c r="F347" s="20">
        <v>10</v>
      </c>
      <c r="G347" s="20" t="s">
        <v>77</v>
      </c>
      <c r="H347" s="85"/>
      <c r="I347" s="84"/>
      <c r="J347" s="12">
        <v>0</v>
      </c>
      <c r="K347" s="12">
        <v>23918</v>
      </c>
      <c r="L347" s="12">
        <v>0</v>
      </c>
      <c r="M347" s="12">
        <v>0</v>
      </c>
      <c r="N347" s="12">
        <v>0</v>
      </c>
      <c r="O347" s="12">
        <v>0</v>
      </c>
      <c r="P347" s="12">
        <f t="shared" si="100"/>
        <v>23918</v>
      </c>
      <c r="Q347" s="12">
        <v>0</v>
      </c>
      <c r="R347" s="12">
        <v>0</v>
      </c>
      <c r="S347" s="12">
        <v>0</v>
      </c>
      <c r="T347" s="12">
        <v>0</v>
      </c>
      <c r="U347" s="12">
        <v>0</v>
      </c>
      <c r="V347" s="12">
        <v>0</v>
      </c>
      <c r="W347" s="12">
        <f t="shared" si="96"/>
        <v>0</v>
      </c>
      <c r="X347" s="12">
        <v>0</v>
      </c>
      <c r="Y347" s="12">
        <v>0</v>
      </c>
      <c r="Z347" s="12">
        <v>0</v>
      </c>
      <c r="AA347" s="12">
        <v>0</v>
      </c>
      <c r="AB347" s="12">
        <v>0</v>
      </c>
      <c r="AC347" s="12">
        <v>0</v>
      </c>
      <c r="AD347" s="12">
        <f t="shared" si="97"/>
        <v>0</v>
      </c>
      <c r="AE347" s="12">
        <v>0</v>
      </c>
      <c r="AF347" s="12">
        <v>0</v>
      </c>
      <c r="AG347" s="12">
        <v>0</v>
      </c>
      <c r="AH347" s="12">
        <v>0</v>
      </c>
      <c r="AI347" s="12">
        <v>0</v>
      </c>
      <c r="AJ347" s="12">
        <v>0</v>
      </c>
      <c r="AK347" s="12">
        <f t="shared" si="98"/>
        <v>0</v>
      </c>
      <c r="AL347" s="12">
        <f t="shared" si="102"/>
        <v>0</v>
      </c>
      <c r="AM347" s="12">
        <f t="shared" si="102"/>
        <v>23918</v>
      </c>
      <c r="AN347" s="12">
        <f t="shared" si="102"/>
        <v>0</v>
      </c>
      <c r="AO347" s="12">
        <f t="shared" si="102"/>
        <v>0</v>
      </c>
      <c r="AP347" s="12">
        <f t="shared" si="102"/>
        <v>0</v>
      </c>
      <c r="AQ347" s="12">
        <f t="shared" si="102"/>
        <v>0</v>
      </c>
      <c r="AR347" s="12">
        <f t="shared" si="95"/>
        <v>23918</v>
      </c>
      <c r="AS347" s="12">
        <v>0</v>
      </c>
      <c r="AT347" s="12">
        <v>0</v>
      </c>
      <c r="AU347" s="12">
        <v>0</v>
      </c>
      <c r="AV347" s="12">
        <v>0</v>
      </c>
      <c r="AW347" s="12">
        <v>0</v>
      </c>
      <c r="AX347" s="12">
        <v>0</v>
      </c>
      <c r="AY347" s="12">
        <f t="shared" si="99"/>
        <v>0</v>
      </c>
      <c r="AZ347" s="12">
        <f t="shared" si="104"/>
        <v>0</v>
      </c>
      <c r="BA347" s="12">
        <f t="shared" si="105"/>
        <v>23918</v>
      </c>
      <c r="BB347" s="12">
        <f t="shared" si="106"/>
        <v>0</v>
      </c>
      <c r="BC347" s="12">
        <f t="shared" si="107"/>
        <v>0</v>
      </c>
      <c r="BD347" s="12">
        <f t="shared" si="108"/>
        <v>0</v>
      </c>
      <c r="BE347" s="12">
        <f t="shared" si="109"/>
        <v>0</v>
      </c>
      <c r="BF347" s="12">
        <f t="shared" si="103"/>
        <v>23918</v>
      </c>
      <c r="BG347" s="1"/>
      <c r="BH347" s="95"/>
    </row>
    <row r="348" spans="1:60" s="5" customFormat="1">
      <c r="A348" s="84" t="s">
        <v>439</v>
      </c>
      <c r="B348" s="14" t="s">
        <v>270</v>
      </c>
      <c r="C348" s="84"/>
      <c r="D348" s="84" t="s">
        <v>1399</v>
      </c>
      <c r="E348" s="21" t="s">
        <v>61</v>
      </c>
      <c r="F348" s="20">
        <v>10</v>
      </c>
      <c r="G348" s="20" t="s">
        <v>77</v>
      </c>
      <c r="H348" s="85"/>
      <c r="I348" s="84"/>
      <c r="J348" s="12">
        <v>0</v>
      </c>
      <c r="K348" s="12">
        <v>4751</v>
      </c>
      <c r="L348" s="12">
        <v>0</v>
      </c>
      <c r="M348" s="12">
        <v>0</v>
      </c>
      <c r="N348" s="12">
        <v>0</v>
      </c>
      <c r="O348" s="12">
        <v>0</v>
      </c>
      <c r="P348" s="12">
        <f t="shared" si="100"/>
        <v>4751</v>
      </c>
      <c r="Q348" s="12">
        <v>0</v>
      </c>
      <c r="R348" s="12">
        <v>0</v>
      </c>
      <c r="S348" s="12">
        <v>0</v>
      </c>
      <c r="T348" s="12">
        <v>0</v>
      </c>
      <c r="U348" s="12">
        <v>0</v>
      </c>
      <c r="V348" s="12">
        <v>0</v>
      </c>
      <c r="W348" s="12">
        <f t="shared" si="96"/>
        <v>0</v>
      </c>
      <c r="X348" s="12">
        <v>0</v>
      </c>
      <c r="Y348" s="12">
        <v>0</v>
      </c>
      <c r="Z348" s="12">
        <v>0</v>
      </c>
      <c r="AA348" s="12">
        <v>0</v>
      </c>
      <c r="AB348" s="12">
        <v>0</v>
      </c>
      <c r="AC348" s="12">
        <v>0</v>
      </c>
      <c r="AD348" s="12">
        <f t="shared" si="97"/>
        <v>0</v>
      </c>
      <c r="AE348" s="12">
        <v>0</v>
      </c>
      <c r="AF348" s="12">
        <v>0</v>
      </c>
      <c r="AG348" s="12">
        <v>0</v>
      </c>
      <c r="AH348" s="12">
        <v>0</v>
      </c>
      <c r="AI348" s="12">
        <v>0</v>
      </c>
      <c r="AJ348" s="12">
        <v>0</v>
      </c>
      <c r="AK348" s="12">
        <f t="shared" si="98"/>
        <v>0</v>
      </c>
      <c r="AL348" s="12">
        <f t="shared" si="102"/>
        <v>0</v>
      </c>
      <c r="AM348" s="12">
        <f t="shared" si="102"/>
        <v>4751</v>
      </c>
      <c r="AN348" s="12">
        <f t="shared" si="102"/>
        <v>0</v>
      </c>
      <c r="AO348" s="12">
        <f t="shared" si="102"/>
        <v>0</v>
      </c>
      <c r="AP348" s="12">
        <f t="shared" si="102"/>
        <v>0</v>
      </c>
      <c r="AQ348" s="12">
        <f t="shared" si="102"/>
        <v>0</v>
      </c>
      <c r="AR348" s="12">
        <f t="shared" ref="AR348:AR411" si="110">SUM(AL348:AQ348)</f>
        <v>4751</v>
      </c>
      <c r="AS348" s="12">
        <v>0</v>
      </c>
      <c r="AT348" s="12">
        <v>0</v>
      </c>
      <c r="AU348" s="12">
        <v>0</v>
      </c>
      <c r="AV348" s="12">
        <v>0</v>
      </c>
      <c r="AW348" s="12">
        <v>0</v>
      </c>
      <c r="AX348" s="12">
        <v>0</v>
      </c>
      <c r="AY348" s="12">
        <f t="shared" si="99"/>
        <v>0</v>
      </c>
      <c r="AZ348" s="12">
        <f t="shared" si="104"/>
        <v>0</v>
      </c>
      <c r="BA348" s="12">
        <f t="shared" si="105"/>
        <v>4751</v>
      </c>
      <c r="BB348" s="12">
        <f t="shared" si="106"/>
        <v>0</v>
      </c>
      <c r="BC348" s="12">
        <f t="shared" si="107"/>
        <v>0</v>
      </c>
      <c r="BD348" s="12">
        <f t="shared" si="108"/>
        <v>0</v>
      </c>
      <c r="BE348" s="12">
        <f t="shared" si="109"/>
        <v>0</v>
      </c>
      <c r="BF348" s="12">
        <f t="shared" si="103"/>
        <v>4751</v>
      </c>
      <c r="BG348" s="1"/>
      <c r="BH348" s="95"/>
    </row>
    <row r="349" spans="1:60" s="5" customFormat="1">
      <c r="A349" s="84" t="s">
        <v>440</v>
      </c>
      <c r="B349" s="14" t="s">
        <v>270</v>
      </c>
      <c r="C349" s="84"/>
      <c r="D349" s="84" t="s">
        <v>1399</v>
      </c>
      <c r="E349" s="21" t="s">
        <v>64</v>
      </c>
      <c r="F349" s="20">
        <v>10</v>
      </c>
      <c r="G349" s="20" t="s">
        <v>77</v>
      </c>
      <c r="H349" s="85"/>
      <c r="I349" s="84"/>
      <c r="J349" s="12">
        <v>0</v>
      </c>
      <c r="K349" s="12">
        <v>20000</v>
      </c>
      <c r="L349" s="12">
        <v>0</v>
      </c>
      <c r="M349" s="12">
        <v>0</v>
      </c>
      <c r="N349" s="12">
        <v>0</v>
      </c>
      <c r="O349" s="12">
        <v>0</v>
      </c>
      <c r="P349" s="12">
        <f t="shared" si="100"/>
        <v>20000</v>
      </c>
      <c r="Q349" s="12">
        <v>0</v>
      </c>
      <c r="R349" s="12">
        <v>47000</v>
      </c>
      <c r="S349" s="12">
        <v>0</v>
      </c>
      <c r="T349" s="12">
        <v>0</v>
      </c>
      <c r="U349" s="12">
        <v>0</v>
      </c>
      <c r="V349" s="12">
        <v>0</v>
      </c>
      <c r="W349" s="12">
        <f t="shared" si="96"/>
        <v>47000</v>
      </c>
      <c r="X349" s="12">
        <v>0</v>
      </c>
      <c r="Y349" s="12">
        <v>0</v>
      </c>
      <c r="Z349" s="12">
        <v>0</v>
      </c>
      <c r="AA349" s="12">
        <v>0</v>
      </c>
      <c r="AB349" s="12">
        <v>0</v>
      </c>
      <c r="AC349" s="12">
        <v>0</v>
      </c>
      <c r="AD349" s="12">
        <f t="shared" si="97"/>
        <v>0</v>
      </c>
      <c r="AE349" s="12">
        <v>0</v>
      </c>
      <c r="AF349" s="12">
        <v>0</v>
      </c>
      <c r="AG349" s="12">
        <v>0</v>
      </c>
      <c r="AH349" s="12">
        <v>0</v>
      </c>
      <c r="AI349" s="12">
        <v>0</v>
      </c>
      <c r="AJ349" s="12">
        <v>0</v>
      </c>
      <c r="AK349" s="12">
        <f t="shared" si="98"/>
        <v>0</v>
      </c>
      <c r="AL349" s="12">
        <f t="shared" si="102"/>
        <v>0</v>
      </c>
      <c r="AM349" s="12">
        <f t="shared" si="102"/>
        <v>67000</v>
      </c>
      <c r="AN349" s="12">
        <f t="shared" si="102"/>
        <v>0</v>
      </c>
      <c r="AO349" s="12">
        <f t="shared" si="102"/>
        <v>0</v>
      </c>
      <c r="AP349" s="12">
        <f t="shared" si="102"/>
        <v>0</v>
      </c>
      <c r="AQ349" s="12">
        <f t="shared" si="102"/>
        <v>0</v>
      </c>
      <c r="AR349" s="12">
        <f t="shared" si="110"/>
        <v>67000</v>
      </c>
      <c r="AS349" s="12">
        <v>0</v>
      </c>
      <c r="AT349" s="12">
        <v>0</v>
      </c>
      <c r="AU349" s="12">
        <v>0</v>
      </c>
      <c r="AV349" s="12">
        <v>0</v>
      </c>
      <c r="AW349" s="12">
        <v>0</v>
      </c>
      <c r="AX349" s="12">
        <v>0</v>
      </c>
      <c r="AY349" s="12">
        <f t="shared" si="99"/>
        <v>0</v>
      </c>
      <c r="AZ349" s="12">
        <f t="shared" si="104"/>
        <v>0</v>
      </c>
      <c r="BA349" s="12">
        <f t="shared" si="105"/>
        <v>67000</v>
      </c>
      <c r="BB349" s="12">
        <f t="shared" si="106"/>
        <v>0</v>
      </c>
      <c r="BC349" s="12">
        <f t="shared" si="107"/>
        <v>0</v>
      </c>
      <c r="BD349" s="12">
        <f t="shared" si="108"/>
        <v>0</v>
      </c>
      <c r="BE349" s="12">
        <f t="shared" si="109"/>
        <v>0</v>
      </c>
      <c r="BF349" s="12">
        <f t="shared" si="103"/>
        <v>67000</v>
      </c>
      <c r="BG349" s="1"/>
      <c r="BH349" s="95"/>
    </row>
    <row r="350" spans="1:60" s="5" customFormat="1">
      <c r="A350" s="84" t="s">
        <v>441</v>
      </c>
      <c r="B350" s="14" t="s">
        <v>270</v>
      </c>
      <c r="C350" s="84"/>
      <c r="D350" s="84" t="s">
        <v>1399</v>
      </c>
      <c r="E350" s="21" t="s">
        <v>64</v>
      </c>
      <c r="F350" s="20">
        <v>10</v>
      </c>
      <c r="G350" s="20" t="s">
        <v>77</v>
      </c>
      <c r="H350" s="85"/>
      <c r="I350" s="84"/>
      <c r="J350" s="12">
        <v>0</v>
      </c>
      <c r="K350" s="12">
        <v>2423</v>
      </c>
      <c r="L350" s="12">
        <v>0</v>
      </c>
      <c r="M350" s="12">
        <v>0</v>
      </c>
      <c r="N350" s="12">
        <v>0</v>
      </c>
      <c r="O350" s="12">
        <v>0</v>
      </c>
      <c r="P350" s="12">
        <f t="shared" si="100"/>
        <v>2423</v>
      </c>
      <c r="Q350" s="12">
        <v>0</v>
      </c>
      <c r="R350" s="12">
        <v>0</v>
      </c>
      <c r="S350" s="12">
        <v>0</v>
      </c>
      <c r="T350" s="12">
        <v>0</v>
      </c>
      <c r="U350" s="12">
        <v>0</v>
      </c>
      <c r="V350" s="12">
        <v>0</v>
      </c>
      <c r="W350" s="12">
        <f t="shared" si="96"/>
        <v>0</v>
      </c>
      <c r="X350" s="12">
        <v>0</v>
      </c>
      <c r="Y350" s="12">
        <v>0</v>
      </c>
      <c r="Z350" s="12">
        <v>0</v>
      </c>
      <c r="AA350" s="12">
        <v>0</v>
      </c>
      <c r="AB350" s="12">
        <v>0</v>
      </c>
      <c r="AC350" s="12">
        <v>0</v>
      </c>
      <c r="AD350" s="12">
        <f t="shared" si="97"/>
        <v>0</v>
      </c>
      <c r="AE350" s="12">
        <v>0</v>
      </c>
      <c r="AF350" s="12">
        <v>0</v>
      </c>
      <c r="AG350" s="12">
        <v>0</v>
      </c>
      <c r="AH350" s="12">
        <v>0</v>
      </c>
      <c r="AI350" s="12">
        <v>0</v>
      </c>
      <c r="AJ350" s="12">
        <v>0</v>
      </c>
      <c r="AK350" s="12">
        <f t="shared" si="98"/>
        <v>0</v>
      </c>
      <c r="AL350" s="12">
        <f t="shared" si="102"/>
        <v>0</v>
      </c>
      <c r="AM350" s="12">
        <f t="shared" si="102"/>
        <v>2423</v>
      </c>
      <c r="AN350" s="12">
        <f t="shared" si="102"/>
        <v>0</v>
      </c>
      <c r="AO350" s="12">
        <f t="shared" si="102"/>
        <v>0</v>
      </c>
      <c r="AP350" s="12">
        <f t="shared" si="102"/>
        <v>0</v>
      </c>
      <c r="AQ350" s="12">
        <f t="shared" si="102"/>
        <v>0</v>
      </c>
      <c r="AR350" s="12">
        <f t="shared" si="110"/>
        <v>2423</v>
      </c>
      <c r="AS350" s="12">
        <v>0</v>
      </c>
      <c r="AT350" s="12">
        <v>0</v>
      </c>
      <c r="AU350" s="12">
        <v>0</v>
      </c>
      <c r="AV350" s="12">
        <v>0</v>
      </c>
      <c r="AW350" s="12">
        <v>0</v>
      </c>
      <c r="AX350" s="12">
        <v>0</v>
      </c>
      <c r="AY350" s="12">
        <f t="shared" si="99"/>
        <v>0</v>
      </c>
      <c r="AZ350" s="12">
        <f t="shared" si="104"/>
        <v>0</v>
      </c>
      <c r="BA350" s="12">
        <f t="shared" si="105"/>
        <v>2423</v>
      </c>
      <c r="BB350" s="12">
        <f t="shared" si="106"/>
        <v>0</v>
      </c>
      <c r="BC350" s="12">
        <f t="shared" si="107"/>
        <v>0</v>
      </c>
      <c r="BD350" s="12">
        <f t="shared" si="108"/>
        <v>0</v>
      </c>
      <c r="BE350" s="12">
        <f t="shared" si="109"/>
        <v>0</v>
      </c>
      <c r="BF350" s="12">
        <f t="shared" si="103"/>
        <v>2423</v>
      </c>
      <c r="BG350" s="1"/>
      <c r="BH350" s="95"/>
    </row>
    <row r="351" spans="1:60" s="5" customFormat="1">
      <c r="A351" s="84" t="s">
        <v>442</v>
      </c>
      <c r="B351" s="14" t="s">
        <v>270</v>
      </c>
      <c r="C351" s="84"/>
      <c r="D351" s="84" t="s">
        <v>1399</v>
      </c>
      <c r="E351" s="21" t="s">
        <v>64</v>
      </c>
      <c r="F351" s="20">
        <v>10</v>
      </c>
      <c r="G351" s="20" t="s">
        <v>77</v>
      </c>
      <c r="H351" s="85"/>
      <c r="I351" s="84"/>
      <c r="J351" s="12">
        <v>0</v>
      </c>
      <c r="K351" s="12">
        <v>15000</v>
      </c>
      <c r="L351" s="12">
        <v>0</v>
      </c>
      <c r="M351" s="12">
        <v>0</v>
      </c>
      <c r="N351" s="12">
        <v>0</v>
      </c>
      <c r="O351" s="12">
        <v>0</v>
      </c>
      <c r="P351" s="12">
        <f t="shared" si="100"/>
        <v>15000</v>
      </c>
      <c r="Q351" s="12">
        <v>0</v>
      </c>
      <c r="R351" s="12">
        <v>23000</v>
      </c>
      <c r="S351" s="12">
        <v>0</v>
      </c>
      <c r="T351" s="12">
        <v>0</v>
      </c>
      <c r="U351" s="12">
        <v>0</v>
      </c>
      <c r="V351" s="12">
        <v>0</v>
      </c>
      <c r="W351" s="12">
        <f t="shared" si="96"/>
        <v>23000</v>
      </c>
      <c r="X351" s="12">
        <v>0</v>
      </c>
      <c r="Y351" s="12">
        <v>0</v>
      </c>
      <c r="Z351" s="12">
        <v>0</v>
      </c>
      <c r="AA351" s="12">
        <v>0</v>
      </c>
      <c r="AB351" s="12">
        <v>0</v>
      </c>
      <c r="AC351" s="12">
        <v>0</v>
      </c>
      <c r="AD351" s="12">
        <f t="shared" si="97"/>
        <v>0</v>
      </c>
      <c r="AE351" s="12">
        <v>0</v>
      </c>
      <c r="AF351" s="12">
        <v>0</v>
      </c>
      <c r="AG351" s="12">
        <v>0</v>
      </c>
      <c r="AH351" s="12">
        <v>0</v>
      </c>
      <c r="AI351" s="12">
        <v>0</v>
      </c>
      <c r="AJ351" s="12">
        <v>0</v>
      </c>
      <c r="AK351" s="12">
        <f t="shared" si="98"/>
        <v>0</v>
      </c>
      <c r="AL351" s="12">
        <f t="shared" si="102"/>
        <v>0</v>
      </c>
      <c r="AM351" s="12">
        <f t="shared" si="102"/>
        <v>38000</v>
      </c>
      <c r="AN351" s="12">
        <f t="shared" si="102"/>
        <v>0</v>
      </c>
      <c r="AO351" s="12">
        <f t="shared" si="102"/>
        <v>0</v>
      </c>
      <c r="AP351" s="12">
        <f t="shared" si="102"/>
        <v>0</v>
      </c>
      <c r="AQ351" s="12">
        <f t="shared" si="102"/>
        <v>0</v>
      </c>
      <c r="AR351" s="12">
        <f t="shared" si="110"/>
        <v>38000</v>
      </c>
      <c r="AS351" s="12">
        <v>0</v>
      </c>
      <c r="AT351" s="12">
        <v>0</v>
      </c>
      <c r="AU351" s="12">
        <v>0</v>
      </c>
      <c r="AV351" s="12">
        <v>0</v>
      </c>
      <c r="AW351" s="12">
        <v>0</v>
      </c>
      <c r="AX351" s="12">
        <v>0</v>
      </c>
      <c r="AY351" s="12">
        <f t="shared" si="99"/>
        <v>0</v>
      </c>
      <c r="AZ351" s="12">
        <f t="shared" si="104"/>
        <v>0</v>
      </c>
      <c r="BA351" s="12">
        <f t="shared" si="105"/>
        <v>38000</v>
      </c>
      <c r="BB351" s="12">
        <f t="shared" si="106"/>
        <v>0</v>
      </c>
      <c r="BC351" s="12">
        <f t="shared" si="107"/>
        <v>0</v>
      </c>
      <c r="BD351" s="12">
        <f t="shared" si="108"/>
        <v>0</v>
      </c>
      <c r="BE351" s="12">
        <f t="shared" si="109"/>
        <v>0</v>
      </c>
      <c r="BF351" s="12">
        <f t="shared" si="103"/>
        <v>38000</v>
      </c>
      <c r="BG351" s="1"/>
      <c r="BH351" s="95"/>
    </row>
    <row r="352" spans="1:60" s="5" customFormat="1" ht="38.25">
      <c r="A352" s="84" t="s">
        <v>443</v>
      </c>
      <c r="B352" s="14" t="s">
        <v>270</v>
      </c>
      <c r="C352" s="84"/>
      <c r="D352" s="84" t="s">
        <v>1399</v>
      </c>
      <c r="E352" s="21" t="s">
        <v>64</v>
      </c>
      <c r="F352" s="20">
        <v>10</v>
      </c>
      <c r="G352" s="20" t="s">
        <v>77</v>
      </c>
      <c r="H352" s="85"/>
      <c r="I352" s="84"/>
      <c r="J352" s="12">
        <v>0</v>
      </c>
      <c r="K352" s="12">
        <v>0</v>
      </c>
      <c r="L352" s="12">
        <v>0</v>
      </c>
      <c r="M352" s="12">
        <v>0</v>
      </c>
      <c r="N352" s="12">
        <v>0</v>
      </c>
      <c r="O352" s="12">
        <v>0</v>
      </c>
      <c r="P352" s="12">
        <f t="shared" si="100"/>
        <v>0</v>
      </c>
      <c r="Q352" s="12">
        <v>0</v>
      </c>
      <c r="R352" s="12">
        <v>0</v>
      </c>
      <c r="S352" s="12">
        <v>0</v>
      </c>
      <c r="T352" s="12">
        <v>0</v>
      </c>
      <c r="U352" s="12">
        <v>0</v>
      </c>
      <c r="V352" s="12">
        <v>0</v>
      </c>
      <c r="W352" s="12">
        <f t="shared" si="96"/>
        <v>0</v>
      </c>
      <c r="X352" s="12">
        <v>0</v>
      </c>
      <c r="Y352" s="12">
        <v>40000</v>
      </c>
      <c r="Z352" s="12">
        <v>0</v>
      </c>
      <c r="AA352" s="12">
        <v>0</v>
      </c>
      <c r="AB352" s="12">
        <v>0</v>
      </c>
      <c r="AC352" s="12">
        <v>0</v>
      </c>
      <c r="AD352" s="12">
        <f t="shared" si="97"/>
        <v>40000</v>
      </c>
      <c r="AE352" s="12">
        <v>0</v>
      </c>
      <c r="AF352" s="12">
        <v>0</v>
      </c>
      <c r="AG352" s="12">
        <v>0</v>
      </c>
      <c r="AH352" s="12">
        <v>0</v>
      </c>
      <c r="AI352" s="12">
        <v>0</v>
      </c>
      <c r="AJ352" s="12">
        <v>0</v>
      </c>
      <c r="AK352" s="12">
        <f t="shared" si="98"/>
        <v>0</v>
      </c>
      <c r="AL352" s="12">
        <f t="shared" si="102"/>
        <v>0</v>
      </c>
      <c r="AM352" s="12">
        <f t="shared" si="102"/>
        <v>40000</v>
      </c>
      <c r="AN352" s="12">
        <f t="shared" si="102"/>
        <v>0</v>
      </c>
      <c r="AO352" s="12">
        <f t="shared" si="102"/>
        <v>0</v>
      </c>
      <c r="AP352" s="12">
        <f t="shared" si="102"/>
        <v>0</v>
      </c>
      <c r="AQ352" s="12">
        <f t="shared" si="102"/>
        <v>0</v>
      </c>
      <c r="AR352" s="12">
        <f t="shared" si="110"/>
        <v>40000</v>
      </c>
      <c r="AS352" s="12">
        <v>0</v>
      </c>
      <c r="AT352" s="12">
        <v>0</v>
      </c>
      <c r="AU352" s="12">
        <v>0</v>
      </c>
      <c r="AV352" s="12">
        <v>0</v>
      </c>
      <c r="AW352" s="12">
        <v>0</v>
      </c>
      <c r="AX352" s="12">
        <v>0</v>
      </c>
      <c r="AY352" s="12">
        <f t="shared" si="99"/>
        <v>0</v>
      </c>
      <c r="AZ352" s="12">
        <f t="shared" si="104"/>
        <v>0</v>
      </c>
      <c r="BA352" s="12">
        <f t="shared" si="105"/>
        <v>40000</v>
      </c>
      <c r="BB352" s="12">
        <f t="shared" si="106"/>
        <v>0</v>
      </c>
      <c r="BC352" s="12">
        <f t="shared" si="107"/>
        <v>0</v>
      </c>
      <c r="BD352" s="12">
        <f t="shared" si="108"/>
        <v>0</v>
      </c>
      <c r="BE352" s="12">
        <f t="shared" si="109"/>
        <v>0</v>
      </c>
      <c r="BF352" s="12">
        <f t="shared" si="103"/>
        <v>40000</v>
      </c>
      <c r="BG352" s="1"/>
      <c r="BH352" s="95"/>
    </row>
    <row r="353" spans="1:60" s="5" customFormat="1">
      <c r="A353" s="84" t="s">
        <v>444</v>
      </c>
      <c r="B353" s="14" t="s">
        <v>270</v>
      </c>
      <c r="C353" s="84"/>
      <c r="D353" s="84" t="s">
        <v>1399</v>
      </c>
      <c r="E353" s="21" t="s">
        <v>64</v>
      </c>
      <c r="F353" s="20">
        <v>10</v>
      </c>
      <c r="G353" s="20" t="s">
        <v>77</v>
      </c>
      <c r="H353" s="85"/>
      <c r="I353" s="84"/>
      <c r="J353" s="12">
        <v>0</v>
      </c>
      <c r="K353" s="12">
        <v>50831</v>
      </c>
      <c r="L353" s="12">
        <v>0</v>
      </c>
      <c r="M353" s="12">
        <v>0</v>
      </c>
      <c r="N353" s="12">
        <v>0</v>
      </c>
      <c r="O353" s="12">
        <v>0</v>
      </c>
      <c r="P353" s="12">
        <f t="shared" si="100"/>
        <v>50831</v>
      </c>
      <c r="Q353" s="12">
        <v>0</v>
      </c>
      <c r="R353" s="12">
        <v>14115</v>
      </c>
      <c r="S353" s="12">
        <v>0</v>
      </c>
      <c r="T353" s="12">
        <v>0</v>
      </c>
      <c r="U353" s="12">
        <v>0</v>
      </c>
      <c r="V353" s="12">
        <v>0</v>
      </c>
      <c r="W353" s="12">
        <f t="shared" si="96"/>
        <v>14115</v>
      </c>
      <c r="X353" s="12">
        <v>0</v>
      </c>
      <c r="Y353" s="12">
        <v>0</v>
      </c>
      <c r="Z353" s="12">
        <v>0</v>
      </c>
      <c r="AA353" s="12">
        <v>0</v>
      </c>
      <c r="AB353" s="12">
        <v>0</v>
      </c>
      <c r="AC353" s="12">
        <v>0</v>
      </c>
      <c r="AD353" s="12">
        <f t="shared" si="97"/>
        <v>0</v>
      </c>
      <c r="AE353" s="12">
        <v>0</v>
      </c>
      <c r="AF353" s="12">
        <v>0</v>
      </c>
      <c r="AG353" s="12">
        <v>0</v>
      </c>
      <c r="AH353" s="12">
        <v>0</v>
      </c>
      <c r="AI353" s="12">
        <v>0</v>
      </c>
      <c r="AJ353" s="12">
        <v>0</v>
      </c>
      <c r="AK353" s="12">
        <f t="shared" si="98"/>
        <v>0</v>
      </c>
      <c r="AL353" s="12">
        <f t="shared" si="102"/>
        <v>0</v>
      </c>
      <c r="AM353" s="12">
        <f t="shared" si="102"/>
        <v>64946</v>
      </c>
      <c r="AN353" s="12">
        <f t="shared" si="102"/>
        <v>0</v>
      </c>
      <c r="AO353" s="12">
        <f t="shared" si="102"/>
        <v>0</v>
      </c>
      <c r="AP353" s="12">
        <f t="shared" si="102"/>
        <v>0</v>
      </c>
      <c r="AQ353" s="12">
        <f t="shared" si="102"/>
        <v>0</v>
      </c>
      <c r="AR353" s="12">
        <f t="shared" si="110"/>
        <v>64946</v>
      </c>
      <c r="AS353" s="12">
        <v>0</v>
      </c>
      <c r="AT353" s="12">
        <v>0</v>
      </c>
      <c r="AU353" s="12">
        <v>0</v>
      </c>
      <c r="AV353" s="12">
        <v>0</v>
      </c>
      <c r="AW353" s="12">
        <v>0</v>
      </c>
      <c r="AX353" s="12">
        <v>0</v>
      </c>
      <c r="AY353" s="12">
        <f t="shared" si="99"/>
        <v>0</v>
      </c>
      <c r="AZ353" s="12">
        <f t="shared" si="104"/>
        <v>0</v>
      </c>
      <c r="BA353" s="12">
        <f t="shared" si="105"/>
        <v>64946</v>
      </c>
      <c r="BB353" s="12">
        <f t="shared" si="106"/>
        <v>0</v>
      </c>
      <c r="BC353" s="12">
        <f t="shared" si="107"/>
        <v>0</v>
      </c>
      <c r="BD353" s="12">
        <f t="shared" si="108"/>
        <v>0</v>
      </c>
      <c r="BE353" s="12">
        <f t="shared" si="109"/>
        <v>0</v>
      </c>
      <c r="BF353" s="12">
        <f t="shared" si="103"/>
        <v>64946</v>
      </c>
      <c r="BG353" s="1"/>
      <c r="BH353" s="95"/>
    </row>
    <row r="354" spans="1:60" s="5" customFormat="1">
      <c r="A354" s="84" t="s">
        <v>445</v>
      </c>
      <c r="B354" s="14" t="s">
        <v>270</v>
      </c>
      <c r="C354" s="84"/>
      <c r="D354" s="84" t="s">
        <v>1399</v>
      </c>
      <c r="E354" s="21" t="s">
        <v>64</v>
      </c>
      <c r="F354" s="20">
        <v>10</v>
      </c>
      <c r="G354" s="20" t="s">
        <v>77</v>
      </c>
      <c r="H354" s="85"/>
      <c r="I354" s="84"/>
      <c r="J354" s="12">
        <v>0</v>
      </c>
      <c r="K354" s="12">
        <v>6936</v>
      </c>
      <c r="L354" s="12">
        <v>0</v>
      </c>
      <c r="M354" s="12">
        <v>0</v>
      </c>
      <c r="N354" s="12">
        <v>0</v>
      </c>
      <c r="O354" s="12">
        <v>0</v>
      </c>
      <c r="P354" s="12">
        <f t="shared" si="100"/>
        <v>6936</v>
      </c>
      <c r="Q354" s="12">
        <v>0</v>
      </c>
      <c r="R354" s="12">
        <v>0</v>
      </c>
      <c r="S354" s="12">
        <v>0</v>
      </c>
      <c r="T354" s="12">
        <v>0</v>
      </c>
      <c r="U354" s="12">
        <v>0</v>
      </c>
      <c r="V354" s="12">
        <v>0</v>
      </c>
      <c r="W354" s="12">
        <f t="shared" si="96"/>
        <v>0</v>
      </c>
      <c r="X354" s="12">
        <v>0</v>
      </c>
      <c r="Y354" s="12">
        <v>0</v>
      </c>
      <c r="Z354" s="12">
        <v>0</v>
      </c>
      <c r="AA354" s="12">
        <v>0</v>
      </c>
      <c r="AB354" s="12">
        <v>0</v>
      </c>
      <c r="AC354" s="12">
        <v>0</v>
      </c>
      <c r="AD354" s="12">
        <f t="shared" si="97"/>
        <v>0</v>
      </c>
      <c r="AE354" s="12">
        <v>0</v>
      </c>
      <c r="AF354" s="12">
        <v>0</v>
      </c>
      <c r="AG354" s="12">
        <v>0</v>
      </c>
      <c r="AH354" s="12">
        <v>0</v>
      </c>
      <c r="AI354" s="12">
        <v>0</v>
      </c>
      <c r="AJ354" s="12">
        <v>0</v>
      </c>
      <c r="AK354" s="12">
        <f t="shared" si="98"/>
        <v>0</v>
      </c>
      <c r="AL354" s="12">
        <f t="shared" si="102"/>
        <v>0</v>
      </c>
      <c r="AM354" s="12">
        <f t="shared" si="102"/>
        <v>6936</v>
      </c>
      <c r="AN354" s="12">
        <f t="shared" si="102"/>
        <v>0</v>
      </c>
      <c r="AO354" s="12">
        <f t="shared" si="102"/>
        <v>0</v>
      </c>
      <c r="AP354" s="12">
        <f t="shared" si="102"/>
        <v>0</v>
      </c>
      <c r="AQ354" s="12">
        <f t="shared" si="102"/>
        <v>0</v>
      </c>
      <c r="AR354" s="12">
        <f t="shared" si="110"/>
        <v>6936</v>
      </c>
      <c r="AS354" s="12">
        <v>0</v>
      </c>
      <c r="AT354" s="12">
        <v>0</v>
      </c>
      <c r="AU354" s="12">
        <v>0</v>
      </c>
      <c r="AV354" s="12">
        <v>0</v>
      </c>
      <c r="AW354" s="12">
        <v>0</v>
      </c>
      <c r="AX354" s="12">
        <v>0</v>
      </c>
      <c r="AY354" s="12">
        <f t="shared" si="99"/>
        <v>0</v>
      </c>
      <c r="AZ354" s="12">
        <f t="shared" si="104"/>
        <v>0</v>
      </c>
      <c r="BA354" s="12">
        <f t="shared" si="105"/>
        <v>6936</v>
      </c>
      <c r="BB354" s="12">
        <f t="shared" si="106"/>
        <v>0</v>
      </c>
      <c r="BC354" s="12">
        <f t="shared" si="107"/>
        <v>0</v>
      </c>
      <c r="BD354" s="12">
        <f t="shared" si="108"/>
        <v>0</v>
      </c>
      <c r="BE354" s="12">
        <f t="shared" si="109"/>
        <v>0</v>
      </c>
      <c r="BF354" s="12">
        <f t="shared" si="103"/>
        <v>6936</v>
      </c>
      <c r="BG354" s="1"/>
      <c r="BH354" s="95"/>
    </row>
    <row r="355" spans="1:60" s="5" customFormat="1">
      <c r="A355" s="84" t="s">
        <v>446</v>
      </c>
      <c r="B355" s="14" t="s">
        <v>270</v>
      </c>
      <c r="C355" s="84"/>
      <c r="D355" s="84" t="s">
        <v>1399</v>
      </c>
      <c r="E355" s="21" t="s">
        <v>64</v>
      </c>
      <c r="F355" s="20">
        <v>10</v>
      </c>
      <c r="G355" s="20" t="s">
        <v>77</v>
      </c>
      <c r="H355" s="85"/>
      <c r="I355" s="84"/>
      <c r="J355" s="12">
        <v>0</v>
      </c>
      <c r="K355" s="12">
        <v>20000</v>
      </c>
      <c r="L355" s="12">
        <v>0</v>
      </c>
      <c r="M355" s="12">
        <v>0</v>
      </c>
      <c r="N355" s="12">
        <v>0</v>
      </c>
      <c r="O355" s="12">
        <v>0</v>
      </c>
      <c r="P355" s="12">
        <f t="shared" si="100"/>
        <v>20000</v>
      </c>
      <c r="Q355" s="12">
        <v>0</v>
      </c>
      <c r="R355" s="12">
        <v>90715</v>
      </c>
      <c r="S355" s="12">
        <v>0</v>
      </c>
      <c r="T355" s="12">
        <v>0</v>
      </c>
      <c r="U355" s="12">
        <v>0</v>
      </c>
      <c r="V355" s="12">
        <v>0</v>
      </c>
      <c r="W355" s="12">
        <f t="shared" si="96"/>
        <v>90715</v>
      </c>
      <c r="X355" s="12">
        <v>0</v>
      </c>
      <c r="Y355" s="12">
        <v>26285</v>
      </c>
      <c r="Z355" s="12">
        <v>0</v>
      </c>
      <c r="AA355" s="12">
        <v>0</v>
      </c>
      <c r="AB355" s="12">
        <v>0</v>
      </c>
      <c r="AC355" s="12">
        <v>0</v>
      </c>
      <c r="AD355" s="12">
        <f t="shared" si="97"/>
        <v>26285</v>
      </c>
      <c r="AE355" s="12">
        <v>0</v>
      </c>
      <c r="AF355" s="12">
        <v>0</v>
      </c>
      <c r="AG355" s="12">
        <v>0</v>
      </c>
      <c r="AH355" s="12">
        <v>0</v>
      </c>
      <c r="AI355" s="12">
        <v>0</v>
      </c>
      <c r="AJ355" s="12">
        <v>0</v>
      </c>
      <c r="AK355" s="12">
        <f t="shared" si="98"/>
        <v>0</v>
      </c>
      <c r="AL355" s="12">
        <f t="shared" si="102"/>
        <v>0</v>
      </c>
      <c r="AM355" s="12">
        <f t="shared" si="102"/>
        <v>137000</v>
      </c>
      <c r="AN355" s="12">
        <f t="shared" si="102"/>
        <v>0</v>
      </c>
      <c r="AO355" s="12">
        <f t="shared" si="102"/>
        <v>0</v>
      </c>
      <c r="AP355" s="12">
        <f t="shared" si="102"/>
        <v>0</v>
      </c>
      <c r="AQ355" s="12">
        <f t="shared" si="102"/>
        <v>0</v>
      </c>
      <c r="AR355" s="12">
        <f t="shared" si="110"/>
        <v>137000</v>
      </c>
      <c r="AS355" s="12">
        <v>0</v>
      </c>
      <c r="AT355" s="12">
        <v>0</v>
      </c>
      <c r="AU355" s="12">
        <v>0</v>
      </c>
      <c r="AV355" s="12">
        <v>0</v>
      </c>
      <c r="AW355" s="12">
        <v>0</v>
      </c>
      <c r="AX355" s="12">
        <v>0</v>
      </c>
      <c r="AY355" s="12">
        <f t="shared" si="99"/>
        <v>0</v>
      </c>
      <c r="AZ355" s="12">
        <f t="shared" si="104"/>
        <v>0</v>
      </c>
      <c r="BA355" s="12">
        <f t="shared" si="105"/>
        <v>137000</v>
      </c>
      <c r="BB355" s="12">
        <f t="shared" si="106"/>
        <v>0</v>
      </c>
      <c r="BC355" s="12">
        <f t="shared" si="107"/>
        <v>0</v>
      </c>
      <c r="BD355" s="12">
        <f t="shared" si="108"/>
        <v>0</v>
      </c>
      <c r="BE355" s="12">
        <f t="shared" si="109"/>
        <v>0</v>
      </c>
      <c r="BF355" s="12">
        <f t="shared" si="103"/>
        <v>137000</v>
      </c>
      <c r="BG355" s="1"/>
      <c r="BH355" s="95"/>
    </row>
    <row r="356" spans="1:60" s="5" customFormat="1">
      <c r="A356" s="84" t="s">
        <v>447</v>
      </c>
      <c r="B356" s="14" t="s">
        <v>270</v>
      </c>
      <c r="C356" s="84"/>
      <c r="D356" s="84" t="s">
        <v>1399</v>
      </c>
      <c r="E356" s="21" t="s">
        <v>64</v>
      </c>
      <c r="F356" s="20">
        <v>10</v>
      </c>
      <c r="G356" s="20" t="s">
        <v>77</v>
      </c>
      <c r="H356" s="85"/>
      <c r="I356" s="84"/>
      <c r="J356" s="12">
        <v>0</v>
      </c>
      <c r="K356" s="12">
        <v>10000</v>
      </c>
      <c r="L356" s="12">
        <v>0</v>
      </c>
      <c r="M356" s="12">
        <v>0</v>
      </c>
      <c r="N356" s="12">
        <v>0</v>
      </c>
      <c r="O356" s="12">
        <v>0</v>
      </c>
      <c r="P356" s="12">
        <f t="shared" si="100"/>
        <v>10000</v>
      </c>
      <c r="Q356" s="12">
        <v>0</v>
      </c>
      <c r="R356" s="12">
        <v>10918</v>
      </c>
      <c r="S356" s="12">
        <v>0</v>
      </c>
      <c r="T356" s="12">
        <v>0</v>
      </c>
      <c r="U356" s="12">
        <v>0</v>
      </c>
      <c r="V356" s="12">
        <v>0</v>
      </c>
      <c r="W356" s="12">
        <f t="shared" si="96"/>
        <v>10918</v>
      </c>
      <c r="X356" s="12">
        <v>0</v>
      </c>
      <c r="Y356" s="12">
        <v>0</v>
      </c>
      <c r="Z356" s="12">
        <v>0</v>
      </c>
      <c r="AA356" s="12">
        <v>0</v>
      </c>
      <c r="AB356" s="12">
        <v>0</v>
      </c>
      <c r="AC356" s="12">
        <v>0</v>
      </c>
      <c r="AD356" s="12">
        <f t="shared" si="97"/>
        <v>0</v>
      </c>
      <c r="AE356" s="12">
        <v>0</v>
      </c>
      <c r="AF356" s="12">
        <v>0</v>
      </c>
      <c r="AG356" s="12">
        <v>0</v>
      </c>
      <c r="AH356" s="12">
        <v>0</v>
      </c>
      <c r="AI356" s="12">
        <v>0</v>
      </c>
      <c r="AJ356" s="12">
        <v>0</v>
      </c>
      <c r="AK356" s="12">
        <f t="shared" si="98"/>
        <v>0</v>
      </c>
      <c r="AL356" s="12">
        <f t="shared" si="102"/>
        <v>0</v>
      </c>
      <c r="AM356" s="12">
        <f t="shared" si="102"/>
        <v>20918</v>
      </c>
      <c r="AN356" s="12">
        <f t="shared" si="102"/>
        <v>0</v>
      </c>
      <c r="AO356" s="12">
        <f t="shared" si="102"/>
        <v>0</v>
      </c>
      <c r="AP356" s="12">
        <f t="shared" si="102"/>
        <v>0</v>
      </c>
      <c r="AQ356" s="12">
        <f t="shared" si="102"/>
        <v>0</v>
      </c>
      <c r="AR356" s="12">
        <f t="shared" si="110"/>
        <v>20918</v>
      </c>
      <c r="AS356" s="12">
        <v>0</v>
      </c>
      <c r="AT356" s="12">
        <v>0</v>
      </c>
      <c r="AU356" s="12">
        <v>0</v>
      </c>
      <c r="AV356" s="12">
        <v>0</v>
      </c>
      <c r="AW356" s="12">
        <v>0</v>
      </c>
      <c r="AX356" s="12">
        <v>0</v>
      </c>
      <c r="AY356" s="12">
        <f t="shared" si="99"/>
        <v>0</v>
      </c>
      <c r="AZ356" s="12">
        <f t="shared" si="104"/>
        <v>0</v>
      </c>
      <c r="BA356" s="12">
        <f t="shared" si="105"/>
        <v>20918</v>
      </c>
      <c r="BB356" s="12">
        <f t="shared" si="106"/>
        <v>0</v>
      </c>
      <c r="BC356" s="12">
        <f t="shared" si="107"/>
        <v>0</v>
      </c>
      <c r="BD356" s="12">
        <f t="shared" si="108"/>
        <v>0</v>
      </c>
      <c r="BE356" s="12">
        <f t="shared" si="109"/>
        <v>0</v>
      </c>
      <c r="BF356" s="12">
        <f t="shared" si="103"/>
        <v>20918</v>
      </c>
      <c r="BG356" s="1"/>
      <c r="BH356" s="95"/>
    </row>
    <row r="357" spans="1:60" s="5" customFormat="1" ht="38.25">
      <c r="A357" s="84" t="s">
        <v>448</v>
      </c>
      <c r="B357" s="14" t="s">
        <v>270</v>
      </c>
      <c r="C357" s="84"/>
      <c r="D357" s="84" t="s">
        <v>1399</v>
      </c>
      <c r="E357" s="21" t="s">
        <v>64</v>
      </c>
      <c r="F357" s="20">
        <v>10</v>
      </c>
      <c r="G357" s="20" t="s">
        <v>77</v>
      </c>
      <c r="H357" s="85"/>
      <c r="I357" s="84"/>
      <c r="J357" s="12">
        <v>0</v>
      </c>
      <c r="K357" s="12">
        <v>1200</v>
      </c>
      <c r="L357" s="12">
        <v>0</v>
      </c>
      <c r="M357" s="12">
        <v>0</v>
      </c>
      <c r="N357" s="12">
        <v>0</v>
      </c>
      <c r="O357" s="12">
        <v>0</v>
      </c>
      <c r="P357" s="12">
        <f t="shared" si="100"/>
        <v>1200</v>
      </c>
      <c r="Q357" s="12">
        <v>0</v>
      </c>
      <c r="R357" s="12">
        <v>0</v>
      </c>
      <c r="S357" s="12">
        <v>0</v>
      </c>
      <c r="T357" s="12">
        <v>0</v>
      </c>
      <c r="U357" s="12">
        <v>0</v>
      </c>
      <c r="V357" s="12">
        <v>0</v>
      </c>
      <c r="W357" s="12">
        <f t="shared" si="96"/>
        <v>0</v>
      </c>
      <c r="X357" s="12">
        <v>0</v>
      </c>
      <c r="Y357" s="12">
        <v>0</v>
      </c>
      <c r="Z357" s="12">
        <v>0</v>
      </c>
      <c r="AA357" s="12">
        <v>0</v>
      </c>
      <c r="AB357" s="12">
        <v>0</v>
      </c>
      <c r="AC357" s="12">
        <v>0</v>
      </c>
      <c r="AD357" s="12">
        <f t="shared" si="97"/>
        <v>0</v>
      </c>
      <c r="AE357" s="12">
        <v>0</v>
      </c>
      <c r="AF357" s="12">
        <v>0</v>
      </c>
      <c r="AG357" s="12">
        <v>0</v>
      </c>
      <c r="AH357" s="12">
        <v>0</v>
      </c>
      <c r="AI357" s="12">
        <v>0</v>
      </c>
      <c r="AJ357" s="12">
        <v>0</v>
      </c>
      <c r="AK357" s="12">
        <f t="shared" si="98"/>
        <v>0</v>
      </c>
      <c r="AL357" s="12">
        <f t="shared" si="102"/>
        <v>0</v>
      </c>
      <c r="AM357" s="12">
        <f t="shared" si="102"/>
        <v>1200</v>
      </c>
      <c r="AN357" s="12">
        <f t="shared" si="102"/>
        <v>0</v>
      </c>
      <c r="AO357" s="12">
        <f t="shared" si="102"/>
        <v>0</v>
      </c>
      <c r="AP357" s="12">
        <f t="shared" si="102"/>
        <v>0</v>
      </c>
      <c r="AQ357" s="12">
        <f t="shared" si="102"/>
        <v>0</v>
      </c>
      <c r="AR357" s="12">
        <f t="shared" si="110"/>
        <v>1200</v>
      </c>
      <c r="AS357" s="12">
        <v>0</v>
      </c>
      <c r="AT357" s="12">
        <v>0</v>
      </c>
      <c r="AU357" s="12">
        <v>0</v>
      </c>
      <c r="AV357" s="12">
        <v>0</v>
      </c>
      <c r="AW357" s="12">
        <v>0</v>
      </c>
      <c r="AX357" s="12">
        <v>0</v>
      </c>
      <c r="AY357" s="12">
        <f t="shared" si="99"/>
        <v>0</v>
      </c>
      <c r="AZ357" s="12">
        <f t="shared" si="104"/>
        <v>0</v>
      </c>
      <c r="BA357" s="12">
        <f t="shared" si="105"/>
        <v>1200</v>
      </c>
      <c r="BB357" s="12">
        <f t="shared" si="106"/>
        <v>0</v>
      </c>
      <c r="BC357" s="12">
        <f t="shared" si="107"/>
        <v>0</v>
      </c>
      <c r="BD357" s="12">
        <f t="shared" si="108"/>
        <v>0</v>
      </c>
      <c r="BE357" s="12">
        <f t="shared" si="109"/>
        <v>0</v>
      </c>
      <c r="BF357" s="12">
        <f t="shared" si="103"/>
        <v>1200</v>
      </c>
      <c r="BG357" s="1"/>
      <c r="BH357" s="95"/>
    </row>
    <row r="358" spans="1:60" s="5" customFormat="1">
      <c r="A358" s="84" t="s">
        <v>449</v>
      </c>
      <c r="B358" s="14" t="s">
        <v>270</v>
      </c>
      <c r="C358" s="84"/>
      <c r="D358" s="84" t="s">
        <v>1399</v>
      </c>
      <c r="E358" s="21" t="s">
        <v>64</v>
      </c>
      <c r="F358" s="20">
        <v>10</v>
      </c>
      <c r="G358" s="20" t="s">
        <v>77</v>
      </c>
      <c r="H358" s="85"/>
      <c r="I358" s="84"/>
      <c r="J358" s="12">
        <v>0</v>
      </c>
      <c r="K358" s="12">
        <v>10000</v>
      </c>
      <c r="L358" s="12">
        <v>0</v>
      </c>
      <c r="M358" s="12">
        <v>0</v>
      </c>
      <c r="N358" s="12">
        <v>0</v>
      </c>
      <c r="O358" s="12">
        <v>0</v>
      </c>
      <c r="P358" s="12">
        <f t="shared" si="100"/>
        <v>10000</v>
      </c>
      <c r="Q358" s="12">
        <v>0</v>
      </c>
      <c r="R358" s="12">
        <v>14000</v>
      </c>
      <c r="S358" s="12">
        <v>0</v>
      </c>
      <c r="T358" s="12">
        <v>0</v>
      </c>
      <c r="U358" s="12">
        <v>0</v>
      </c>
      <c r="V358" s="12">
        <v>0</v>
      </c>
      <c r="W358" s="12">
        <f t="shared" si="96"/>
        <v>14000</v>
      </c>
      <c r="X358" s="12">
        <v>0</v>
      </c>
      <c r="Y358" s="12">
        <v>0</v>
      </c>
      <c r="Z358" s="12">
        <v>0</v>
      </c>
      <c r="AA358" s="12">
        <v>0</v>
      </c>
      <c r="AB358" s="12">
        <v>0</v>
      </c>
      <c r="AC358" s="12">
        <v>0</v>
      </c>
      <c r="AD358" s="12">
        <f t="shared" si="97"/>
        <v>0</v>
      </c>
      <c r="AE358" s="12">
        <v>0</v>
      </c>
      <c r="AF358" s="12">
        <v>0</v>
      </c>
      <c r="AG358" s="12">
        <v>0</v>
      </c>
      <c r="AH358" s="12">
        <v>0</v>
      </c>
      <c r="AI358" s="12">
        <v>0</v>
      </c>
      <c r="AJ358" s="12">
        <v>0</v>
      </c>
      <c r="AK358" s="12">
        <f t="shared" si="98"/>
        <v>0</v>
      </c>
      <c r="AL358" s="12">
        <f t="shared" si="102"/>
        <v>0</v>
      </c>
      <c r="AM358" s="12">
        <f t="shared" si="102"/>
        <v>24000</v>
      </c>
      <c r="AN358" s="12">
        <f t="shared" si="102"/>
        <v>0</v>
      </c>
      <c r="AO358" s="12">
        <f t="shared" si="102"/>
        <v>0</v>
      </c>
      <c r="AP358" s="12">
        <f t="shared" si="102"/>
        <v>0</v>
      </c>
      <c r="AQ358" s="12">
        <f t="shared" si="102"/>
        <v>0</v>
      </c>
      <c r="AR358" s="12">
        <f t="shared" si="110"/>
        <v>24000</v>
      </c>
      <c r="AS358" s="12">
        <v>0</v>
      </c>
      <c r="AT358" s="12">
        <v>0</v>
      </c>
      <c r="AU358" s="12">
        <v>0</v>
      </c>
      <c r="AV358" s="12">
        <v>0</v>
      </c>
      <c r="AW358" s="12">
        <v>0</v>
      </c>
      <c r="AX358" s="12">
        <v>0</v>
      </c>
      <c r="AY358" s="12">
        <f t="shared" si="99"/>
        <v>0</v>
      </c>
      <c r="AZ358" s="12">
        <f t="shared" si="104"/>
        <v>0</v>
      </c>
      <c r="BA358" s="12">
        <f t="shared" si="105"/>
        <v>24000</v>
      </c>
      <c r="BB358" s="12">
        <f t="shared" si="106"/>
        <v>0</v>
      </c>
      <c r="BC358" s="12">
        <f t="shared" si="107"/>
        <v>0</v>
      </c>
      <c r="BD358" s="12">
        <f t="shared" si="108"/>
        <v>0</v>
      </c>
      <c r="BE358" s="12">
        <f t="shared" si="109"/>
        <v>0</v>
      </c>
      <c r="BF358" s="12">
        <f t="shared" si="103"/>
        <v>24000</v>
      </c>
      <c r="BG358" s="1"/>
      <c r="BH358" s="95"/>
    </row>
    <row r="359" spans="1:60" s="5" customFormat="1">
      <c r="A359" s="84" t="s">
        <v>450</v>
      </c>
      <c r="B359" s="14" t="s">
        <v>270</v>
      </c>
      <c r="C359" s="84"/>
      <c r="D359" s="84" t="s">
        <v>1399</v>
      </c>
      <c r="E359" s="21" t="s">
        <v>64</v>
      </c>
      <c r="F359" s="20">
        <v>10</v>
      </c>
      <c r="G359" s="20" t="s">
        <v>77</v>
      </c>
      <c r="H359" s="85"/>
      <c r="I359" s="84"/>
      <c r="J359" s="12">
        <v>0</v>
      </c>
      <c r="K359" s="12">
        <v>20981</v>
      </c>
      <c r="L359" s="12">
        <v>0</v>
      </c>
      <c r="M359" s="12">
        <v>0</v>
      </c>
      <c r="N359" s="12">
        <v>0</v>
      </c>
      <c r="O359" s="12">
        <v>0</v>
      </c>
      <c r="P359" s="12">
        <f t="shared" si="100"/>
        <v>20981</v>
      </c>
      <c r="Q359" s="12">
        <v>0</v>
      </c>
      <c r="R359" s="12">
        <v>0</v>
      </c>
      <c r="S359" s="12">
        <v>0</v>
      </c>
      <c r="T359" s="12">
        <v>0</v>
      </c>
      <c r="U359" s="12">
        <v>0</v>
      </c>
      <c r="V359" s="12">
        <v>0</v>
      </c>
      <c r="W359" s="12">
        <f t="shared" ref="W359:W419" si="111">SUM(Q359:V359)</f>
        <v>0</v>
      </c>
      <c r="X359" s="12">
        <v>0</v>
      </c>
      <c r="Y359" s="12">
        <v>0</v>
      </c>
      <c r="Z359" s="12">
        <v>0</v>
      </c>
      <c r="AA359" s="12">
        <v>0</v>
      </c>
      <c r="AB359" s="12">
        <v>0</v>
      </c>
      <c r="AC359" s="12">
        <v>0</v>
      </c>
      <c r="AD359" s="12">
        <f t="shared" ref="AD359:AD419" si="112">SUM(X359:AC359)</f>
        <v>0</v>
      </c>
      <c r="AE359" s="12">
        <v>0</v>
      </c>
      <c r="AF359" s="12">
        <v>0</v>
      </c>
      <c r="AG359" s="12">
        <v>0</v>
      </c>
      <c r="AH359" s="12">
        <v>0</v>
      </c>
      <c r="AI359" s="12">
        <v>0</v>
      </c>
      <c r="AJ359" s="12">
        <v>0</v>
      </c>
      <c r="AK359" s="12">
        <f t="shared" ref="AK359:AK419" si="113">SUM(AE359:AJ359)</f>
        <v>0</v>
      </c>
      <c r="AL359" s="12">
        <f t="shared" si="102"/>
        <v>0</v>
      </c>
      <c r="AM359" s="12">
        <f t="shared" si="102"/>
        <v>20981</v>
      </c>
      <c r="AN359" s="12">
        <f t="shared" si="102"/>
        <v>0</v>
      </c>
      <c r="AO359" s="12">
        <f t="shared" si="102"/>
        <v>0</v>
      </c>
      <c r="AP359" s="12">
        <f t="shared" si="102"/>
        <v>0</v>
      </c>
      <c r="AQ359" s="12">
        <f t="shared" si="102"/>
        <v>0</v>
      </c>
      <c r="AR359" s="12">
        <f t="shared" si="110"/>
        <v>20981</v>
      </c>
      <c r="AS359" s="12">
        <v>0</v>
      </c>
      <c r="AT359" s="12">
        <v>0</v>
      </c>
      <c r="AU359" s="12">
        <v>0</v>
      </c>
      <c r="AV359" s="12">
        <v>0</v>
      </c>
      <c r="AW359" s="12">
        <v>0</v>
      </c>
      <c r="AX359" s="12">
        <v>0</v>
      </c>
      <c r="AY359" s="12">
        <f t="shared" ref="AY359:AY419" si="114">SUM(AS359:AX359)</f>
        <v>0</v>
      </c>
      <c r="AZ359" s="12">
        <f t="shared" si="104"/>
        <v>0</v>
      </c>
      <c r="BA359" s="12">
        <f t="shared" si="105"/>
        <v>20981</v>
      </c>
      <c r="BB359" s="12">
        <f t="shared" si="106"/>
        <v>0</v>
      </c>
      <c r="BC359" s="12">
        <f t="shared" si="107"/>
        <v>0</v>
      </c>
      <c r="BD359" s="12">
        <f t="shared" si="108"/>
        <v>0</v>
      </c>
      <c r="BE359" s="12">
        <f t="shared" si="109"/>
        <v>0</v>
      </c>
      <c r="BF359" s="12">
        <f t="shared" si="103"/>
        <v>20981</v>
      </c>
      <c r="BG359" s="1"/>
      <c r="BH359" s="95"/>
    </row>
    <row r="360" spans="1:60" s="5" customFormat="1">
      <c r="A360" s="84" t="s">
        <v>451</v>
      </c>
      <c r="B360" s="14" t="s">
        <v>270</v>
      </c>
      <c r="C360" s="84"/>
      <c r="D360" s="84" t="s">
        <v>1399</v>
      </c>
      <c r="E360" s="21" t="s">
        <v>64</v>
      </c>
      <c r="F360" s="20">
        <v>10</v>
      </c>
      <c r="G360" s="20" t="s">
        <v>77</v>
      </c>
      <c r="H360" s="85"/>
      <c r="I360" s="84"/>
      <c r="J360" s="12">
        <v>0</v>
      </c>
      <c r="K360" s="12">
        <v>0</v>
      </c>
      <c r="L360" s="12">
        <v>0</v>
      </c>
      <c r="M360" s="12">
        <v>0</v>
      </c>
      <c r="N360" s="12">
        <v>0</v>
      </c>
      <c r="O360" s="12">
        <v>0</v>
      </c>
      <c r="P360" s="12">
        <f t="shared" si="100"/>
        <v>0</v>
      </c>
      <c r="Q360" s="12">
        <v>0</v>
      </c>
      <c r="R360" s="12">
        <v>0</v>
      </c>
      <c r="S360" s="12">
        <v>0</v>
      </c>
      <c r="T360" s="12">
        <v>0</v>
      </c>
      <c r="U360" s="12">
        <v>0</v>
      </c>
      <c r="V360" s="12">
        <v>0</v>
      </c>
      <c r="W360" s="12">
        <f t="shared" si="111"/>
        <v>0</v>
      </c>
      <c r="X360" s="12">
        <v>0</v>
      </c>
      <c r="Y360" s="12">
        <v>5000</v>
      </c>
      <c r="Z360" s="12">
        <v>0</v>
      </c>
      <c r="AA360" s="12">
        <v>0</v>
      </c>
      <c r="AB360" s="12">
        <v>0</v>
      </c>
      <c r="AC360" s="12">
        <v>0</v>
      </c>
      <c r="AD360" s="12">
        <f t="shared" si="112"/>
        <v>5000</v>
      </c>
      <c r="AE360" s="12">
        <v>0</v>
      </c>
      <c r="AF360" s="12">
        <v>0</v>
      </c>
      <c r="AG360" s="12">
        <v>0</v>
      </c>
      <c r="AH360" s="12">
        <v>0</v>
      </c>
      <c r="AI360" s="12">
        <v>0</v>
      </c>
      <c r="AJ360" s="12">
        <v>0</v>
      </c>
      <c r="AK360" s="12">
        <f t="shared" si="113"/>
        <v>0</v>
      </c>
      <c r="AL360" s="12">
        <f t="shared" si="102"/>
        <v>0</v>
      </c>
      <c r="AM360" s="12">
        <f t="shared" si="102"/>
        <v>5000</v>
      </c>
      <c r="AN360" s="12">
        <f t="shared" si="102"/>
        <v>0</v>
      </c>
      <c r="AO360" s="12">
        <f t="shared" si="102"/>
        <v>0</v>
      </c>
      <c r="AP360" s="12">
        <f t="shared" si="102"/>
        <v>0</v>
      </c>
      <c r="AQ360" s="12">
        <f t="shared" si="102"/>
        <v>0</v>
      </c>
      <c r="AR360" s="12">
        <f t="shared" si="110"/>
        <v>5000</v>
      </c>
      <c r="AS360" s="12">
        <v>0</v>
      </c>
      <c r="AT360" s="12">
        <v>0</v>
      </c>
      <c r="AU360" s="12">
        <v>0</v>
      </c>
      <c r="AV360" s="12">
        <v>0</v>
      </c>
      <c r="AW360" s="12">
        <v>0</v>
      </c>
      <c r="AX360" s="12">
        <v>0</v>
      </c>
      <c r="AY360" s="12">
        <f t="shared" si="114"/>
        <v>0</v>
      </c>
      <c r="AZ360" s="12">
        <f t="shared" si="104"/>
        <v>0</v>
      </c>
      <c r="BA360" s="12">
        <f t="shared" si="105"/>
        <v>5000</v>
      </c>
      <c r="BB360" s="12">
        <f t="shared" si="106"/>
        <v>0</v>
      </c>
      <c r="BC360" s="12">
        <f t="shared" si="107"/>
        <v>0</v>
      </c>
      <c r="BD360" s="12">
        <f t="shared" si="108"/>
        <v>0</v>
      </c>
      <c r="BE360" s="12">
        <f t="shared" si="109"/>
        <v>0</v>
      </c>
      <c r="BF360" s="12">
        <f t="shared" si="103"/>
        <v>5000</v>
      </c>
      <c r="BG360" s="1"/>
      <c r="BH360" s="95"/>
    </row>
    <row r="361" spans="1:60" s="5" customFormat="1">
      <c r="A361" s="84" t="s">
        <v>452</v>
      </c>
      <c r="B361" s="14" t="s">
        <v>270</v>
      </c>
      <c r="C361" s="84"/>
      <c r="D361" s="84" t="s">
        <v>1399</v>
      </c>
      <c r="E361" s="21" t="s">
        <v>64</v>
      </c>
      <c r="F361" s="20">
        <v>10</v>
      </c>
      <c r="G361" s="20" t="s">
        <v>77</v>
      </c>
      <c r="H361" s="85"/>
      <c r="I361" s="84"/>
      <c r="J361" s="12">
        <v>0</v>
      </c>
      <c r="K361" s="12">
        <v>0</v>
      </c>
      <c r="L361" s="12">
        <v>0</v>
      </c>
      <c r="M361" s="12">
        <v>0</v>
      </c>
      <c r="N361" s="12">
        <v>0</v>
      </c>
      <c r="O361" s="12">
        <v>0</v>
      </c>
      <c r="P361" s="12">
        <f t="shared" si="100"/>
        <v>0</v>
      </c>
      <c r="Q361" s="12">
        <v>0</v>
      </c>
      <c r="R361" s="12">
        <v>0</v>
      </c>
      <c r="S361" s="12">
        <v>0</v>
      </c>
      <c r="T361" s="12">
        <v>0</v>
      </c>
      <c r="U361" s="12">
        <v>0</v>
      </c>
      <c r="V361" s="12">
        <v>0</v>
      </c>
      <c r="W361" s="12">
        <f t="shared" si="111"/>
        <v>0</v>
      </c>
      <c r="X361" s="12">
        <v>0</v>
      </c>
      <c r="Y361" s="12">
        <v>0</v>
      </c>
      <c r="Z361" s="12">
        <v>0</v>
      </c>
      <c r="AA361" s="12">
        <v>0</v>
      </c>
      <c r="AB361" s="12">
        <v>0</v>
      </c>
      <c r="AC361" s="12">
        <v>0</v>
      </c>
      <c r="AD361" s="12">
        <f t="shared" si="112"/>
        <v>0</v>
      </c>
      <c r="AE361" s="12">
        <v>0</v>
      </c>
      <c r="AF361" s="12">
        <v>30000</v>
      </c>
      <c r="AG361" s="12">
        <v>0</v>
      </c>
      <c r="AH361" s="12">
        <v>0</v>
      </c>
      <c r="AI361" s="12">
        <v>0</v>
      </c>
      <c r="AJ361" s="12">
        <v>0</v>
      </c>
      <c r="AK361" s="12">
        <f t="shared" si="113"/>
        <v>30000</v>
      </c>
      <c r="AL361" s="12">
        <f t="shared" si="102"/>
        <v>0</v>
      </c>
      <c r="AM361" s="12">
        <f t="shared" si="102"/>
        <v>30000</v>
      </c>
      <c r="AN361" s="12">
        <f t="shared" si="102"/>
        <v>0</v>
      </c>
      <c r="AO361" s="12">
        <f t="shared" si="102"/>
        <v>0</v>
      </c>
      <c r="AP361" s="12">
        <f t="shared" si="102"/>
        <v>0</v>
      </c>
      <c r="AQ361" s="12">
        <f t="shared" si="102"/>
        <v>0</v>
      </c>
      <c r="AR361" s="12">
        <f t="shared" si="110"/>
        <v>30000</v>
      </c>
      <c r="AS361" s="12">
        <v>0</v>
      </c>
      <c r="AT361" s="12">
        <v>0</v>
      </c>
      <c r="AU361" s="12">
        <v>0</v>
      </c>
      <c r="AV361" s="12">
        <v>0</v>
      </c>
      <c r="AW361" s="12">
        <v>0</v>
      </c>
      <c r="AX361" s="12">
        <v>0</v>
      </c>
      <c r="AY361" s="12">
        <f t="shared" si="114"/>
        <v>0</v>
      </c>
      <c r="AZ361" s="12">
        <f t="shared" si="104"/>
        <v>0</v>
      </c>
      <c r="BA361" s="12">
        <f t="shared" si="105"/>
        <v>30000</v>
      </c>
      <c r="BB361" s="12">
        <f t="shared" si="106"/>
        <v>0</v>
      </c>
      <c r="BC361" s="12">
        <f t="shared" si="107"/>
        <v>0</v>
      </c>
      <c r="BD361" s="12">
        <f t="shared" si="108"/>
        <v>0</v>
      </c>
      <c r="BE361" s="12">
        <f t="shared" si="109"/>
        <v>0</v>
      </c>
      <c r="BF361" s="12">
        <f t="shared" si="103"/>
        <v>30000</v>
      </c>
      <c r="BG361" s="1"/>
      <c r="BH361" s="95"/>
    </row>
    <row r="362" spans="1:60" s="5" customFormat="1">
      <c r="A362" s="84" t="s">
        <v>453</v>
      </c>
      <c r="B362" s="14" t="s">
        <v>270</v>
      </c>
      <c r="C362" s="84"/>
      <c r="D362" s="84" t="s">
        <v>1399</v>
      </c>
      <c r="E362" s="21" t="s">
        <v>64</v>
      </c>
      <c r="F362" s="20">
        <v>10</v>
      </c>
      <c r="G362" s="20" t="s">
        <v>77</v>
      </c>
      <c r="H362" s="85"/>
      <c r="I362" s="84"/>
      <c r="J362" s="12">
        <v>0</v>
      </c>
      <c r="K362" s="12">
        <v>0</v>
      </c>
      <c r="L362" s="12">
        <v>0</v>
      </c>
      <c r="M362" s="12">
        <v>0</v>
      </c>
      <c r="N362" s="12">
        <v>0</v>
      </c>
      <c r="O362" s="12">
        <v>0</v>
      </c>
      <c r="P362" s="12">
        <f t="shared" si="100"/>
        <v>0</v>
      </c>
      <c r="Q362" s="12">
        <v>0</v>
      </c>
      <c r="R362" s="12">
        <v>0</v>
      </c>
      <c r="S362" s="12">
        <v>0</v>
      </c>
      <c r="T362" s="12">
        <v>0</v>
      </c>
      <c r="U362" s="12">
        <v>0</v>
      </c>
      <c r="V362" s="12">
        <v>0</v>
      </c>
      <c r="W362" s="12">
        <f t="shared" si="111"/>
        <v>0</v>
      </c>
      <c r="X362" s="12">
        <v>0</v>
      </c>
      <c r="Y362" s="12">
        <v>6000</v>
      </c>
      <c r="Z362" s="12">
        <v>0</v>
      </c>
      <c r="AA362" s="12">
        <v>0</v>
      </c>
      <c r="AB362" s="12">
        <v>0</v>
      </c>
      <c r="AC362" s="12">
        <v>0</v>
      </c>
      <c r="AD362" s="12">
        <f t="shared" si="112"/>
        <v>6000</v>
      </c>
      <c r="AE362" s="12">
        <v>0</v>
      </c>
      <c r="AF362" s="12">
        <v>0</v>
      </c>
      <c r="AG362" s="12">
        <v>0</v>
      </c>
      <c r="AH362" s="12">
        <v>0</v>
      </c>
      <c r="AI362" s="12">
        <v>0</v>
      </c>
      <c r="AJ362" s="12">
        <v>0</v>
      </c>
      <c r="AK362" s="12">
        <f t="shared" si="113"/>
        <v>0</v>
      </c>
      <c r="AL362" s="12">
        <f t="shared" si="102"/>
        <v>0</v>
      </c>
      <c r="AM362" s="12">
        <f t="shared" si="102"/>
        <v>6000</v>
      </c>
      <c r="AN362" s="12">
        <f t="shared" si="102"/>
        <v>0</v>
      </c>
      <c r="AO362" s="12">
        <f t="shared" si="102"/>
        <v>0</v>
      </c>
      <c r="AP362" s="12">
        <f t="shared" si="102"/>
        <v>0</v>
      </c>
      <c r="AQ362" s="12">
        <f t="shared" si="102"/>
        <v>0</v>
      </c>
      <c r="AR362" s="12">
        <f t="shared" si="110"/>
        <v>6000</v>
      </c>
      <c r="AS362" s="12">
        <v>0</v>
      </c>
      <c r="AT362" s="12">
        <v>0</v>
      </c>
      <c r="AU362" s="12">
        <v>0</v>
      </c>
      <c r="AV362" s="12">
        <v>0</v>
      </c>
      <c r="AW362" s="12">
        <v>0</v>
      </c>
      <c r="AX362" s="12">
        <v>0</v>
      </c>
      <c r="AY362" s="12">
        <f t="shared" si="114"/>
        <v>0</v>
      </c>
      <c r="AZ362" s="12">
        <f t="shared" si="104"/>
        <v>0</v>
      </c>
      <c r="BA362" s="12">
        <f t="shared" si="105"/>
        <v>6000</v>
      </c>
      <c r="BB362" s="12">
        <f t="shared" si="106"/>
        <v>0</v>
      </c>
      <c r="BC362" s="12">
        <f t="shared" si="107"/>
        <v>0</v>
      </c>
      <c r="BD362" s="12">
        <f t="shared" si="108"/>
        <v>0</v>
      </c>
      <c r="BE362" s="12">
        <f t="shared" si="109"/>
        <v>0</v>
      </c>
      <c r="BF362" s="12">
        <f t="shared" si="103"/>
        <v>6000</v>
      </c>
      <c r="BG362" s="1"/>
      <c r="BH362" s="95"/>
    </row>
    <row r="363" spans="1:60" s="5" customFormat="1">
      <c r="A363" s="84" t="s">
        <v>454</v>
      </c>
      <c r="B363" s="14" t="s">
        <v>270</v>
      </c>
      <c r="C363" s="84"/>
      <c r="D363" s="84" t="s">
        <v>1399</v>
      </c>
      <c r="E363" s="21" t="s">
        <v>64</v>
      </c>
      <c r="F363" s="20">
        <v>10</v>
      </c>
      <c r="G363" s="20" t="s">
        <v>77</v>
      </c>
      <c r="H363" s="85"/>
      <c r="I363" s="84"/>
      <c r="J363" s="12">
        <v>0</v>
      </c>
      <c r="K363" s="12">
        <v>0</v>
      </c>
      <c r="L363" s="12">
        <v>0</v>
      </c>
      <c r="M363" s="12">
        <v>0</v>
      </c>
      <c r="N363" s="12">
        <v>0</v>
      </c>
      <c r="O363" s="12">
        <v>0</v>
      </c>
      <c r="P363" s="12">
        <f t="shared" si="100"/>
        <v>0</v>
      </c>
      <c r="Q363" s="12">
        <v>0</v>
      </c>
      <c r="R363" s="12">
        <v>0</v>
      </c>
      <c r="S363" s="12">
        <v>0</v>
      </c>
      <c r="T363" s="12">
        <v>0</v>
      </c>
      <c r="U363" s="12">
        <v>0</v>
      </c>
      <c r="V363" s="12">
        <v>0</v>
      </c>
      <c r="W363" s="12">
        <f t="shared" si="111"/>
        <v>0</v>
      </c>
      <c r="X363" s="12">
        <v>0</v>
      </c>
      <c r="Y363" s="12">
        <v>24000</v>
      </c>
      <c r="Z363" s="12">
        <v>0</v>
      </c>
      <c r="AA363" s="12">
        <v>0</v>
      </c>
      <c r="AB363" s="12">
        <v>0</v>
      </c>
      <c r="AC363" s="12">
        <v>0</v>
      </c>
      <c r="AD363" s="12">
        <f t="shared" si="112"/>
        <v>24000</v>
      </c>
      <c r="AE363" s="12">
        <v>0</v>
      </c>
      <c r="AF363" s="12">
        <v>0</v>
      </c>
      <c r="AG363" s="12">
        <v>0</v>
      </c>
      <c r="AH363" s="12">
        <v>0</v>
      </c>
      <c r="AI363" s="12">
        <v>0</v>
      </c>
      <c r="AJ363" s="12">
        <v>0</v>
      </c>
      <c r="AK363" s="12">
        <f t="shared" si="113"/>
        <v>0</v>
      </c>
      <c r="AL363" s="12">
        <f t="shared" si="102"/>
        <v>0</v>
      </c>
      <c r="AM363" s="12">
        <f t="shared" si="102"/>
        <v>24000</v>
      </c>
      <c r="AN363" s="12">
        <f t="shared" si="102"/>
        <v>0</v>
      </c>
      <c r="AO363" s="12">
        <f t="shared" si="102"/>
        <v>0</v>
      </c>
      <c r="AP363" s="12">
        <f t="shared" si="102"/>
        <v>0</v>
      </c>
      <c r="AQ363" s="12">
        <f t="shared" si="102"/>
        <v>0</v>
      </c>
      <c r="AR363" s="12">
        <f t="shared" si="110"/>
        <v>24000</v>
      </c>
      <c r="AS363" s="12">
        <v>0</v>
      </c>
      <c r="AT363" s="12">
        <v>0</v>
      </c>
      <c r="AU363" s="12">
        <v>0</v>
      </c>
      <c r="AV363" s="12">
        <v>0</v>
      </c>
      <c r="AW363" s="12">
        <v>0</v>
      </c>
      <c r="AX363" s="12">
        <v>0</v>
      </c>
      <c r="AY363" s="12">
        <f t="shared" si="114"/>
        <v>0</v>
      </c>
      <c r="AZ363" s="12">
        <f t="shared" si="104"/>
        <v>0</v>
      </c>
      <c r="BA363" s="12">
        <f t="shared" si="105"/>
        <v>24000</v>
      </c>
      <c r="BB363" s="12">
        <f t="shared" si="106"/>
        <v>0</v>
      </c>
      <c r="BC363" s="12">
        <f t="shared" si="107"/>
        <v>0</v>
      </c>
      <c r="BD363" s="12">
        <f t="shared" si="108"/>
        <v>0</v>
      </c>
      <c r="BE363" s="12">
        <f t="shared" si="109"/>
        <v>0</v>
      </c>
      <c r="BF363" s="12">
        <f t="shared" si="103"/>
        <v>24000</v>
      </c>
      <c r="BG363" s="1"/>
      <c r="BH363" s="95"/>
    </row>
    <row r="364" spans="1:60" s="5" customFormat="1">
      <c r="A364" s="84" t="s">
        <v>455</v>
      </c>
      <c r="B364" s="14" t="s">
        <v>270</v>
      </c>
      <c r="C364" s="84"/>
      <c r="D364" s="84" t="s">
        <v>1399</v>
      </c>
      <c r="E364" s="21" t="s">
        <v>64</v>
      </c>
      <c r="F364" s="20">
        <v>10</v>
      </c>
      <c r="G364" s="20" t="s">
        <v>77</v>
      </c>
      <c r="H364" s="85"/>
      <c r="I364" s="84"/>
      <c r="J364" s="12">
        <v>0</v>
      </c>
      <c r="K364" s="12">
        <v>0</v>
      </c>
      <c r="L364" s="12">
        <v>0</v>
      </c>
      <c r="M364" s="12">
        <v>0</v>
      </c>
      <c r="N364" s="12">
        <v>0</v>
      </c>
      <c r="O364" s="12">
        <v>0</v>
      </c>
      <c r="P364" s="12">
        <f t="shared" si="100"/>
        <v>0</v>
      </c>
      <c r="Q364" s="12">
        <v>0</v>
      </c>
      <c r="R364" s="12">
        <v>0</v>
      </c>
      <c r="S364" s="12">
        <v>0</v>
      </c>
      <c r="T364" s="12">
        <v>0</v>
      </c>
      <c r="U364" s="12">
        <v>0</v>
      </c>
      <c r="V364" s="12">
        <v>0</v>
      </c>
      <c r="W364" s="12">
        <f t="shared" si="111"/>
        <v>0</v>
      </c>
      <c r="X364" s="12">
        <v>0</v>
      </c>
      <c r="Y364" s="12">
        <v>0</v>
      </c>
      <c r="Z364" s="12">
        <v>0</v>
      </c>
      <c r="AA364" s="12">
        <v>0</v>
      </c>
      <c r="AB364" s="12">
        <v>0</v>
      </c>
      <c r="AC364" s="12">
        <v>0</v>
      </c>
      <c r="AD364" s="12">
        <f t="shared" si="112"/>
        <v>0</v>
      </c>
      <c r="AE364" s="12">
        <v>0</v>
      </c>
      <c r="AF364" s="12">
        <v>4000</v>
      </c>
      <c r="AG364" s="12">
        <v>0</v>
      </c>
      <c r="AH364" s="12">
        <v>0</v>
      </c>
      <c r="AI364" s="12">
        <v>0</v>
      </c>
      <c r="AJ364" s="12">
        <v>0</v>
      </c>
      <c r="AK364" s="12">
        <f t="shared" si="113"/>
        <v>4000</v>
      </c>
      <c r="AL364" s="12">
        <f t="shared" si="102"/>
        <v>0</v>
      </c>
      <c r="AM364" s="12">
        <f t="shared" si="102"/>
        <v>4000</v>
      </c>
      <c r="AN364" s="12">
        <f t="shared" si="102"/>
        <v>0</v>
      </c>
      <c r="AO364" s="12">
        <f t="shared" si="102"/>
        <v>0</v>
      </c>
      <c r="AP364" s="12">
        <f t="shared" si="102"/>
        <v>0</v>
      </c>
      <c r="AQ364" s="12">
        <f t="shared" si="102"/>
        <v>0</v>
      </c>
      <c r="AR364" s="12">
        <f t="shared" si="110"/>
        <v>4000</v>
      </c>
      <c r="AS364" s="12">
        <v>0</v>
      </c>
      <c r="AT364" s="12">
        <v>0</v>
      </c>
      <c r="AU364" s="12">
        <v>0</v>
      </c>
      <c r="AV364" s="12">
        <v>0</v>
      </c>
      <c r="AW364" s="12">
        <v>0</v>
      </c>
      <c r="AX364" s="12">
        <v>0</v>
      </c>
      <c r="AY364" s="12">
        <f t="shared" si="114"/>
        <v>0</v>
      </c>
      <c r="AZ364" s="12">
        <f t="shared" si="104"/>
        <v>0</v>
      </c>
      <c r="BA364" s="12">
        <f t="shared" si="105"/>
        <v>4000</v>
      </c>
      <c r="BB364" s="12">
        <f t="shared" si="106"/>
        <v>0</v>
      </c>
      <c r="BC364" s="12">
        <f t="shared" si="107"/>
        <v>0</v>
      </c>
      <c r="BD364" s="12">
        <f t="shared" si="108"/>
        <v>0</v>
      </c>
      <c r="BE364" s="12">
        <f t="shared" si="109"/>
        <v>0</v>
      </c>
      <c r="BF364" s="12">
        <f t="shared" si="103"/>
        <v>4000</v>
      </c>
      <c r="BG364" s="1"/>
      <c r="BH364" s="95"/>
    </row>
    <row r="365" spans="1:60" s="5" customFormat="1">
      <c r="A365" s="84" t="s">
        <v>456</v>
      </c>
      <c r="B365" s="14" t="s">
        <v>270</v>
      </c>
      <c r="C365" s="84"/>
      <c r="D365" s="84" t="s">
        <v>1399</v>
      </c>
      <c r="E365" s="21" t="s">
        <v>64</v>
      </c>
      <c r="F365" s="20">
        <v>10</v>
      </c>
      <c r="G365" s="20" t="s">
        <v>77</v>
      </c>
      <c r="H365" s="85"/>
      <c r="I365" s="84"/>
      <c r="J365" s="12">
        <v>0</v>
      </c>
      <c r="K365" s="12">
        <v>8000</v>
      </c>
      <c r="L365" s="12">
        <v>0</v>
      </c>
      <c r="M365" s="12">
        <v>0</v>
      </c>
      <c r="N365" s="12">
        <v>0</v>
      </c>
      <c r="O365" s="12">
        <v>0</v>
      </c>
      <c r="P365" s="12">
        <f t="shared" si="100"/>
        <v>8000</v>
      </c>
      <c r="Q365" s="12">
        <v>0</v>
      </c>
      <c r="R365" s="12">
        <v>0</v>
      </c>
      <c r="S365" s="12">
        <v>0</v>
      </c>
      <c r="T365" s="12">
        <v>0</v>
      </c>
      <c r="U365" s="12">
        <v>0</v>
      </c>
      <c r="V365" s="12">
        <v>0</v>
      </c>
      <c r="W365" s="12">
        <f t="shared" si="111"/>
        <v>0</v>
      </c>
      <c r="X365" s="12">
        <v>0</v>
      </c>
      <c r="Y365" s="12">
        <v>0</v>
      </c>
      <c r="Z365" s="12">
        <v>0</v>
      </c>
      <c r="AA365" s="12">
        <v>0</v>
      </c>
      <c r="AB365" s="12">
        <v>0</v>
      </c>
      <c r="AC365" s="12">
        <v>0</v>
      </c>
      <c r="AD365" s="12">
        <f t="shared" si="112"/>
        <v>0</v>
      </c>
      <c r="AE365" s="12">
        <v>0</v>
      </c>
      <c r="AF365" s="12">
        <v>0</v>
      </c>
      <c r="AG365" s="12">
        <v>0</v>
      </c>
      <c r="AH365" s="12">
        <v>0</v>
      </c>
      <c r="AI365" s="12">
        <v>0</v>
      </c>
      <c r="AJ365" s="12">
        <v>0</v>
      </c>
      <c r="AK365" s="12">
        <f t="shared" si="113"/>
        <v>0</v>
      </c>
      <c r="AL365" s="12">
        <f t="shared" si="102"/>
        <v>0</v>
      </c>
      <c r="AM365" s="12">
        <f t="shared" si="102"/>
        <v>8000</v>
      </c>
      <c r="AN365" s="12">
        <f t="shared" si="102"/>
        <v>0</v>
      </c>
      <c r="AO365" s="12">
        <f t="shared" si="102"/>
        <v>0</v>
      </c>
      <c r="AP365" s="12">
        <f t="shared" si="102"/>
        <v>0</v>
      </c>
      <c r="AQ365" s="12">
        <f t="shared" si="102"/>
        <v>0</v>
      </c>
      <c r="AR365" s="12">
        <f t="shared" si="110"/>
        <v>8000</v>
      </c>
      <c r="AS365" s="12">
        <v>0</v>
      </c>
      <c r="AT365" s="12">
        <v>0</v>
      </c>
      <c r="AU365" s="12">
        <v>0</v>
      </c>
      <c r="AV365" s="12">
        <v>0</v>
      </c>
      <c r="AW365" s="12">
        <v>0</v>
      </c>
      <c r="AX365" s="12">
        <v>0</v>
      </c>
      <c r="AY365" s="12">
        <f t="shared" si="114"/>
        <v>0</v>
      </c>
      <c r="AZ365" s="12">
        <f t="shared" si="104"/>
        <v>0</v>
      </c>
      <c r="BA365" s="12">
        <f t="shared" si="105"/>
        <v>8000</v>
      </c>
      <c r="BB365" s="12">
        <f t="shared" si="106"/>
        <v>0</v>
      </c>
      <c r="BC365" s="12">
        <f t="shared" si="107"/>
        <v>0</v>
      </c>
      <c r="BD365" s="12">
        <f t="shared" si="108"/>
        <v>0</v>
      </c>
      <c r="BE365" s="12">
        <f t="shared" si="109"/>
        <v>0</v>
      </c>
      <c r="BF365" s="12">
        <f t="shared" si="103"/>
        <v>8000</v>
      </c>
      <c r="BG365" s="1"/>
      <c r="BH365" s="95"/>
    </row>
    <row r="366" spans="1:60" s="5" customFormat="1">
      <c r="A366" s="84" t="s">
        <v>457</v>
      </c>
      <c r="B366" s="14" t="s">
        <v>270</v>
      </c>
      <c r="C366" s="84"/>
      <c r="D366" s="84" t="s">
        <v>1399</v>
      </c>
      <c r="E366" s="21" t="s">
        <v>64</v>
      </c>
      <c r="F366" s="20">
        <v>10</v>
      </c>
      <c r="G366" s="20" t="s">
        <v>77</v>
      </c>
      <c r="H366" s="85"/>
      <c r="I366" s="84"/>
      <c r="J366" s="12">
        <v>0</v>
      </c>
      <c r="K366" s="12">
        <v>3000</v>
      </c>
      <c r="L366" s="12">
        <v>0</v>
      </c>
      <c r="M366" s="12">
        <v>0</v>
      </c>
      <c r="N366" s="12">
        <v>0</v>
      </c>
      <c r="O366" s="12">
        <v>0</v>
      </c>
      <c r="P366" s="12">
        <f t="shared" si="100"/>
        <v>3000</v>
      </c>
      <c r="Q366" s="12">
        <v>0</v>
      </c>
      <c r="R366" s="12">
        <v>0</v>
      </c>
      <c r="S366" s="12">
        <v>0</v>
      </c>
      <c r="T366" s="12">
        <v>0</v>
      </c>
      <c r="U366" s="12">
        <v>0</v>
      </c>
      <c r="V366" s="12">
        <v>0</v>
      </c>
      <c r="W366" s="12">
        <f t="shared" si="111"/>
        <v>0</v>
      </c>
      <c r="X366" s="12">
        <v>0</v>
      </c>
      <c r="Y366" s="12">
        <v>0</v>
      </c>
      <c r="Z366" s="12">
        <v>0</v>
      </c>
      <c r="AA366" s="12">
        <v>0</v>
      </c>
      <c r="AB366" s="12">
        <v>0</v>
      </c>
      <c r="AC366" s="12">
        <v>0</v>
      </c>
      <c r="AD366" s="12">
        <f t="shared" si="112"/>
        <v>0</v>
      </c>
      <c r="AE366" s="12">
        <v>0</v>
      </c>
      <c r="AF366" s="12">
        <v>0</v>
      </c>
      <c r="AG366" s="12">
        <v>0</v>
      </c>
      <c r="AH366" s="12">
        <v>0</v>
      </c>
      <c r="AI366" s="12">
        <v>0</v>
      </c>
      <c r="AJ366" s="12">
        <v>0</v>
      </c>
      <c r="AK366" s="12">
        <f t="shared" si="113"/>
        <v>0</v>
      </c>
      <c r="AL366" s="12">
        <f t="shared" si="102"/>
        <v>0</v>
      </c>
      <c r="AM366" s="12">
        <f t="shared" si="102"/>
        <v>3000</v>
      </c>
      <c r="AN366" s="12">
        <f t="shared" si="102"/>
        <v>0</v>
      </c>
      <c r="AO366" s="12">
        <f t="shared" si="102"/>
        <v>0</v>
      </c>
      <c r="AP366" s="12">
        <f t="shared" si="102"/>
        <v>0</v>
      </c>
      <c r="AQ366" s="12">
        <f t="shared" si="102"/>
        <v>0</v>
      </c>
      <c r="AR366" s="12">
        <f t="shared" si="110"/>
        <v>3000</v>
      </c>
      <c r="AS366" s="12">
        <v>0</v>
      </c>
      <c r="AT366" s="12">
        <v>0</v>
      </c>
      <c r="AU366" s="12">
        <v>0</v>
      </c>
      <c r="AV366" s="12">
        <v>0</v>
      </c>
      <c r="AW366" s="12">
        <v>0</v>
      </c>
      <c r="AX366" s="12">
        <v>0</v>
      </c>
      <c r="AY366" s="12">
        <f t="shared" si="114"/>
        <v>0</v>
      </c>
      <c r="AZ366" s="12">
        <f t="shared" si="104"/>
        <v>0</v>
      </c>
      <c r="BA366" s="12">
        <f t="shared" si="105"/>
        <v>3000</v>
      </c>
      <c r="BB366" s="12">
        <f t="shared" si="106"/>
        <v>0</v>
      </c>
      <c r="BC366" s="12">
        <f t="shared" si="107"/>
        <v>0</v>
      </c>
      <c r="BD366" s="12">
        <f t="shared" si="108"/>
        <v>0</v>
      </c>
      <c r="BE366" s="12">
        <f t="shared" si="109"/>
        <v>0</v>
      </c>
      <c r="BF366" s="12">
        <f t="shared" si="103"/>
        <v>3000</v>
      </c>
      <c r="BG366" s="1"/>
      <c r="BH366" s="95"/>
    </row>
    <row r="367" spans="1:60" s="5" customFormat="1" ht="38.25">
      <c r="A367" s="84" t="s">
        <v>458</v>
      </c>
      <c r="B367" s="14" t="s">
        <v>270</v>
      </c>
      <c r="C367" s="84"/>
      <c r="D367" s="84" t="s">
        <v>1399</v>
      </c>
      <c r="E367" s="21" t="s">
        <v>64</v>
      </c>
      <c r="F367" s="20">
        <v>10</v>
      </c>
      <c r="G367" s="20" t="s">
        <v>77</v>
      </c>
      <c r="H367" s="85"/>
      <c r="I367" s="84"/>
      <c r="J367" s="12">
        <v>0</v>
      </c>
      <c r="K367" s="12">
        <v>10000</v>
      </c>
      <c r="L367" s="12">
        <v>0</v>
      </c>
      <c r="M367" s="12">
        <v>0</v>
      </c>
      <c r="N367" s="12">
        <v>0</v>
      </c>
      <c r="O367" s="12">
        <v>0</v>
      </c>
      <c r="P367" s="12">
        <f t="shared" si="100"/>
        <v>10000</v>
      </c>
      <c r="Q367" s="12">
        <v>0</v>
      </c>
      <c r="R367" s="12">
        <v>42000</v>
      </c>
      <c r="S367" s="12">
        <v>0</v>
      </c>
      <c r="T367" s="12">
        <v>0</v>
      </c>
      <c r="U367" s="12">
        <v>0</v>
      </c>
      <c r="V367" s="12">
        <v>0</v>
      </c>
      <c r="W367" s="12">
        <f t="shared" si="111"/>
        <v>42000</v>
      </c>
      <c r="X367" s="12">
        <v>0</v>
      </c>
      <c r="Y367" s="12">
        <v>0</v>
      </c>
      <c r="Z367" s="12">
        <v>0</v>
      </c>
      <c r="AA367" s="12">
        <v>0</v>
      </c>
      <c r="AB367" s="12">
        <v>0</v>
      </c>
      <c r="AC367" s="12">
        <v>0</v>
      </c>
      <c r="AD367" s="12">
        <f t="shared" si="112"/>
        <v>0</v>
      </c>
      <c r="AE367" s="12">
        <v>0</v>
      </c>
      <c r="AF367" s="12">
        <v>0</v>
      </c>
      <c r="AG367" s="12">
        <v>0</v>
      </c>
      <c r="AH367" s="12">
        <v>0</v>
      </c>
      <c r="AI367" s="12">
        <v>0</v>
      </c>
      <c r="AJ367" s="12">
        <v>0</v>
      </c>
      <c r="AK367" s="12">
        <f t="shared" si="113"/>
        <v>0</v>
      </c>
      <c r="AL367" s="12">
        <f t="shared" si="102"/>
        <v>0</v>
      </c>
      <c r="AM367" s="12">
        <f t="shared" si="102"/>
        <v>52000</v>
      </c>
      <c r="AN367" s="12">
        <f t="shared" si="102"/>
        <v>0</v>
      </c>
      <c r="AO367" s="12">
        <f t="shared" si="102"/>
        <v>0</v>
      </c>
      <c r="AP367" s="12">
        <f t="shared" si="102"/>
        <v>0</v>
      </c>
      <c r="AQ367" s="12">
        <f t="shared" si="102"/>
        <v>0</v>
      </c>
      <c r="AR367" s="12">
        <f t="shared" si="110"/>
        <v>52000</v>
      </c>
      <c r="AS367" s="12">
        <v>0</v>
      </c>
      <c r="AT367" s="12">
        <v>0</v>
      </c>
      <c r="AU367" s="12">
        <v>0</v>
      </c>
      <c r="AV367" s="12">
        <v>0</v>
      </c>
      <c r="AW367" s="12">
        <v>0</v>
      </c>
      <c r="AX367" s="12">
        <v>0</v>
      </c>
      <c r="AY367" s="12">
        <f t="shared" si="114"/>
        <v>0</v>
      </c>
      <c r="AZ367" s="12">
        <f t="shared" si="104"/>
        <v>0</v>
      </c>
      <c r="BA367" s="12">
        <f t="shared" si="105"/>
        <v>52000</v>
      </c>
      <c r="BB367" s="12">
        <f t="shared" si="106"/>
        <v>0</v>
      </c>
      <c r="BC367" s="12">
        <f t="shared" si="107"/>
        <v>0</v>
      </c>
      <c r="BD367" s="12">
        <f t="shared" si="108"/>
        <v>0</v>
      </c>
      <c r="BE367" s="12">
        <f t="shared" si="109"/>
        <v>0</v>
      </c>
      <c r="BF367" s="12">
        <f t="shared" si="103"/>
        <v>52000</v>
      </c>
      <c r="BG367" s="1"/>
      <c r="BH367" s="95"/>
    </row>
    <row r="368" spans="1:60" s="5" customFormat="1" ht="38.25">
      <c r="A368" s="84" t="s">
        <v>459</v>
      </c>
      <c r="B368" s="14" t="s">
        <v>270</v>
      </c>
      <c r="C368" s="84"/>
      <c r="D368" s="84" t="s">
        <v>1399</v>
      </c>
      <c r="E368" s="21" t="s">
        <v>64</v>
      </c>
      <c r="F368" s="20">
        <v>10</v>
      </c>
      <c r="G368" s="20" t="s">
        <v>77</v>
      </c>
      <c r="H368" s="85"/>
      <c r="I368" s="84"/>
      <c r="J368" s="12">
        <v>0</v>
      </c>
      <c r="K368" s="12">
        <v>50</v>
      </c>
      <c r="L368" s="12">
        <v>0</v>
      </c>
      <c r="M368" s="12">
        <v>0</v>
      </c>
      <c r="N368" s="12">
        <v>0</v>
      </c>
      <c r="O368" s="12">
        <v>0</v>
      </c>
      <c r="P368" s="12">
        <f t="shared" si="100"/>
        <v>50</v>
      </c>
      <c r="Q368" s="12">
        <v>0</v>
      </c>
      <c r="R368" s="12">
        <v>17950</v>
      </c>
      <c r="S368" s="12">
        <v>0</v>
      </c>
      <c r="T368" s="12">
        <v>0</v>
      </c>
      <c r="U368" s="12">
        <v>0</v>
      </c>
      <c r="V368" s="12">
        <v>0</v>
      </c>
      <c r="W368" s="12">
        <f t="shared" si="111"/>
        <v>17950</v>
      </c>
      <c r="X368" s="12">
        <v>0</v>
      </c>
      <c r="Y368" s="12">
        <v>0</v>
      </c>
      <c r="Z368" s="12">
        <v>0</v>
      </c>
      <c r="AA368" s="12">
        <v>0</v>
      </c>
      <c r="AB368" s="12">
        <v>0</v>
      </c>
      <c r="AC368" s="12">
        <v>0</v>
      </c>
      <c r="AD368" s="12">
        <f t="shared" si="112"/>
        <v>0</v>
      </c>
      <c r="AE368" s="12">
        <v>0</v>
      </c>
      <c r="AF368" s="12">
        <v>0</v>
      </c>
      <c r="AG368" s="12">
        <v>0</v>
      </c>
      <c r="AH368" s="12">
        <v>0</v>
      </c>
      <c r="AI368" s="12">
        <v>0</v>
      </c>
      <c r="AJ368" s="12">
        <v>0</v>
      </c>
      <c r="AK368" s="12">
        <f t="shared" si="113"/>
        <v>0</v>
      </c>
      <c r="AL368" s="12">
        <f t="shared" si="102"/>
        <v>0</v>
      </c>
      <c r="AM368" s="12">
        <f t="shared" si="102"/>
        <v>18000</v>
      </c>
      <c r="AN368" s="12">
        <f t="shared" si="102"/>
        <v>0</v>
      </c>
      <c r="AO368" s="12">
        <f t="shared" si="102"/>
        <v>0</v>
      </c>
      <c r="AP368" s="12">
        <f t="shared" si="102"/>
        <v>0</v>
      </c>
      <c r="AQ368" s="12">
        <f t="shared" si="102"/>
        <v>0</v>
      </c>
      <c r="AR368" s="12">
        <f t="shared" si="110"/>
        <v>18000</v>
      </c>
      <c r="AS368" s="12">
        <v>0</v>
      </c>
      <c r="AT368" s="12">
        <v>0</v>
      </c>
      <c r="AU368" s="12">
        <v>0</v>
      </c>
      <c r="AV368" s="12">
        <v>0</v>
      </c>
      <c r="AW368" s="12">
        <v>0</v>
      </c>
      <c r="AX368" s="12">
        <v>0</v>
      </c>
      <c r="AY368" s="12">
        <f t="shared" si="114"/>
        <v>0</v>
      </c>
      <c r="AZ368" s="12">
        <f t="shared" si="104"/>
        <v>0</v>
      </c>
      <c r="BA368" s="12">
        <f t="shared" si="105"/>
        <v>18000</v>
      </c>
      <c r="BB368" s="12">
        <f t="shared" si="106"/>
        <v>0</v>
      </c>
      <c r="BC368" s="12">
        <f t="shared" si="107"/>
        <v>0</v>
      </c>
      <c r="BD368" s="12">
        <f t="shared" si="108"/>
        <v>0</v>
      </c>
      <c r="BE368" s="12">
        <f t="shared" si="109"/>
        <v>0</v>
      </c>
      <c r="BF368" s="12">
        <f t="shared" si="103"/>
        <v>18000</v>
      </c>
      <c r="BG368" s="1"/>
      <c r="BH368" s="95"/>
    </row>
    <row r="369" spans="1:60" s="5" customFormat="1" ht="38.25">
      <c r="A369" s="84" t="s">
        <v>460</v>
      </c>
      <c r="B369" s="14" t="s">
        <v>270</v>
      </c>
      <c r="C369" s="84"/>
      <c r="D369" s="84" t="s">
        <v>1399</v>
      </c>
      <c r="E369" s="21" t="s">
        <v>64</v>
      </c>
      <c r="F369" s="20">
        <v>10</v>
      </c>
      <c r="G369" s="20" t="s">
        <v>77</v>
      </c>
      <c r="H369" s="85"/>
      <c r="I369" s="84"/>
      <c r="J369" s="12">
        <v>0</v>
      </c>
      <c r="K369" s="12">
        <v>7900</v>
      </c>
      <c r="L369" s="12">
        <v>0</v>
      </c>
      <c r="M369" s="12">
        <v>0</v>
      </c>
      <c r="N369" s="12">
        <v>0</v>
      </c>
      <c r="O369" s="12">
        <v>0</v>
      </c>
      <c r="P369" s="12">
        <f t="shared" si="100"/>
        <v>7900</v>
      </c>
      <c r="Q369" s="12">
        <v>0</v>
      </c>
      <c r="R369" s="12">
        <v>0</v>
      </c>
      <c r="S369" s="12">
        <v>0</v>
      </c>
      <c r="T369" s="12">
        <v>0</v>
      </c>
      <c r="U369" s="12">
        <v>0</v>
      </c>
      <c r="V369" s="12">
        <v>0</v>
      </c>
      <c r="W369" s="12">
        <f t="shared" si="111"/>
        <v>0</v>
      </c>
      <c r="X369" s="12">
        <v>0</v>
      </c>
      <c r="Y369" s="12">
        <v>0</v>
      </c>
      <c r="Z369" s="12">
        <v>0</v>
      </c>
      <c r="AA369" s="12">
        <v>0</v>
      </c>
      <c r="AB369" s="12">
        <v>0</v>
      </c>
      <c r="AC369" s="12">
        <v>0</v>
      </c>
      <c r="AD369" s="12">
        <f t="shared" si="112"/>
        <v>0</v>
      </c>
      <c r="AE369" s="12">
        <v>0</v>
      </c>
      <c r="AF369" s="12">
        <v>0</v>
      </c>
      <c r="AG369" s="12">
        <v>0</v>
      </c>
      <c r="AH369" s="12">
        <v>0</v>
      </c>
      <c r="AI369" s="12">
        <v>0</v>
      </c>
      <c r="AJ369" s="12">
        <v>0</v>
      </c>
      <c r="AK369" s="12">
        <f t="shared" si="113"/>
        <v>0</v>
      </c>
      <c r="AL369" s="12">
        <f t="shared" si="102"/>
        <v>0</v>
      </c>
      <c r="AM369" s="12">
        <f t="shared" si="102"/>
        <v>7900</v>
      </c>
      <c r="AN369" s="12">
        <f t="shared" si="102"/>
        <v>0</v>
      </c>
      <c r="AO369" s="12">
        <f t="shared" si="102"/>
        <v>0</v>
      </c>
      <c r="AP369" s="12">
        <f t="shared" si="102"/>
        <v>0</v>
      </c>
      <c r="AQ369" s="12">
        <f t="shared" si="102"/>
        <v>0</v>
      </c>
      <c r="AR369" s="12">
        <f t="shared" si="110"/>
        <v>7900</v>
      </c>
      <c r="AS369" s="12">
        <v>0</v>
      </c>
      <c r="AT369" s="12">
        <v>0</v>
      </c>
      <c r="AU369" s="12">
        <v>0</v>
      </c>
      <c r="AV369" s="12">
        <v>0</v>
      </c>
      <c r="AW369" s="12">
        <v>0</v>
      </c>
      <c r="AX369" s="12">
        <v>0</v>
      </c>
      <c r="AY369" s="12">
        <f t="shared" si="114"/>
        <v>0</v>
      </c>
      <c r="AZ369" s="12">
        <f t="shared" si="104"/>
        <v>0</v>
      </c>
      <c r="BA369" s="12">
        <f t="shared" si="105"/>
        <v>7900</v>
      </c>
      <c r="BB369" s="12">
        <f t="shared" si="106"/>
        <v>0</v>
      </c>
      <c r="BC369" s="12">
        <f t="shared" si="107"/>
        <v>0</v>
      </c>
      <c r="BD369" s="12">
        <f t="shared" si="108"/>
        <v>0</v>
      </c>
      <c r="BE369" s="12">
        <f t="shared" si="109"/>
        <v>0</v>
      </c>
      <c r="BF369" s="12">
        <f t="shared" si="103"/>
        <v>7900</v>
      </c>
      <c r="BG369" s="1"/>
      <c r="BH369" s="95"/>
    </row>
    <row r="370" spans="1:60" s="5" customFormat="1">
      <c r="A370" s="84" t="s">
        <v>461</v>
      </c>
      <c r="B370" s="14" t="s">
        <v>270</v>
      </c>
      <c r="C370" s="84"/>
      <c r="D370" s="84" t="s">
        <v>1399</v>
      </c>
      <c r="E370" s="21" t="s">
        <v>64</v>
      </c>
      <c r="F370" s="20">
        <v>10</v>
      </c>
      <c r="G370" s="20" t="s">
        <v>77</v>
      </c>
      <c r="H370" s="85"/>
      <c r="I370" s="84"/>
      <c r="J370" s="12">
        <v>0</v>
      </c>
      <c r="K370" s="12">
        <v>0</v>
      </c>
      <c r="L370" s="12">
        <v>0</v>
      </c>
      <c r="M370" s="12">
        <v>0</v>
      </c>
      <c r="N370" s="12">
        <v>0</v>
      </c>
      <c r="O370" s="12">
        <v>0</v>
      </c>
      <c r="P370" s="12">
        <f t="shared" si="100"/>
        <v>0</v>
      </c>
      <c r="Q370" s="12">
        <v>0</v>
      </c>
      <c r="R370" s="12">
        <v>0</v>
      </c>
      <c r="S370" s="12">
        <v>0</v>
      </c>
      <c r="T370" s="12">
        <v>0</v>
      </c>
      <c r="U370" s="12">
        <v>0</v>
      </c>
      <c r="V370" s="12">
        <v>0</v>
      </c>
      <c r="W370" s="12">
        <f t="shared" si="111"/>
        <v>0</v>
      </c>
      <c r="X370" s="12">
        <v>0</v>
      </c>
      <c r="Y370" s="12">
        <v>4706</v>
      </c>
      <c r="Z370" s="12">
        <v>0</v>
      </c>
      <c r="AA370" s="12">
        <v>0</v>
      </c>
      <c r="AB370" s="12">
        <v>0</v>
      </c>
      <c r="AC370" s="12">
        <v>0</v>
      </c>
      <c r="AD370" s="12">
        <f t="shared" si="112"/>
        <v>4706</v>
      </c>
      <c r="AE370" s="12">
        <v>0</v>
      </c>
      <c r="AF370" s="12">
        <v>0</v>
      </c>
      <c r="AG370" s="12">
        <v>0</v>
      </c>
      <c r="AH370" s="12">
        <v>0</v>
      </c>
      <c r="AI370" s="12">
        <v>0</v>
      </c>
      <c r="AJ370" s="12">
        <v>0</v>
      </c>
      <c r="AK370" s="12">
        <f t="shared" si="113"/>
        <v>0</v>
      </c>
      <c r="AL370" s="12">
        <f t="shared" si="102"/>
        <v>0</v>
      </c>
      <c r="AM370" s="12">
        <f t="shared" si="102"/>
        <v>4706</v>
      </c>
      <c r="AN370" s="12">
        <f t="shared" si="102"/>
        <v>0</v>
      </c>
      <c r="AO370" s="12">
        <f t="shared" si="102"/>
        <v>0</v>
      </c>
      <c r="AP370" s="12">
        <f t="shared" si="102"/>
        <v>0</v>
      </c>
      <c r="AQ370" s="12">
        <f t="shared" si="102"/>
        <v>0</v>
      </c>
      <c r="AR370" s="12">
        <f t="shared" si="110"/>
        <v>4706</v>
      </c>
      <c r="AS370" s="12">
        <v>0</v>
      </c>
      <c r="AT370" s="12">
        <v>0</v>
      </c>
      <c r="AU370" s="12">
        <v>0</v>
      </c>
      <c r="AV370" s="12">
        <v>0</v>
      </c>
      <c r="AW370" s="12">
        <v>0</v>
      </c>
      <c r="AX370" s="12">
        <v>0</v>
      </c>
      <c r="AY370" s="12">
        <f t="shared" si="114"/>
        <v>0</v>
      </c>
      <c r="AZ370" s="12">
        <f t="shared" si="104"/>
        <v>0</v>
      </c>
      <c r="BA370" s="12">
        <f t="shared" si="105"/>
        <v>4706</v>
      </c>
      <c r="BB370" s="12">
        <f t="shared" si="106"/>
        <v>0</v>
      </c>
      <c r="BC370" s="12">
        <f t="shared" si="107"/>
        <v>0</v>
      </c>
      <c r="BD370" s="12">
        <f t="shared" si="108"/>
        <v>0</v>
      </c>
      <c r="BE370" s="12">
        <f t="shared" si="109"/>
        <v>0</v>
      </c>
      <c r="BF370" s="12">
        <f t="shared" si="103"/>
        <v>4706</v>
      </c>
      <c r="BG370" s="1"/>
      <c r="BH370" s="95"/>
    </row>
    <row r="371" spans="1:60" s="5" customFormat="1">
      <c r="A371" s="84" t="s">
        <v>462</v>
      </c>
      <c r="B371" s="14" t="s">
        <v>270</v>
      </c>
      <c r="C371" s="84"/>
      <c r="D371" s="84" t="s">
        <v>1399</v>
      </c>
      <c r="E371" s="21" t="s">
        <v>64</v>
      </c>
      <c r="F371" s="20">
        <v>10</v>
      </c>
      <c r="G371" s="20" t="s">
        <v>77</v>
      </c>
      <c r="H371" s="85"/>
      <c r="I371" s="84"/>
      <c r="J371" s="12">
        <v>0</v>
      </c>
      <c r="K371" s="12">
        <v>0</v>
      </c>
      <c r="L371" s="12">
        <v>0</v>
      </c>
      <c r="M371" s="12">
        <v>0</v>
      </c>
      <c r="N371" s="12">
        <v>0</v>
      </c>
      <c r="O371" s="12">
        <v>0</v>
      </c>
      <c r="P371" s="12">
        <f t="shared" si="100"/>
        <v>0</v>
      </c>
      <c r="Q371" s="12">
        <v>0</v>
      </c>
      <c r="R371" s="12">
        <v>0</v>
      </c>
      <c r="S371" s="12">
        <v>0</v>
      </c>
      <c r="T371" s="12">
        <v>0</v>
      </c>
      <c r="U371" s="12">
        <v>0</v>
      </c>
      <c r="V371" s="12">
        <v>0</v>
      </c>
      <c r="W371" s="12">
        <f t="shared" si="111"/>
        <v>0</v>
      </c>
      <c r="X371" s="12">
        <v>0</v>
      </c>
      <c r="Y371" s="12">
        <v>3400</v>
      </c>
      <c r="Z371" s="12">
        <v>0</v>
      </c>
      <c r="AA371" s="12">
        <v>0</v>
      </c>
      <c r="AB371" s="12">
        <v>0</v>
      </c>
      <c r="AC371" s="12">
        <v>0</v>
      </c>
      <c r="AD371" s="12">
        <f t="shared" si="112"/>
        <v>3400</v>
      </c>
      <c r="AE371" s="12">
        <v>0</v>
      </c>
      <c r="AF371" s="12">
        <v>0</v>
      </c>
      <c r="AG371" s="12">
        <v>0</v>
      </c>
      <c r="AH371" s="12">
        <v>0</v>
      </c>
      <c r="AI371" s="12">
        <v>0</v>
      </c>
      <c r="AJ371" s="12">
        <v>0</v>
      </c>
      <c r="AK371" s="12">
        <f t="shared" si="113"/>
        <v>0</v>
      </c>
      <c r="AL371" s="12">
        <f t="shared" ref="AL371:AQ413" si="115">+J371+Q371+X371+AE371</f>
        <v>0</v>
      </c>
      <c r="AM371" s="12">
        <f t="shared" si="115"/>
        <v>3400</v>
      </c>
      <c r="AN371" s="12">
        <f t="shared" si="115"/>
        <v>0</v>
      </c>
      <c r="AO371" s="12">
        <f t="shared" si="115"/>
        <v>0</v>
      </c>
      <c r="AP371" s="12">
        <f t="shared" si="115"/>
        <v>0</v>
      </c>
      <c r="AQ371" s="12">
        <f t="shared" si="115"/>
        <v>0</v>
      </c>
      <c r="AR371" s="12">
        <f t="shared" si="110"/>
        <v>3400</v>
      </c>
      <c r="AS371" s="12">
        <v>0</v>
      </c>
      <c r="AT371" s="12">
        <v>0</v>
      </c>
      <c r="AU371" s="12">
        <v>0</v>
      </c>
      <c r="AV371" s="12">
        <v>0</v>
      </c>
      <c r="AW371" s="12">
        <v>0</v>
      </c>
      <c r="AX371" s="12">
        <v>0</v>
      </c>
      <c r="AY371" s="12">
        <f t="shared" si="114"/>
        <v>0</v>
      </c>
      <c r="AZ371" s="12">
        <f t="shared" si="104"/>
        <v>0</v>
      </c>
      <c r="BA371" s="12">
        <f t="shared" si="105"/>
        <v>3400</v>
      </c>
      <c r="BB371" s="12">
        <f t="shared" si="106"/>
        <v>0</v>
      </c>
      <c r="BC371" s="12">
        <f t="shared" si="107"/>
        <v>0</v>
      </c>
      <c r="BD371" s="12">
        <f t="shared" si="108"/>
        <v>0</v>
      </c>
      <c r="BE371" s="12">
        <f t="shared" si="109"/>
        <v>0</v>
      </c>
      <c r="BF371" s="12">
        <f t="shared" si="103"/>
        <v>3400</v>
      </c>
      <c r="BG371" s="1"/>
      <c r="BH371" s="95"/>
    </row>
    <row r="372" spans="1:60" s="5" customFormat="1">
      <c r="A372" s="84" t="s">
        <v>463</v>
      </c>
      <c r="B372" s="14" t="s">
        <v>270</v>
      </c>
      <c r="C372" s="84"/>
      <c r="D372" s="84" t="s">
        <v>1399</v>
      </c>
      <c r="E372" s="21" t="s">
        <v>64</v>
      </c>
      <c r="F372" s="20">
        <v>10</v>
      </c>
      <c r="G372" s="20" t="s">
        <v>77</v>
      </c>
      <c r="H372" s="85"/>
      <c r="I372" s="84"/>
      <c r="J372" s="12">
        <v>0</v>
      </c>
      <c r="K372" s="12">
        <v>0</v>
      </c>
      <c r="L372" s="12">
        <v>0</v>
      </c>
      <c r="M372" s="12">
        <v>0</v>
      </c>
      <c r="N372" s="12">
        <v>0</v>
      </c>
      <c r="O372" s="12">
        <v>0</v>
      </c>
      <c r="P372" s="12">
        <f t="shared" si="100"/>
        <v>0</v>
      </c>
      <c r="Q372" s="12">
        <v>0</v>
      </c>
      <c r="R372" s="12">
        <v>0</v>
      </c>
      <c r="S372" s="12">
        <v>0</v>
      </c>
      <c r="T372" s="12">
        <v>0</v>
      </c>
      <c r="U372" s="12">
        <v>0</v>
      </c>
      <c r="V372" s="12">
        <v>0</v>
      </c>
      <c r="W372" s="12">
        <f t="shared" si="111"/>
        <v>0</v>
      </c>
      <c r="X372" s="12">
        <v>0</v>
      </c>
      <c r="Y372" s="12">
        <v>25000</v>
      </c>
      <c r="Z372" s="12">
        <v>0</v>
      </c>
      <c r="AA372" s="12">
        <v>0</v>
      </c>
      <c r="AB372" s="12">
        <v>0</v>
      </c>
      <c r="AC372" s="12">
        <v>0</v>
      </c>
      <c r="AD372" s="12">
        <f t="shared" si="112"/>
        <v>25000</v>
      </c>
      <c r="AE372" s="12">
        <v>0</v>
      </c>
      <c r="AF372" s="12">
        <v>0</v>
      </c>
      <c r="AG372" s="12">
        <v>0</v>
      </c>
      <c r="AH372" s="12">
        <v>0</v>
      </c>
      <c r="AI372" s="12">
        <v>0</v>
      </c>
      <c r="AJ372" s="12">
        <v>0</v>
      </c>
      <c r="AK372" s="12">
        <f t="shared" si="113"/>
        <v>0</v>
      </c>
      <c r="AL372" s="12">
        <f t="shared" si="115"/>
        <v>0</v>
      </c>
      <c r="AM372" s="12">
        <f t="shared" si="115"/>
        <v>25000</v>
      </c>
      <c r="AN372" s="12">
        <f t="shared" si="115"/>
        <v>0</v>
      </c>
      <c r="AO372" s="12">
        <f t="shared" si="115"/>
        <v>0</v>
      </c>
      <c r="AP372" s="12">
        <f t="shared" si="115"/>
        <v>0</v>
      </c>
      <c r="AQ372" s="12">
        <f t="shared" si="115"/>
        <v>0</v>
      </c>
      <c r="AR372" s="12">
        <f t="shared" si="110"/>
        <v>25000</v>
      </c>
      <c r="AS372" s="12">
        <v>0</v>
      </c>
      <c r="AT372" s="12">
        <v>0</v>
      </c>
      <c r="AU372" s="12">
        <v>0</v>
      </c>
      <c r="AV372" s="12">
        <v>0</v>
      </c>
      <c r="AW372" s="12">
        <v>0</v>
      </c>
      <c r="AX372" s="12">
        <v>0</v>
      </c>
      <c r="AY372" s="12">
        <f t="shared" si="114"/>
        <v>0</v>
      </c>
      <c r="AZ372" s="12">
        <f t="shared" si="104"/>
        <v>0</v>
      </c>
      <c r="BA372" s="12">
        <f t="shared" si="105"/>
        <v>25000</v>
      </c>
      <c r="BB372" s="12">
        <f t="shared" si="106"/>
        <v>0</v>
      </c>
      <c r="BC372" s="12">
        <f t="shared" si="107"/>
        <v>0</v>
      </c>
      <c r="BD372" s="12">
        <f t="shared" si="108"/>
        <v>0</v>
      </c>
      <c r="BE372" s="12">
        <f t="shared" si="109"/>
        <v>0</v>
      </c>
      <c r="BF372" s="12">
        <f t="shared" si="103"/>
        <v>25000</v>
      </c>
      <c r="BG372" s="1"/>
      <c r="BH372" s="95"/>
    </row>
    <row r="373" spans="1:60" s="5" customFormat="1">
      <c r="A373" s="84" t="s">
        <v>464</v>
      </c>
      <c r="B373" s="14" t="s">
        <v>270</v>
      </c>
      <c r="C373" s="84"/>
      <c r="D373" s="84" t="s">
        <v>1399</v>
      </c>
      <c r="E373" s="21" t="s">
        <v>64</v>
      </c>
      <c r="F373" s="20">
        <v>10</v>
      </c>
      <c r="G373" s="20" t="s">
        <v>77</v>
      </c>
      <c r="H373" s="85"/>
      <c r="I373" s="84"/>
      <c r="J373" s="12">
        <v>0</v>
      </c>
      <c r="K373" s="12">
        <v>0</v>
      </c>
      <c r="L373" s="12">
        <v>0</v>
      </c>
      <c r="M373" s="12">
        <v>0</v>
      </c>
      <c r="N373" s="12">
        <v>0</v>
      </c>
      <c r="O373" s="12">
        <v>0</v>
      </c>
      <c r="P373" s="12">
        <f t="shared" si="100"/>
        <v>0</v>
      </c>
      <c r="Q373" s="12">
        <v>0</v>
      </c>
      <c r="R373" s="12">
        <v>0</v>
      </c>
      <c r="S373" s="12">
        <v>0</v>
      </c>
      <c r="T373" s="12">
        <v>0</v>
      </c>
      <c r="U373" s="12">
        <v>0</v>
      </c>
      <c r="V373" s="12">
        <v>0</v>
      </c>
      <c r="W373" s="12">
        <f t="shared" si="111"/>
        <v>0</v>
      </c>
      <c r="X373" s="12">
        <v>0</v>
      </c>
      <c r="Y373" s="12">
        <v>0</v>
      </c>
      <c r="Z373" s="12">
        <v>0</v>
      </c>
      <c r="AA373" s="12">
        <v>0</v>
      </c>
      <c r="AB373" s="12">
        <v>0</v>
      </c>
      <c r="AC373" s="12">
        <v>0</v>
      </c>
      <c r="AD373" s="12">
        <f t="shared" si="112"/>
        <v>0</v>
      </c>
      <c r="AE373" s="12">
        <v>0</v>
      </c>
      <c r="AF373" s="12">
        <v>9000</v>
      </c>
      <c r="AG373" s="12">
        <v>0</v>
      </c>
      <c r="AH373" s="12">
        <v>0</v>
      </c>
      <c r="AI373" s="12">
        <v>0</v>
      </c>
      <c r="AJ373" s="12">
        <v>0</v>
      </c>
      <c r="AK373" s="12">
        <f t="shared" si="113"/>
        <v>9000</v>
      </c>
      <c r="AL373" s="12">
        <f t="shared" si="115"/>
        <v>0</v>
      </c>
      <c r="AM373" s="12">
        <f t="shared" si="115"/>
        <v>9000</v>
      </c>
      <c r="AN373" s="12">
        <f t="shared" si="115"/>
        <v>0</v>
      </c>
      <c r="AO373" s="12">
        <f t="shared" si="115"/>
        <v>0</v>
      </c>
      <c r="AP373" s="12">
        <f t="shared" si="115"/>
        <v>0</v>
      </c>
      <c r="AQ373" s="12">
        <f t="shared" si="115"/>
        <v>0</v>
      </c>
      <c r="AR373" s="12">
        <f t="shared" si="110"/>
        <v>9000</v>
      </c>
      <c r="AS373" s="12">
        <v>0</v>
      </c>
      <c r="AT373" s="12">
        <v>0</v>
      </c>
      <c r="AU373" s="12">
        <v>0</v>
      </c>
      <c r="AV373" s="12">
        <v>0</v>
      </c>
      <c r="AW373" s="12">
        <v>0</v>
      </c>
      <c r="AX373" s="12">
        <v>0</v>
      </c>
      <c r="AY373" s="12">
        <f t="shared" si="114"/>
        <v>0</v>
      </c>
      <c r="AZ373" s="12">
        <f t="shared" si="104"/>
        <v>0</v>
      </c>
      <c r="BA373" s="12">
        <f t="shared" si="105"/>
        <v>9000</v>
      </c>
      <c r="BB373" s="12">
        <f t="shared" si="106"/>
        <v>0</v>
      </c>
      <c r="BC373" s="12">
        <f t="shared" si="107"/>
        <v>0</v>
      </c>
      <c r="BD373" s="12">
        <f t="shared" si="108"/>
        <v>0</v>
      </c>
      <c r="BE373" s="12">
        <f t="shared" si="109"/>
        <v>0</v>
      </c>
      <c r="BF373" s="12">
        <f t="shared" si="103"/>
        <v>9000</v>
      </c>
      <c r="BG373" s="1"/>
      <c r="BH373" s="95"/>
    </row>
    <row r="374" spans="1:60" s="5" customFormat="1">
      <c r="A374" s="84" t="s">
        <v>465</v>
      </c>
      <c r="B374" s="14" t="s">
        <v>270</v>
      </c>
      <c r="C374" s="84"/>
      <c r="D374" s="84" t="s">
        <v>1399</v>
      </c>
      <c r="E374" s="21" t="s">
        <v>67</v>
      </c>
      <c r="F374" s="20">
        <v>10</v>
      </c>
      <c r="G374" s="20" t="s">
        <v>77</v>
      </c>
      <c r="H374" s="85"/>
      <c r="I374" s="84"/>
      <c r="J374" s="12">
        <v>0</v>
      </c>
      <c r="K374" s="12">
        <v>0</v>
      </c>
      <c r="L374" s="12">
        <v>0</v>
      </c>
      <c r="M374" s="12">
        <v>0</v>
      </c>
      <c r="N374" s="12">
        <v>0</v>
      </c>
      <c r="O374" s="12">
        <v>0</v>
      </c>
      <c r="P374" s="12">
        <f t="shared" si="100"/>
        <v>0</v>
      </c>
      <c r="Q374" s="12">
        <v>0</v>
      </c>
      <c r="R374" s="12">
        <v>0</v>
      </c>
      <c r="S374" s="12">
        <v>0</v>
      </c>
      <c r="T374" s="12">
        <v>0</v>
      </c>
      <c r="U374" s="12">
        <v>0</v>
      </c>
      <c r="V374" s="12">
        <v>0</v>
      </c>
      <c r="W374" s="12">
        <f t="shared" si="111"/>
        <v>0</v>
      </c>
      <c r="X374" s="12">
        <v>0</v>
      </c>
      <c r="Y374" s="12">
        <v>65000</v>
      </c>
      <c r="Z374" s="12">
        <v>0</v>
      </c>
      <c r="AA374" s="12">
        <v>0</v>
      </c>
      <c r="AB374" s="12">
        <v>0</v>
      </c>
      <c r="AC374" s="12">
        <v>0</v>
      </c>
      <c r="AD374" s="12">
        <f t="shared" si="112"/>
        <v>65000</v>
      </c>
      <c r="AE374" s="12">
        <v>0</v>
      </c>
      <c r="AF374" s="12">
        <v>45000</v>
      </c>
      <c r="AG374" s="12">
        <v>0</v>
      </c>
      <c r="AH374" s="12">
        <v>0</v>
      </c>
      <c r="AI374" s="12">
        <v>0</v>
      </c>
      <c r="AJ374" s="12">
        <v>0</v>
      </c>
      <c r="AK374" s="12">
        <f t="shared" si="113"/>
        <v>45000</v>
      </c>
      <c r="AL374" s="12">
        <f t="shared" si="115"/>
        <v>0</v>
      </c>
      <c r="AM374" s="12">
        <f t="shared" si="115"/>
        <v>110000</v>
      </c>
      <c r="AN374" s="12">
        <f t="shared" si="115"/>
        <v>0</v>
      </c>
      <c r="AO374" s="12">
        <f t="shared" si="115"/>
        <v>0</v>
      </c>
      <c r="AP374" s="12">
        <f t="shared" si="115"/>
        <v>0</v>
      </c>
      <c r="AQ374" s="12">
        <f t="shared" si="115"/>
        <v>0</v>
      </c>
      <c r="AR374" s="12">
        <f t="shared" si="110"/>
        <v>110000</v>
      </c>
      <c r="AS374" s="12">
        <v>0</v>
      </c>
      <c r="AT374" s="12">
        <v>0</v>
      </c>
      <c r="AU374" s="12">
        <v>0</v>
      </c>
      <c r="AV374" s="12">
        <v>0</v>
      </c>
      <c r="AW374" s="12">
        <v>0</v>
      </c>
      <c r="AX374" s="12">
        <v>0</v>
      </c>
      <c r="AY374" s="12">
        <f t="shared" si="114"/>
        <v>0</v>
      </c>
      <c r="AZ374" s="12">
        <f t="shared" si="104"/>
        <v>0</v>
      </c>
      <c r="BA374" s="12">
        <f t="shared" si="105"/>
        <v>110000</v>
      </c>
      <c r="BB374" s="12">
        <f t="shared" si="106"/>
        <v>0</v>
      </c>
      <c r="BC374" s="12">
        <f t="shared" si="107"/>
        <v>0</v>
      </c>
      <c r="BD374" s="12">
        <f t="shared" si="108"/>
        <v>0</v>
      </c>
      <c r="BE374" s="12">
        <f t="shared" si="109"/>
        <v>0</v>
      </c>
      <c r="BF374" s="12">
        <f t="shared" si="103"/>
        <v>110000</v>
      </c>
      <c r="BG374" s="1"/>
      <c r="BH374" s="95"/>
    </row>
    <row r="375" spans="1:60" s="5" customFormat="1">
      <c r="A375" s="84" t="s">
        <v>466</v>
      </c>
      <c r="B375" s="14" t="s">
        <v>270</v>
      </c>
      <c r="C375" s="84"/>
      <c r="D375" s="84" t="s">
        <v>1399</v>
      </c>
      <c r="E375" s="21" t="s">
        <v>67</v>
      </c>
      <c r="F375" s="20">
        <v>10</v>
      </c>
      <c r="G375" s="20" t="s">
        <v>77</v>
      </c>
      <c r="H375" s="85"/>
      <c r="I375" s="84"/>
      <c r="J375" s="12">
        <v>0</v>
      </c>
      <c r="K375" s="12">
        <v>10000</v>
      </c>
      <c r="L375" s="12">
        <v>0</v>
      </c>
      <c r="M375" s="12">
        <v>0</v>
      </c>
      <c r="N375" s="12">
        <v>0</v>
      </c>
      <c r="O375" s="12">
        <v>0</v>
      </c>
      <c r="P375" s="12">
        <f t="shared" si="100"/>
        <v>10000</v>
      </c>
      <c r="Q375" s="12">
        <v>0</v>
      </c>
      <c r="R375" s="12">
        <v>23000</v>
      </c>
      <c r="S375" s="12">
        <v>0</v>
      </c>
      <c r="T375" s="12">
        <v>0</v>
      </c>
      <c r="U375" s="12">
        <v>0</v>
      </c>
      <c r="V375" s="12">
        <v>0</v>
      </c>
      <c r="W375" s="12">
        <f t="shared" si="111"/>
        <v>23000</v>
      </c>
      <c r="X375" s="12">
        <v>0</v>
      </c>
      <c r="Y375" s="12">
        <v>0</v>
      </c>
      <c r="Z375" s="12">
        <v>0</v>
      </c>
      <c r="AA375" s="12">
        <v>0</v>
      </c>
      <c r="AB375" s="12">
        <v>0</v>
      </c>
      <c r="AC375" s="12">
        <v>0</v>
      </c>
      <c r="AD375" s="12">
        <f t="shared" si="112"/>
        <v>0</v>
      </c>
      <c r="AE375" s="12">
        <v>0</v>
      </c>
      <c r="AF375" s="12">
        <v>0</v>
      </c>
      <c r="AG375" s="12">
        <v>0</v>
      </c>
      <c r="AH375" s="12">
        <v>0</v>
      </c>
      <c r="AI375" s="12">
        <v>0</v>
      </c>
      <c r="AJ375" s="12">
        <v>0</v>
      </c>
      <c r="AK375" s="12">
        <f t="shared" si="113"/>
        <v>0</v>
      </c>
      <c r="AL375" s="12">
        <f t="shared" si="115"/>
        <v>0</v>
      </c>
      <c r="AM375" s="12">
        <f t="shared" si="115"/>
        <v>33000</v>
      </c>
      <c r="AN375" s="12">
        <f t="shared" si="115"/>
        <v>0</v>
      </c>
      <c r="AO375" s="12">
        <f t="shared" si="115"/>
        <v>0</v>
      </c>
      <c r="AP375" s="12">
        <f t="shared" si="115"/>
        <v>0</v>
      </c>
      <c r="AQ375" s="12">
        <f t="shared" si="115"/>
        <v>0</v>
      </c>
      <c r="AR375" s="12">
        <f t="shared" si="110"/>
        <v>33000</v>
      </c>
      <c r="AS375" s="12">
        <v>0</v>
      </c>
      <c r="AT375" s="12">
        <v>0</v>
      </c>
      <c r="AU375" s="12">
        <v>0</v>
      </c>
      <c r="AV375" s="12">
        <v>0</v>
      </c>
      <c r="AW375" s="12">
        <v>0</v>
      </c>
      <c r="AX375" s="12">
        <v>0</v>
      </c>
      <c r="AY375" s="12">
        <f t="shared" si="114"/>
        <v>0</v>
      </c>
      <c r="AZ375" s="12">
        <f t="shared" si="104"/>
        <v>0</v>
      </c>
      <c r="BA375" s="12">
        <f t="shared" si="105"/>
        <v>33000</v>
      </c>
      <c r="BB375" s="12">
        <f t="shared" si="106"/>
        <v>0</v>
      </c>
      <c r="BC375" s="12">
        <f t="shared" si="107"/>
        <v>0</v>
      </c>
      <c r="BD375" s="12">
        <f t="shared" si="108"/>
        <v>0</v>
      </c>
      <c r="BE375" s="12">
        <f t="shared" si="109"/>
        <v>0</v>
      </c>
      <c r="BF375" s="12">
        <f t="shared" si="103"/>
        <v>33000</v>
      </c>
      <c r="BG375" s="1"/>
      <c r="BH375" s="95"/>
    </row>
    <row r="376" spans="1:60" s="5" customFormat="1">
      <c r="A376" s="84" t="s">
        <v>467</v>
      </c>
      <c r="B376" s="14" t="s">
        <v>270</v>
      </c>
      <c r="C376" s="84"/>
      <c r="D376" s="84" t="s">
        <v>1399</v>
      </c>
      <c r="E376" s="21" t="s">
        <v>67</v>
      </c>
      <c r="F376" s="20">
        <v>10</v>
      </c>
      <c r="G376" s="20" t="s">
        <v>77</v>
      </c>
      <c r="H376" s="85"/>
      <c r="I376" s="84"/>
      <c r="J376" s="12">
        <v>0</v>
      </c>
      <c r="K376" s="12">
        <v>0</v>
      </c>
      <c r="L376" s="12">
        <v>0</v>
      </c>
      <c r="M376" s="12">
        <v>0</v>
      </c>
      <c r="N376" s="12">
        <v>0</v>
      </c>
      <c r="O376" s="12">
        <v>0</v>
      </c>
      <c r="P376" s="12">
        <f t="shared" si="100"/>
        <v>0</v>
      </c>
      <c r="Q376" s="12">
        <v>0</v>
      </c>
      <c r="R376" s="12">
        <v>0</v>
      </c>
      <c r="S376" s="12">
        <v>0</v>
      </c>
      <c r="T376" s="12">
        <v>0</v>
      </c>
      <c r="U376" s="12">
        <v>0</v>
      </c>
      <c r="V376" s="12">
        <v>0</v>
      </c>
      <c r="W376" s="12">
        <f t="shared" si="111"/>
        <v>0</v>
      </c>
      <c r="X376" s="12">
        <v>0</v>
      </c>
      <c r="Y376" s="12">
        <v>30933</v>
      </c>
      <c r="Z376" s="12">
        <v>0</v>
      </c>
      <c r="AA376" s="12">
        <v>0</v>
      </c>
      <c r="AB376" s="12">
        <v>0</v>
      </c>
      <c r="AC376" s="12">
        <v>0</v>
      </c>
      <c r="AD376" s="12">
        <f t="shared" si="112"/>
        <v>30933</v>
      </c>
      <c r="AE376" s="12">
        <v>0</v>
      </c>
      <c r="AF376" s="12">
        <v>130000</v>
      </c>
      <c r="AG376" s="12">
        <v>0</v>
      </c>
      <c r="AH376" s="12">
        <v>0</v>
      </c>
      <c r="AI376" s="12">
        <v>0</v>
      </c>
      <c r="AJ376" s="12">
        <v>0</v>
      </c>
      <c r="AK376" s="12">
        <f t="shared" si="113"/>
        <v>130000</v>
      </c>
      <c r="AL376" s="12">
        <f t="shared" si="115"/>
        <v>0</v>
      </c>
      <c r="AM376" s="12">
        <f t="shared" si="115"/>
        <v>160933</v>
      </c>
      <c r="AN376" s="12">
        <f t="shared" si="115"/>
        <v>0</v>
      </c>
      <c r="AO376" s="12">
        <f t="shared" si="115"/>
        <v>0</v>
      </c>
      <c r="AP376" s="12">
        <f t="shared" si="115"/>
        <v>0</v>
      </c>
      <c r="AQ376" s="12">
        <f t="shared" si="115"/>
        <v>0</v>
      </c>
      <c r="AR376" s="12">
        <f t="shared" si="110"/>
        <v>160933</v>
      </c>
      <c r="AS376" s="12">
        <v>0</v>
      </c>
      <c r="AT376" s="12">
        <v>0</v>
      </c>
      <c r="AU376" s="12">
        <v>0</v>
      </c>
      <c r="AV376" s="12">
        <v>0</v>
      </c>
      <c r="AW376" s="12">
        <v>0</v>
      </c>
      <c r="AX376" s="12">
        <v>0</v>
      </c>
      <c r="AY376" s="12">
        <f t="shared" si="114"/>
        <v>0</v>
      </c>
      <c r="AZ376" s="12">
        <f t="shared" si="104"/>
        <v>0</v>
      </c>
      <c r="BA376" s="12">
        <f t="shared" si="105"/>
        <v>160933</v>
      </c>
      <c r="BB376" s="12">
        <f t="shared" si="106"/>
        <v>0</v>
      </c>
      <c r="BC376" s="12">
        <f t="shared" si="107"/>
        <v>0</v>
      </c>
      <c r="BD376" s="12">
        <f t="shared" si="108"/>
        <v>0</v>
      </c>
      <c r="BE376" s="12">
        <f t="shared" si="109"/>
        <v>0</v>
      </c>
      <c r="BF376" s="12">
        <f t="shared" si="103"/>
        <v>160933</v>
      </c>
      <c r="BG376" s="1"/>
      <c r="BH376" s="95"/>
    </row>
    <row r="377" spans="1:60" s="5" customFormat="1">
      <c r="A377" s="84" t="s">
        <v>468</v>
      </c>
      <c r="B377" s="14" t="s">
        <v>270</v>
      </c>
      <c r="C377" s="84"/>
      <c r="D377" s="84" t="s">
        <v>1399</v>
      </c>
      <c r="E377" s="21" t="s">
        <v>67</v>
      </c>
      <c r="F377" s="20">
        <v>10</v>
      </c>
      <c r="G377" s="20" t="s">
        <v>77</v>
      </c>
      <c r="H377" s="85"/>
      <c r="I377" s="84"/>
      <c r="J377" s="12">
        <v>0</v>
      </c>
      <c r="K377" s="12">
        <v>0</v>
      </c>
      <c r="L377" s="12">
        <v>0</v>
      </c>
      <c r="M377" s="12">
        <v>0</v>
      </c>
      <c r="N377" s="12">
        <v>0</v>
      </c>
      <c r="O377" s="12">
        <v>0</v>
      </c>
      <c r="P377" s="12">
        <f t="shared" si="100"/>
        <v>0</v>
      </c>
      <c r="Q377" s="12">
        <v>0</v>
      </c>
      <c r="R377" s="12">
        <v>0</v>
      </c>
      <c r="S377" s="12">
        <v>0</v>
      </c>
      <c r="T377" s="12">
        <v>0</v>
      </c>
      <c r="U377" s="12">
        <v>0</v>
      </c>
      <c r="V377" s="12">
        <v>0</v>
      </c>
      <c r="W377" s="12">
        <f t="shared" si="111"/>
        <v>0</v>
      </c>
      <c r="X377" s="12">
        <v>0</v>
      </c>
      <c r="Y377" s="12">
        <v>0</v>
      </c>
      <c r="Z377" s="12">
        <v>0</v>
      </c>
      <c r="AA377" s="12">
        <v>0</v>
      </c>
      <c r="AB377" s="12">
        <v>0</v>
      </c>
      <c r="AC377" s="12">
        <v>0</v>
      </c>
      <c r="AD377" s="12">
        <f t="shared" si="112"/>
        <v>0</v>
      </c>
      <c r="AE377" s="12">
        <v>0</v>
      </c>
      <c r="AF377" s="12">
        <v>10000</v>
      </c>
      <c r="AG377" s="12">
        <v>0</v>
      </c>
      <c r="AH377" s="12">
        <v>0</v>
      </c>
      <c r="AI377" s="12">
        <v>0</v>
      </c>
      <c r="AJ377" s="12">
        <v>0</v>
      </c>
      <c r="AK377" s="12">
        <f t="shared" si="113"/>
        <v>10000</v>
      </c>
      <c r="AL377" s="12">
        <f t="shared" si="115"/>
        <v>0</v>
      </c>
      <c r="AM377" s="12">
        <f t="shared" si="115"/>
        <v>10000</v>
      </c>
      <c r="AN377" s="12">
        <f t="shared" si="115"/>
        <v>0</v>
      </c>
      <c r="AO377" s="12">
        <f t="shared" si="115"/>
        <v>0</v>
      </c>
      <c r="AP377" s="12">
        <f t="shared" si="115"/>
        <v>0</v>
      </c>
      <c r="AQ377" s="12">
        <f t="shared" si="115"/>
        <v>0</v>
      </c>
      <c r="AR377" s="12">
        <f t="shared" si="110"/>
        <v>10000</v>
      </c>
      <c r="AS377" s="12">
        <v>0</v>
      </c>
      <c r="AT377" s="12">
        <v>0</v>
      </c>
      <c r="AU377" s="12">
        <v>0</v>
      </c>
      <c r="AV377" s="12">
        <v>0</v>
      </c>
      <c r="AW377" s="12">
        <v>0</v>
      </c>
      <c r="AX377" s="12">
        <v>0</v>
      </c>
      <c r="AY377" s="12">
        <f t="shared" si="114"/>
        <v>0</v>
      </c>
      <c r="AZ377" s="12">
        <f t="shared" si="104"/>
        <v>0</v>
      </c>
      <c r="BA377" s="12">
        <f t="shared" si="105"/>
        <v>10000</v>
      </c>
      <c r="BB377" s="12">
        <f t="shared" si="106"/>
        <v>0</v>
      </c>
      <c r="BC377" s="12">
        <f t="shared" si="107"/>
        <v>0</v>
      </c>
      <c r="BD377" s="12">
        <f t="shared" si="108"/>
        <v>0</v>
      </c>
      <c r="BE377" s="12">
        <f t="shared" si="109"/>
        <v>0</v>
      </c>
      <c r="BF377" s="12">
        <f t="shared" si="103"/>
        <v>10000</v>
      </c>
      <c r="BG377" s="1"/>
      <c r="BH377" s="95"/>
    </row>
    <row r="378" spans="1:60" s="5" customFormat="1">
      <c r="A378" s="84" t="s">
        <v>469</v>
      </c>
      <c r="B378" s="14" t="s">
        <v>270</v>
      </c>
      <c r="C378" s="84"/>
      <c r="D378" s="84" t="s">
        <v>1399</v>
      </c>
      <c r="E378" s="21" t="s">
        <v>67</v>
      </c>
      <c r="F378" s="20">
        <v>10</v>
      </c>
      <c r="G378" s="20" t="s">
        <v>77</v>
      </c>
      <c r="H378" s="85"/>
      <c r="I378" s="84"/>
      <c r="J378" s="12">
        <v>0</v>
      </c>
      <c r="K378" s="12">
        <v>3500</v>
      </c>
      <c r="L378" s="12">
        <v>0</v>
      </c>
      <c r="M378" s="12">
        <v>0</v>
      </c>
      <c r="N378" s="12">
        <v>0</v>
      </c>
      <c r="O378" s="12">
        <v>0</v>
      </c>
      <c r="P378" s="12">
        <f t="shared" ref="P378:P441" si="116">SUM(J378:O378)</f>
        <v>3500</v>
      </c>
      <c r="Q378" s="12">
        <v>0</v>
      </c>
      <c r="R378" s="12">
        <v>0</v>
      </c>
      <c r="S378" s="12">
        <v>0</v>
      </c>
      <c r="T378" s="12">
        <v>0</v>
      </c>
      <c r="U378" s="12">
        <v>0</v>
      </c>
      <c r="V378" s="12">
        <v>0</v>
      </c>
      <c r="W378" s="12">
        <f t="shared" si="111"/>
        <v>0</v>
      </c>
      <c r="X378" s="12">
        <v>0</v>
      </c>
      <c r="Y378" s="12">
        <v>0</v>
      </c>
      <c r="Z378" s="12">
        <v>0</v>
      </c>
      <c r="AA378" s="12">
        <v>0</v>
      </c>
      <c r="AB378" s="12">
        <v>0</v>
      </c>
      <c r="AC378" s="12">
        <v>0</v>
      </c>
      <c r="AD378" s="12">
        <f t="shared" si="112"/>
        <v>0</v>
      </c>
      <c r="AE378" s="12">
        <v>0</v>
      </c>
      <c r="AF378" s="12">
        <v>0</v>
      </c>
      <c r="AG378" s="12">
        <v>0</v>
      </c>
      <c r="AH378" s="12">
        <v>0</v>
      </c>
      <c r="AI378" s="12">
        <v>0</v>
      </c>
      <c r="AJ378" s="12">
        <v>0</v>
      </c>
      <c r="AK378" s="12">
        <f t="shared" si="113"/>
        <v>0</v>
      </c>
      <c r="AL378" s="12">
        <f t="shared" si="115"/>
        <v>0</v>
      </c>
      <c r="AM378" s="12">
        <f t="shared" si="115"/>
        <v>3500</v>
      </c>
      <c r="AN378" s="12">
        <f t="shared" si="115"/>
        <v>0</v>
      </c>
      <c r="AO378" s="12">
        <f t="shared" si="115"/>
        <v>0</v>
      </c>
      <c r="AP378" s="12">
        <f t="shared" si="115"/>
        <v>0</v>
      </c>
      <c r="AQ378" s="12">
        <f t="shared" si="115"/>
        <v>0</v>
      </c>
      <c r="AR378" s="12">
        <f t="shared" si="110"/>
        <v>3500</v>
      </c>
      <c r="AS378" s="12">
        <v>0</v>
      </c>
      <c r="AT378" s="12">
        <v>0</v>
      </c>
      <c r="AU378" s="12">
        <v>0</v>
      </c>
      <c r="AV378" s="12">
        <v>0</v>
      </c>
      <c r="AW378" s="12">
        <v>0</v>
      </c>
      <c r="AX378" s="12">
        <v>0</v>
      </c>
      <c r="AY378" s="12">
        <f t="shared" si="114"/>
        <v>0</v>
      </c>
      <c r="AZ378" s="12">
        <f t="shared" si="104"/>
        <v>0</v>
      </c>
      <c r="BA378" s="12">
        <f t="shared" si="105"/>
        <v>3500</v>
      </c>
      <c r="BB378" s="12">
        <f t="shared" si="106"/>
        <v>0</v>
      </c>
      <c r="BC378" s="12">
        <f t="shared" si="107"/>
        <v>0</v>
      </c>
      <c r="BD378" s="12">
        <f t="shared" si="108"/>
        <v>0</v>
      </c>
      <c r="BE378" s="12">
        <f t="shared" si="109"/>
        <v>0</v>
      </c>
      <c r="BF378" s="12">
        <f t="shared" si="103"/>
        <v>3500</v>
      </c>
      <c r="BG378" s="1"/>
      <c r="BH378" s="95"/>
    </row>
    <row r="379" spans="1:60" s="5" customFormat="1">
      <c r="A379" s="84" t="s">
        <v>470</v>
      </c>
      <c r="B379" s="14" t="s">
        <v>270</v>
      </c>
      <c r="C379" s="84"/>
      <c r="D379" s="84" t="s">
        <v>1399</v>
      </c>
      <c r="E379" s="21" t="s">
        <v>67</v>
      </c>
      <c r="F379" s="20">
        <v>10</v>
      </c>
      <c r="G379" s="20" t="s">
        <v>77</v>
      </c>
      <c r="H379" s="85"/>
      <c r="I379" s="84"/>
      <c r="J379" s="12">
        <v>0</v>
      </c>
      <c r="K379" s="12">
        <v>0</v>
      </c>
      <c r="L379" s="12">
        <v>0</v>
      </c>
      <c r="M379" s="12">
        <v>0</v>
      </c>
      <c r="N379" s="12">
        <v>0</v>
      </c>
      <c r="O379" s="12">
        <v>0</v>
      </c>
      <c r="P379" s="12">
        <f t="shared" si="116"/>
        <v>0</v>
      </c>
      <c r="Q379" s="12">
        <v>0</v>
      </c>
      <c r="R379" s="12">
        <v>0</v>
      </c>
      <c r="S379" s="12">
        <v>0</v>
      </c>
      <c r="T379" s="12">
        <v>0</v>
      </c>
      <c r="U379" s="12">
        <v>0</v>
      </c>
      <c r="V379" s="12">
        <v>0</v>
      </c>
      <c r="W379" s="12">
        <f t="shared" si="111"/>
        <v>0</v>
      </c>
      <c r="X379" s="12">
        <v>0</v>
      </c>
      <c r="Y379" s="12">
        <v>0</v>
      </c>
      <c r="Z379" s="12">
        <v>0</v>
      </c>
      <c r="AA379" s="12">
        <v>0</v>
      </c>
      <c r="AB379" s="12">
        <v>0</v>
      </c>
      <c r="AC379" s="12">
        <v>0</v>
      </c>
      <c r="AD379" s="12">
        <f t="shared" si="112"/>
        <v>0</v>
      </c>
      <c r="AE379" s="12">
        <v>0</v>
      </c>
      <c r="AF379" s="12">
        <v>107265</v>
      </c>
      <c r="AG379" s="12">
        <v>0</v>
      </c>
      <c r="AH379" s="12">
        <v>0</v>
      </c>
      <c r="AI379" s="12">
        <v>0</v>
      </c>
      <c r="AJ379" s="12">
        <v>0</v>
      </c>
      <c r="AK379" s="12">
        <f t="shared" si="113"/>
        <v>107265</v>
      </c>
      <c r="AL379" s="12">
        <f t="shared" si="115"/>
        <v>0</v>
      </c>
      <c r="AM379" s="12">
        <f t="shared" si="115"/>
        <v>107265</v>
      </c>
      <c r="AN379" s="12">
        <f t="shared" si="115"/>
        <v>0</v>
      </c>
      <c r="AO379" s="12">
        <f t="shared" si="115"/>
        <v>0</v>
      </c>
      <c r="AP379" s="12">
        <f t="shared" si="115"/>
        <v>0</v>
      </c>
      <c r="AQ379" s="12">
        <f t="shared" si="115"/>
        <v>0</v>
      </c>
      <c r="AR379" s="12">
        <f t="shared" si="110"/>
        <v>107265</v>
      </c>
      <c r="AS379" s="12">
        <v>0</v>
      </c>
      <c r="AT379" s="12">
        <v>0</v>
      </c>
      <c r="AU379" s="12">
        <v>0</v>
      </c>
      <c r="AV379" s="12">
        <v>0</v>
      </c>
      <c r="AW379" s="12">
        <v>0</v>
      </c>
      <c r="AX379" s="12">
        <v>0</v>
      </c>
      <c r="AY379" s="12">
        <f t="shared" si="114"/>
        <v>0</v>
      </c>
      <c r="AZ379" s="12">
        <f t="shared" si="104"/>
        <v>0</v>
      </c>
      <c r="BA379" s="12">
        <f t="shared" si="105"/>
        <v>107265</v>
      </c>
      <c r="BB379" s="12">
        <f t="shared" si="106"/>
        <v>0</v>
      </c>
      <c r="BC379" s="12">
        <f t="shared" si="107"/>
        <v>0</v>
      </c>
      <c r="BD379" s="12">
        <f t="shared" si="108"/>
        <v>0</v>
      </c>
      <c r="BE379" s="12">
        <f t="shared" si="109"/>
        <v>0</v>
      </c>
      <c r="BF379" s="12">
        <f t="shared" si="103"/>
        <v>107265</v>
      </c>
      <c r="BG379" s="1"/>
      <c r="BH379" s="95"/>
    </row>
    <row r="380" spans="1:60" s="5" customFormat="1">
      <c r="A380" s="84" t="s">
        <v>471</v>
      </c>
      <c r="B380" s="14" t="s">
        <v>270</v>
      </c>
      <c r="C380" s="84"/>
      <c r="D380" s="84" t="s">
        <v>1399</v>
      </c>
      <c r="E380" s="21" t="s">
        <v>67</v>
      </c>
      <c r="F380" s="20">
        <v>10</v>
      </c>
      <c r="G380" s="20" t="s">
        <v>77</v>
      </c>
      <c r="H380" s="85"/>
      <c r="I380" s="84"/>
      <c r="J380" s="12">
        <v>0</v>
      </c>
      <c r="K380" s="12">
        <v>1000</v>
      </c>
      <c r="L380" s="12">
        <v>0</v>
      </c>
      <c r="M380" s="12">
        <v>0</v>
      </c>
      <c r="N380" s="12">
        <v>0</v>
      </c>
      <c r="O380" s="12">
        <v>0</v>
      </c>
      <c r="P380" s="12">
        <f t="shared" si="116"/>
        <v>1000</v>
      </c>
      <c r="Q380" s="12">
        <v>0</v>
      </c>
      <c r="R380" s="12">
        <v>13000</v>
      </c>
      <c r="S380" s="12">
        <v>0</v>
      </c>
      <c r="T380" s="12">
        <v>0</v>
      </c>
      <c r="U380" s="12">
        <v>0</v>
      </c>
      <c r="V380" s="12">
        <v>0</v>
      </c>
      <c r="W380" s="12">
        <f t="shared" si="111"/>
        <v>13000</v>
      </c>
      <c r="X380" s="12">
        <v>0</v>
      </c>
      <c r="Y380" s="12">
        <v>0</v>
      </c>
      <c r="Z380" s="12">
        <v>0</v>
      </c>
      <c r="AA380" s="12">
        <v>0</v>
      </c>
      <c r="AB380" s="12">
        <v>0</v>
      </c>
      <c r="AC380" s="12">
        <v>0</v>
      </c>
      <c r="AD380" s="12">
        <f t="shared" si="112"/>
        <v>0</v>
      </c>
      <c r="AE380" s="12">
        <v>0</v>
      </c>
      <c r="AF380" s="12">
        <v>0</v>
      </c>
      <c r="AG380" s="12">
        <v>0</v>
      </c>
      <c r="AH380" s="12">
        <v>0</v>
      </c>
      <c r="AI380" s="12">
        <v>0</v>
      </c>
      <c r="AJ380" s="12">
        <v>0</v>
      </c>
      <c r="AK380" s="12">
        <f t="shared" si="113"/>
        <v>0</v>
      </c>
      <c r="AL380" s="12">
        <f t="shared" si="115"/>
        <v>0</v>
      </c>
      <c r="AM380" s="12">
        <f t="shared" si="115"/>
        <v>14000</v>
      </c>
      <c r="AN380" s="12">
        <f t="shared" si="115"/>
        <v>0</v>
      </c>
      <c r="AO380" s="12">
        <f t="shared" si="115"/>
        <v>0</v>
      </c>
      <c r="AP380" s="12">
        <f t="shared" si="115"/>
        <v>0</v>
      </c>
      <c r="AQ380" s="12">
        <f t="shared" si="115"/>
        <v>0</v>
      </c>
      <c r="AR380" s="12">
        <f t="shared" si="110"/>
        <v>14000</v>
      </c>
      <c r="AS380" s="12">
        <v>0</v>
      </c>
      <c r="AT380" s="12">
        <v>0</v>
      </c>
      <c r="AU380" s="12">
        <v>0</v>
      </c>
      <c r="AV380" s="12">
        <v>0</v>
      </c>
      <c r="AW380" s="12">
        <v>0</v>
      </c>
      <c r="AX380" s="12">
        <v>0</v>
      </c>
      <c r="AY380" s="12">
        <f t="shared" si="114"/>
        <v>0</v>
      </c>
      <c r="AZ380" s="12">
        <f t="shared" si="104"/>
        <v>0</v>
      </c>
      <c r="BA380" s="12">
        <f t="shared" si="105"/>
        <v>14000</v>
      </c>
      <c r="BB380" s="12">
        <f t="shared" si="106"/>
        <v>0</v>
      </c>
      <c r="BC380" s="12">
        <f t="shared" si="107"/>
        <v>0</v>
      </c>
      <c r="BD380" s="12">
        <f t="shared" si="108"/>
        <v>0</v>
      </c>
      <c r="BE380" s="12">
        <f t="shared" si="109"/>
        <v>0</v>
      </c>
      <c r="BF380" s="12">
        <f t="shared" si="103"/>
        <v>14000</v>
      </c>
      <c r="BG380" s="1"/>
      <c r="BH380" s="95"/>
    </row>
    <row r="381" spans="1:60" s="5" customFormat="1">
      <c r="A381" s="84" t="s">
        <v>472</v>
      </c>
      <c r="B381" s="14" t="s">
        <v>270</v>
      </c>
      <c r="C381" s="84"/>
      <c r="D381" s="84" t="s">
        <v>1399</v>
      </c>
      <c r="E381" s="21" t="s">
        <v>64</v>
      </c>
      <c r="F381" s="20">
        <v>10</v>
      </c>
      <c r="G381" s="20" t="s">
        <v>77</v>
      </c>
      <c r="H381" s="85"/>
      <c r="I381" s="84"/>
      <c r="J381" s="12">
        <v>0</v>
      </c>
      <c r="K381" s="12">
        <v>22653</v>
      </c>
      <c r="L381" s="12">
        <v>0</v>
      </c>
      <c r="M381" s="12">
        <v>0</v>
      </c>
      <c r="N381" s="12">
        <v>0</v>
      </c>
      <c r="O381" s="12">
        <v>0</v>
      </c>
      <c r="P381" s="12">
        <f t="shared" si="116"/>
        <v>22653</v>
      </c>
      <c r="Q381" s="12">
        <v>0</v>
      </c>
      <c r="R381" s="12">
        <v>0</v>
      </c>
      <c r="S381" s="12">
        <v>0</v>
      </c>
      <c r="T381" s="12">
        <v>0</v>
      </c>
      <c r="U381" s="12">
        <v>0</v>
      </c>
      <c r="V381" s="12">
        <v>0</v>
      </c>
      <c r="W381" s="12">
        <f t="shared" si="111"/>
        <v>0</v>
      </c>
      <c r="X381" s="12">
        <v>0</v>
      </c>
      <c r="Y381" s="12">
        <v>0</v>
      </c>
      <c r="Z381" s="12">
        <v>0</v>
      </c>
      <c r="AA381" s="12">
        <v>0</v>
      </c>
      <c r="AB381" s="12">
        <v>0</v>
      </c>
      <c r="AC381" s="12">
        <v>0</v>
      </c>
      <c r="AD381" s="12">
        <f t="shared" si="112"/>
        <v>0</v>
      </c>
      <c r="AE381" s="12">
        <v>0</v>
      </c>
      <c r="AF381" s="12">
        <v>0</v>
      </c>
      <c r="AG381" s="12">
        <v>0</v>
      </c>
      <c r="AH381" s="12">
        <v>0</v>
      </c>
      <c r="AI381" s="12">
        <v>0</v>
      </c>
      <c r="AJ381" s="12">
        <v>0</v>
      </c>
      <c r="AK381" s="12">
        <f t="shared" si="113"/>
        <v>0</v>
      </c>
      <c r="AL381" s="12">
        <f t="shared" si="115"/>
        <v>0</v>
      </c>
      <c r="AM381" s="12">
        <f t="shared" si="115"/>
        <v>22653</v>
      </c>
      <c r="AN381" s="12">
        <f t="shared" si="115"/>
        <v>0</v>
      </c>
      <c r="AO381" s="12">
        <f t="shared" si="115"/>
        <v>0</v>
      </c>
      <c r="AP381" s="12">
        <f t="shared" si="115"/>
        <v>0</v>
      </c>
      <c r="AQ381" s="12">
        <f t="shared" si="115"/>
        <v>0</v>
      </c>
      <c r="AR381" s="12">
        <f t="shared" si="110"/>
        <v>22653</v>
      </c>
      <c r="AS381" s="12">
        <v>0</v>
      </c>
      <c r="AT381" s="12">
        <v>0</v>
      </c>
      <c r="AU381" s="12">
        <v>0</v>
      </c>
      <c r="AV381" s="12">
        <v>0</v>
      </c>
      <c r="AW381" s="12">
        <v>0</v>
      </c>
      <c r="AX381" s="12">
        <v>0</v>
      </c>
      <c r="AY381" s="12">
        <f t="shared" si="114"/>
        <v>0</v>
      </c>
      <c r="AZ381" s="12">
        <f t="shared" si="104"/>
        <v>0</v>
      </c>
      <c r="BA381" s="12">
        <f t="shared" si="105"/>
        <v>22653</v>
      </c>
      <c r="BB381" s="12">
        <f t="shared" si="106"/>
        <v>0</v>
      </c>
      <c r="BC381" s="12">
        <f t="shared" si="107"/>
        <v>0</v>
      </c>
      <c r="BD381" s="12">
        <f t="shared" si="108"/>
        <v>0</v>
      </c>
      <c r="BE381" s="12">
        <f t="shared" si="109"/>
        <v>0</v>
      </c>
      <c r="BF381" s="12">
        <f t="shared" si="103"/>
        <v>22653</v>
      </c>
      <c r="BG381" s="1"/>
      <c r="BH381" s="95"/>
    </row>
    <row r="382" spans="1:60" s="5" customFormat="1">
      <c r="A382" s="84" t="s">
        <v>473</v>
      </c>
      <c r="B382" s="14" t="s">
        <v>270</v>
      </c>
      <c r="C382" s="84"/>
      <c r="D382" s="84" t="s">
        <v>1399</v>
      </c>
      <c r="E382" s="21" t="s">
        <v>64</v>
      </c>
      <c r="F382" s="20">
        <v>10</v>
      </c>
      <c r="G382" s="20" t="s">
        <v>77</v>
      </c>
      <c r="H382" s="85"/>
      <c r="I382" s="84"/>
      <c r="J382" s="12">
        <v>0</v>
      </c>
      <c r="K382" s="12">
        <v>15971</v>
      </c>
      <c r="L382" s="12">
        <v>0</v>
      </c>
      <c r="M382" s="12">
        <v>0</v>
      </c>
      <c r="N382" s="12">
        <v>0</v>
      </c>
      <c r="O382" s="12">
        <v>0</v>
      </c>
      <c r="P382" s="12">
        <f t="shared" si="116"/>
        <v>15971</v>
      </c>
      <c r="Q382" s="12">
        <v>0</v>
      </c>
      <c r="R382" s="12">
        <v>0</v>
      </c>
      <c r="S382" s="12">
        <v>0</v>
      </c>
      <c r="T382" s="12">
        <v>0</v>
      </c>
      <c r="U382" s="12">
        <v>0</v>
      </c>
      <c r="V382" s="12">
        <v>0</v>
      </c>
      <c r="W382" s="12">
        <f t="shared" si="111"/>
        <v>0</v>
      </c>
      <c r="X382" s="12">
        <v>0</v>
      </c>
      <c r="Y382" s="12">
        <v>0</v>
      </c>
      <c r="Z382" s="12">
        <v>0</v>
      </c>
      <c r="AA382" s="12">
        <v>0</v>
      </c>
      <c r="AB382" s="12">
        <v>0</v>
      </c>
      <c r="AC382" s="12">
        <v>0</v>
      </c>
      <c r="AD382" s="12">
        <f t="shared" si="112"/>
        <v>0</v>
      </c>
      <c r="AE382" s="12">
        <v>0</v>
      </c>
      <c r="AF382" s="12">
        <v>0</v>
      </c>
      <c r="AG382" s="12">
        <v>0</v>
      </c>
      <c r="AH382" s="12">
        <v>0</v>
      </c>
      <c r="AI382" s="12">
        <v>0</v>
      </c>
      <c r="AJ382" s="12">
        <v>0</v>
      </c>
      <c r="AK382" s="12">
        <f t="shared" si="113"/>
        <v>0</v>
      </c>
      <c r="AL382" s="12">
        <f t="shared" si="115"/>
        <v>0</v>
      </c>
      <c r="AM382" s="12">
        <f t="shared" si="115"/>
        <v>15971</v>
      </c>
      <c r="AN382" s="12">
        <f t="shared" si="115"/>
        <v>0</v>
      </c>
      <c r="AO382" s="12">
        <f t="shared" si="115"/>
        <v>0</v>
      </c>
      <c r="AP382" s="12">
        <f t="shared" si="115"/>
        <v>0</v>
      </c>
      <c r="AQ382" s="12">
        <f t="shared" si="115"/>
        <v>0</v>
      </c>
      <c r="AR382" s="12">
        <f t="shared" si="110"/>
        <v>15971</v>
      </c>
      <c r="AS382" s="12">
        <v>0</v>
      </c>
      <c r="AT382" s="12">
        <v>0</v>
      </c>
      <c r="AU382" s="12">
        <v>0</v>
      </c>
      <c r="AV382" s="12">
        <v>0</v>
      </c>
      <c r="AW382" s="12">
        <v>0</v>
      </c>
      <c r="AX382" s="12">
        <v>0</v>
      </c>
      <c r="AY382" s="12">
        <f t="shared" si="114"/>
        <v>0</v>
      </c>
      <c r="AZ382" s="12">
        <f t="shared" si="104"/>
        <v>0</v>
      </c>
      <c r="BA382" s="12">
        <f t="shared" si="105"/>
        <v>15971</v>
      </c>
      <c r="BB382" s="12">
        <f t="shared" si="106"/>
        <v>0</v>
      </c>
      <c r="BC382" s="12">
        <f t="shared" si="107"/>
        <v>0</v>
      </c>
      <c r="BD382" s="12">
        <f t="shared" si="108"/>
        <v>0</v>
      </c>
      <c r="BE382" s="12">
        <f t="shared" si="109"/>
        <v>0</v>
      </c>
      <c r="BF382" s="12">
        <f t="shared" si="103"/>
        <v>15971</v>
      </c>
      <c r="BG382" s="1"/>
      <c r="BH382" s="95"/>
    </row>
    <row r="383" spans="1:60" s="5" customFormat="1">
      <c r="A383" s="84" t="s">
        <v>474</v>
      </c>
      <c r="B383" s="14" t="s">
        <v>270</v>
      </c>
      <c r="C383" s="84"/>
      <c r="D383" s="84" t="s">
        <v>1399</v>
      </c>
      <c r="E383" s="21" t="s">
        <v>64</v>
      </c>
      <c r="F383" s="20">
        <v>10</v>
      </c>
      <c r="G383" s="20" t="s">
        <v>77</v>
      </c>
      <c r="H383" s="85"/>
      <c r="I383" s="84"/>
      <c r="J383" s="12">
        <v>0</v>
      </c>
      <c r="K383" s="12">
        <v>50</v>
      </c>
      <c r="L383" s="12">
        <v>0</v>
      </c>
      <c r="M383" s="12">
        <v>0</v>
      </c>
      <c r="N383" s="12">
        <v>0</v>
      </c>
      <c r="O383" s="12">
        <v>0</v>
      </c>
      <c r="P383" s="12">
        <f t="shared" si="116"/>
        <v>50</v>
      </c>
      <c r="Q383" s="12">
        <v>0</v>
      </c>
      <c r="R383" s="12">
        <v>5950</v>
      </c>
      <c r="S383" s="12">
        <v>0</v>
      </c>
      <c r="T383" s="12">
        <v>0</v>
      </c>
      <c r="U383" s="12">
        <v>0</v>
      </c>
      <c r="V383" s="12">
        <v>0</v>
      </c>
      <c r="W383" s="12">
        <f t="shared" si="111"/>
        <v>5950</v>
      </c>
      <c r="X383" s="12">
        <v>0</v>
      </c>
      <c r="Y383" s="12">
        <v>0</v>
      </c>
      <c r="Z383" s="12">
        <v>0</v>
      </c>
      <c r="AA383" s="12">
        <v>0</v>
      </c>
      <c r="AB383" s="12">
        <v>0</v>
      </c>
      <c r="AC383" s="12">
        <v>0</v>
      </c>
      <c r="AD383" s="12">
        <f t="shared" si="112"/>
        <v>0</v>
      </c>
      <c r="AE383" s="12">
        <v>0</v>
      </c>
      <c r="AF383" s="12">
        <v>0</v>
      </c>
      <c r="AG383" s="12">
        <v>0</v>
      </c>
      <c r="AH383" s="12">
        <v>0</v>
      </c>
      <c r="AI383" s="12">
        <v>0</v>
      </c>
      <c r="AJ383" s="12">
        <v>0</v>
      </c>
      <c r="AK383" s="12">
        <f t="shared" si="113"/>
        <v>0</v>
      </c>
      <c r="AL383" s="12">
        <f t="shared" si="115"/>
        <v>0</v>
      </c>
      <c r="AM383" s="12">
        <f t="shared" si="115"/>
        <v>6000</v>
      </c>
      <c r="AN383" s="12">
        <f t="shared" si="115"/>
        <v>0</v>
      </c>
      <c r="AO383" s="12">
        <f t="shared" si="115"/>
        <v>0</v>
      </c>
      <c r="AP383" s="12">
        <f t="shared" si="115"/>
        <v>0</v>
      </c>
      <c r="AQ383" s="12">
        <f t="shared" si="115"/>
        <v>0</v>
      </c>
      <c r="AR383" s="12">
        <f t="shared" si="110"/>
        <v>6000</v>
      </c>
      <c r="AS383" s="12">
        <v>0</v>
      </c>
      <c r="AT383" s="12">
        <v>0</v>
      </c>
      <c r="AU383" s="12">
        <v>0</v>
      </c>
      <c r="AV383" s="12">
        <v>0</v>
      </c>
      <c r="AW383" s="12">
        <v>0</v>
      </c>
      <c r="AX383" s="12">
        <v>0</v>
      </c>
      <c r="AY383" s="12">
        <f t="shared" si="114"/>
        <v>0</v>
      </c>
      <c r="AZ383" s="12">
        <f t="shared" si="104"/>
        <v>0</v>
      </c>
      <c r="BA383" s="12">
        <f t="shared" si="105"/>
        <v>6000</v>
      </c>
      <c r="BB383" s="12">
        <f t="shared" si="106"/>
        <v>0</v>
      </c>
      <c r="BC383" s="12">
        <f t="shared" si="107"/>
        <v>0</v>
      </c>
      <c r="BD383" s="12">
        <f t="shared" si="108"/>
        <v>0</v>
      </c>
      <c r="BE383" s="12">
        <f t="shared" si="109"/>
        <v>0</v>
      </c>
      <c r="BF383" s="12">
        <f t="shared" si="103"/>
        <v>6000</v>
      </c>
      <c r="BG383" s="1"/>
      <c r="BH383" s="95"/>
    </row>
    <row r="384" spans="1:60" s="5" customFormat="1">
      <c r="A384" s="84" t="s">
        <v>475</v>
      </c>
      <c r="B384" s="14" t="s">
        <v>270</v>
      </c>
      <c r="C384" s="84"/>
      <c r="D384" s="84" t="s">
        <v>1399</v>
      </c>
      <c r="E384" s="21" t="s">
        <v>64</v>
      </c>
      <c r="F384" s="20">
        <v>10</v>
      </c>
      <c r="G384" s="20" t="s">
        <v>77</v>
      </c>
      <c r="H384" s="85"/>
      <c r="I384" s="84"/>
      <c r="J384" s="12">
        <v>0</v>
      </c>
      <c r="K384" s="12">
        <v>20000</v>
      </c>
      <c r="L384" s="12">
        <v>0</v>
      </c>
      <c r="M384" s="12">
        <v>0</v>
      </c>
      <c r="N384" s="12">
        <v>0</v>
      </c>
      <c r="O384" s="12">
        <v>0</v>
      </c>
      <c r="P384" s="12">
        <f t="shared" si="116"/>
        <v>20000</v>
      </c>
      <c r="Q384" s="12">
        <v>0</v>
      </c>
      <c r="R384" s="12">
        <v>50000</v>
      </c>
      <c r="S384" s="12">
        <v>0</v>
      </c>
      <c r="T384" s="12">
        <v>0</v>
      </c>
      <c r="U384" s="12">
        <v>0</v>
      </c>
      <c r="V384" s="12">
        <v>0</v>
      </c>
      <c r="W384" s="12">
        <f t="shared" si="111"/>
        <v>50000</v>
      </c>
      <c r="X384" s="12">
        <v>0</v>
      </c>
      <c r="Y384" s="12">
        <v>0</v>
      </c>
      <c r="Z384" s="12">
        <v>0</v>
      </c>
      <c r="AA384" s="12">
        <v>0</v>
      </c>
      <c r="AB384" s="12">
        <v>0</v>
      </c>
      <c r="AC384" s="12">
        <v>0</v>
      </c>
      <c r="AD384" s="12">
        <f t="shared" si="112"/>
        <v>0</v>
      </c>
      <c r="AE384" s="12">
        <v>0</v>
      </c>
      <c r="AF384" s="12">
        <v>0</v>
      </c>
      <c r="AG384" s="12">
        <v>0</v>
      </c>
      <c r="AH384" s="12">
        <v>0</v>
      </c>
      <c r="AI384" s="12">
        <v>0</v>
      </c>
      <c r="AJ384" s="12">
        <v>0</v>
      </c>
      <c r="AK384" s="12">
        <f t="shared" si="113"/>
        <v>0</v>
      </c>
      <c r="AL384" s="12">
        <f t="shared" si="115"/>
        <v>0</v>
      </c>
      <c r="AM384" s="12">
        <f t="shared" si="115"/>
        <v>70000</v>
      </c>
      <c r="AN384" s="12">
        <f t="shared" si="115"/>
        <v>0</v>
      </c>
      <c r="AO384" s="12">
        <f t="shared" si="115"/>
        <v>0</v>
      </c>
      <c r="AP384" s="12">
        <f t="shared" si="115"/>
        <v>0</v>
      </c>
      <c r="AQ384" s="12">
        <f t="shared" si="115"/>
        <v>0</v>
      </c>
      <c r="AR384" s="12">
        <f t="shared" si="110"/>
        <v>70000</v>
      </c>
      <c r="AS384" s="12">
        <v>0</v>
      </c>
      <c r="AT384" s="12">
        <v>0</v>
      </c>
      <c r="AU384" s="12">
        <v>0</v>
      </c>
      <c r="AV384" s="12">
        <v>0</v>
      </c>
      <c r="AW384" s="12">
        <v>0</v>
      </c>
      <c r="AX384" s="12">
        <v>0</v>
      </c>
      <c r="AY384" s="12">
        <f t="shared" si="114"/>
        <v>0</v>
      </c>
      <c r="AZ384" s="12">
        <f t="shared" si="104"/>
        <v>0</v>
      </c>
      <c r="BA384" s="12">
        <f t="shared" si="105"/>
        <v>70000</v>
      </c>
      <c r="BB384" s="12">
        <f t="shared" si="106"/>
        <v>0</v>
      </c>
      <c r="BC384" s="12">
        <f t="shared" si="107"/>
        <v>0</v>
      </c>
      <c r="BD384" s="12">
        <f t="shared" si="108"/>
        <v>0</v>
      </c>
      <c r="BE384" s="12">
        <f t="shared" si="109"/>
        <v>0</v>
      </c>
      <c r="BF384" s="12">
        <f t="shared" si="103"/>
        <v>70000</v>
      </c>
      <c r="BG384" s="1"/>
      <c r="BH384" s="95"/>
    </row>
    <row r="385" spans="1:60" s="5" customFormat="1">
      <c r="A385" s="84" t="s">
        <v>476</v>
      </c>
      <c r="B385" s="14" t="s">
        <v>270</v>
      </c>
      <c r="C385" s="84"/>
      <c r="D385" s="84" t="s">
        <v>1399</v>
      </c>
      <c r="E385" s="21" t="s">
        <v>64</v>
      </c>
      <c r="F385" s="20">
        <v>10</v>
      </c>
      <c r="G385" s="20" t="s">
        <v>77</v>
      </c>
      <c r="H385" s="85"/>
      <c r="I385" s="84"/>
      <c r="J385" s="12">
        <v>0</v>
      </c>
      <c r="K385" s="12">
        <v>0</v>
      </c>
      <c r="L385" s="12">
        <v>0</v>
      </c>
      <c r="M385" s="12">
        <v>0</v>
      </c>
      <c r="N385" s="12">
        <v>0</v>
      </c>
      <c r="O385" s="12">
        <v>0</v>
      </c>
      <c r="P385" s="12">
        <f t="shared" si="116"/>
        <v>0</v>
      </c>
      <c r="Q385" s="12">
        <v>0</v>
      </c>
      <c r="R385" s="12">
        <v>0</v>
      </c>
      <c r="S385" s="12">
        <v>0</v>
      </c>
      <c r="T385" s="12">
        <v>0</v>
      </c>
      <c r="U385" s="12">
        <v>0</v>
      </c>
      <c r="V385" s="12">
        <v>0</v>
      </c>
      <c r="W385" s="12">
        <f t="shared" si="111"/>
        <v>0</v>
      </c>
      <c r="X385" s="12">
        <v>0</v>
      </c>
      <c r="Y385" s="12">
        <v>0</v>
      </c>
      <c r="Z385" s="12">
        <v>0</v>
      </c>
      <c r="AA385" s="12">
        <v>0</v>
      </c>
      <c r="AB385" s="12">
        <v>0</v>
      </c>
      <c r="AC385" s="12">
        <v>0</v>
      </c>
      <c r="AD385" s="12">
        <f t="shared" si="112"/>
        <v>0</v>
      </c>
      <c r="AE385" s="12">
        <v>0</v>
      </c>
      <c r="AF385" s="12">
        <v>1950</v>
      </c>
      <c r="AG385" s="12">
        <v>0</v>
      </c>
      <c r="AH385" s="12">
        <v>0</v>
      </c>
      <c r="AI385" s="12">
        <v>0</v>
      </c>
      <c r="AJ385" s="12">
        <v>0</v>
      </c>
      <c r="AK385" s="12">
        <f t="shared" si="113"/>
        <v>1950</v>
      </c>
      <c r="AL385" s="12">
        <f t="shared" si="115"/>
        <v>0</v>
      </c>
      <c r="AM385" s="12">
        <f t="shared" si="115"/>
        <v>1950</v>
      </c>
      <c r="AN385" s="12">
        <f t="shared" si="115"/>
        <v>0</v>
      </c>
      <c r="AO385" s="12">
        <f t="shared" si="115"/>
        <v>0</v>
      </c>
      <c r="AP385" s="12">
        <f t="shared" si="115"/>
        <v>0</v>
      </c>
      <c r="AQ385" s="12">
        <f t="shared" si="115"/>
        <v>0</v>
      </c>
      <c r="AR385" s="12">
        <f t="shared" si="110"/>
        <v>1950</v>
      </c>
      <c r="AS385" s="12">
        <v>0</v>
      </c>
      <c r="AT385" s="12">
        <v>0</v>
      </c>
      <c r="AU385" s="12">
        <v>0</v>
      </c>
      <c r="AV385" s="12">
        <v>0</v>
      </c>
      <c r="AW385" s="12">
        <v>0</v>
      </c>
      <c r="AX385" s="12">
        <v>0</v>
      </c>
      <c r="AY385" s="12">
        <f t="shared" si="114"/>
        <v>0</v>
      </c>
      <c r="AZ385" s="12">
        <f t="shared" si="104"/>
        <v>0</v>
      </c>
      <c r="BA385" s="12">
        <f t="shared" si="105"/>
        <v>1950</v>
      </c>
      <c r="BB385" s="12">
        <f t="shared" si="106"/>
        <v>0</v>
      </c>
      <c r="BC385" s="12">
        <f t="shared" si="107"/>
        <v>0</v>
      </c>
      <c r="BD385" s="12">
        <f t="shared" si="108"/>
        <v>0</v>
      </c>
      <c r="BE385" s="12">
        <f t="shared" si="109"/>
        <v>0</v>
      </c>
      <c r="BF385" s="12">
        <f t="shared" si="103"/>
        <v>1950</v>
      </c>
      <c r="BG385" s="1"/>
      <c r="BH385" s="95"/>
    </row>
    <row r="386" spans="1:60" s="5" customFormat="1">
      <c r="A386" s="84" t="s">
        <v>477</v>
      </c>
      <c r="B386" s="14" t="s">
        <v>270</v>
      </c>
      <c r="C386" s="84"/>
      <c r="D386" s="84" t="s">
        <v>1399</v>
      </c>
      <c r="E386" s="21" t="s">
        <v>64</v>
      </c>
      <c r="F386" s="20">
        <v>10</v>
      </c>
      <c r="G386" s="20" t="s">
        <v>77</v>
      </c>
      <c r="H386" s="85"/>
      <c r="I386" s="84"/>
      <c r="J386" s="12">
        <v>0</v>
      </c>
      <c r="K386" s="12">
        <v>0</v>
      </c>
      <c r="L386" s="12">
        <v>0</v>
      </c>
      <c r="M386" s="12">
        <v>0</v>
      </c>
      <c r="N386" s="12">
        <v>0</v>
      </c>
      <c r="O386" s="12">
        <v>0</v>
      </c>
      <c r="P386" s="12">
        <f t="shared" si="116"/>
        <v>0</v>
      </c>
      <c r="Q386" s="12">
        <v>0</v>
      </c>
      <c r="R386" s="12">
        <v>0</v>
      </c>
      <c r="S386" s="12">
        <v>0</v>
      </c>
      <c r="T386" s="12">
        <v>0</v>
      </c>
      <c r="U386" s="12">
        <v>0</v>
      </c>
      <c r="V386" s="12">
        <v>0</v>
      </c>
      <c r="W386" s="12">
        <f t="shared" si="111"/>
        <v>0</v>
      </c>
      <c r="X386" s="12">
        <v>0</v>
      </c>
      <c r="Y386" s="12">
        <v>50000</v>
      </c>
      <c r="Z386" s="12">
        <v>0</v>
      </c>
      <c r="AA386" s="12">
        <v>0</v>
      </c>
      <c r="AB386" s="12">
        <v>0</v>
      </c>
      <c r="AC386" s="12">
        <v>0</v>
      </c>
      <c r="AD386" s="12">
        <f t="shared" si="112"/>
        <v>50000</v>
      </c>
      <c r="AE386" s="12">
        <v>0</v>
      </c>
      <c r="AF386" s="12">
        <v>0</v>
      </c>
      <c r="AG386" s="12">
        <v>0</v>
      </c>
      <c r="AH386" s="12">
        <v>0</v>
      </c>
      <c r="AI386" s="12">
        <v>0</v>
      </c>
      <c r="AJ386" s="12">
        <v>0</v>
      </c>
      <c r="AK386" s="12">
        <f t="shared" si="113"/>
        <v>0</v>
      </c>
      <c r="AL386" s="12">
        <f t="shared" si="115"/>
        <v>0</v>
      </c>
      <c r="AM386" s="12">
        <f t="shared" si="115"/>
        <v>50000</v>
      </c>
      <c r="AN386" s="12">
        <f t="shared" si="115"/>
        <v>0</v>
      </c>
      <c r="AO386" s="12">
        <f t="shared" si="115"/>
        <v>0</v>
      </c>
      <c r="AP386" s="12">
        <f t="shared" si="115"/>
        <v>0</v>
      </c>
      <c r="AQ386" s="12">
        <f t="shared" si="115"/>
        <v>0</v>
      </c>
      <c r="AR386" s="12">
        <f t="shared" si="110"/>
        <v>50000</v>
      </c>
      <c r="AS386" s="12">
        <v>0</v>
      </c>
      <c r="AT386" s="12">
        <v>0</v>
      </c>
      <c r="AU386" s="12">
        <v>0</v>
      </c>
      <c r="AV386" s="12">
        <v>0</v>
      </c>
      <c r="AW386" s="12">
        <v>0</v>
      </c>
      <c r="AX386" s="12">
        <v>0</v>
      </c>
      <c r="AY386" s="12">
        <f t="shared" si="114"/>
        <v>0</v>
      </c>
      <c r="AZ386" s="12">
        <f t="shared" si="104"/>
        <v>0</v>
      </c>
      <c r="BA386" s="12">
        <f t="shared" si="105"/>
        <v>50000</v>
      </c>
      <c r="BB386" s="12">
        <f t="shared" si="106"/>
        <v>0</v>
      </c>
      <c r="BC386" s="12">
        <f t="shared" si="107"/>
        <v>0</v>
      </c>
      <c r="BD386" s="12">
        <f t="shared" si="108"/>
        <v>0</v>
      </c>
      <c r="BE386" s="12">
        <f t="shared" si="109"/>
        <v>0</v>
      </c>
      <c r="BF386" s="12">
        <f t="shared" si="103"/>
        <v>50000</v>
      </c>
      <c r="BG386" s="1"/>
      <c r="BH386" s="95"/>
    </row>
    <row r="387" spans="1:60" s="5" customFormat="1">
      <c r="A387" s="84" t="s">
        <v>478</v>
      </c>
      <c r="B387" s="14" t="s">
        <v>270</v>
      </c>
      <c r="C387" s="84"/>
      <c r="D387" s="84" t="s">
        <v>1399</v>
      </c>
      <c r="E387" s="21" t="s">
        <v>64</v>
      </c>
      <c r="F387" s="20">
        <v>10</v>
      </c>
      <c r="G387" s="20" t="s">
        <v>77</v>
      </c>
      <c r="H387" s="85"/>
      <c r="I387" s="84"/>
      <c r="J387" s="12">
        <v>0</v>
      </c>
      <c r="K387" s="12">
        <v>10500</v>
      </c>
      <c r="L387" s="12">
        <v>0</v>
      </c>
      <c r="M387" s="12">
        <v>0</v>
      </c>
      <c r="N387" s="12">
        <v>0</v>
      </c>
      <c r="O387" s="12">
        <v>0</v>
      </c>
      <c r="P387" s="12">
        <f t="shared" si="116"/>
        <v>10500</v>
      </c>
      <c r="Q387" s="12">
        <v>0</v>
      </c>
      <c r="R387" s="12">
        <v>0</v>
      </c>
      <c r="S387" s="12">
        <v>0</v>
      </c>
      <c r="T387" s="12">
        <v>0</v>
      </c>
      <c r="U387" s="12">
        <v>0</v>
      </c>
      <c r="V387" s="12">
        <v>0</v>
      </c>
      <c r="W387" s="12">
        <f t="shared" si="111"/>
        <v>0</v>
      </c>
      <c r="X387" s="12">
        <v>0</v>
      </c>
      <c r="Y387" s="12">
        <v>0</v>
      </c>
      <c r="Z387" s="12">
        <v>0</v>
      </c>
      <c r="AA387" s="12">
        <v>0</v>
      </c>
      <c r="AB387" s="12">
        <v>0</v>
      </c>
      <c r="AC387" s="12">
        <v>0</v>
      </c>
      <c r="AD387" s="12">
        <f t="shared" si="112"/>
        <v>0</v>
      </c>
      <c r="AE387" s="12">
        <v>0</v>
      </c>
      <c r="AF387" s="12">
        <v>0</v>
      </c>
      <c r="AG387" s="12">
        <v>0</v>
      </c>
      <c r="AH387" s="12">
        <v>0</v>
      </c>
      <c r="AI387" s="12">
        <v>0</v>
      </c>
      <c r="AJ387" s="12">
        <v>0</v>
      </c>
      <c r="AK387" s="12">
        <f t="shared" si="113"/>
        <v>0</v>
      </c>
      <c r="AL387" s="12">
        <f t="shared" si="115"/>
        <v>0</v>
      </c>
      <c r="AM387" s="12">
        <f t="shared" si="115"/>
        <v>10500</v>
      </c>
      <c r="AN387" s="12">
        <f t="shared" si="115"/>
        <v>0</v>
      </c>
      <c r="AO387" s="12">
        <f t="shared" si="115"/>
        <v>0</v>
      </c>
      <c r="AP387" s="12">
        <f t="shared" si="115"/>
        <v>0</v>
      </c>
      <c r="AQ387" s="12">
        <f t="shared" si="115"/>
        <v>0</v>
      </c>
      <c r="AR387" s="12">
        <f t="shared" si="110"/>
        <v>10500</v>
      </c>
      <c r="AS387" s="12">
        <v>0</v>
      </c>
      <c r="AT387" s="12">
        <v>0</v>
      </c>
      <c r="AU387" s="12">
        <v>0</v>
      </c>
      <c r="AV387" s="12">
        <v>0</v>
      </c>
      <c r="AW387" s="12">
        <v>0</v>
      </c>
      <c r="AX387" s="12">
        <v>0</v>
      </c>
      <c r="AY387" s="12">
        <f t="shared" si="114"/>
        <v>0</v>
      </c>
      <c r="AZ387" s="12">
        <f t="shared" si="104"/>
        <v>0</v>
      </c>
      <c r="BA387" s="12">
        <f t="shared" si="105"/>
        <v>10500</v>
      </c>
      <c r="BB387" s="12">
        <f t="shared" si="106"/>
        <v>0</v>
      </c>
      <c r="BC387" s="12">
        <f t="shared" si="107"/>
        <v>0</v>
      </c>
      <c r="BD387" s="12">
        <f t="shared" si="108"/>
        <v>0</v>
      </c>
      <c r="BE387" s="12">
        <f t="shared" si="109"/>
        <v>0</v>
      </c>
      <c r="BF387" s="12">
        <f t="shared" si="103"/>
        <v>10500</v>
      </c>
      <c r="BG387" s="1"/>
      <c r="BH387" s="95"/>
    </row>
    <row r="388" spans="1:60" s="5" customFormat="1" ht="38.25">
      <c r="A388" s="84" t="s">
        <v>479</v>
      </c>
      <c r="B388" s="14" t="s">
        <v>270</v>
      </c>
      <c r="C388" s="84"/>
      <c r="D388" s="84" t="s">
        <v>1399</v>
      </c>
      <c r="E388" s="21" t="s">
        <v>64</v>
      </c>
      <c r="F388" s="20">
        <v>10</v>
      </c>
      <c r="G388" s="20" t="s">
        <v>77</v>
      </c>
      <c r="H388" s="85"/>
      <c r="I388" s="84"/>
      <c r="J388" s="12">
        <v>0</v>
      </c>
      <c r="K388" s="12">
        <v>0</v>
      </c>
      <c r="L388" s="12">
        <v>0</v>
      </c>
      <c r="M388" s="12">
        <v>0</v>
      </c>
      <c r="N388" s="12">
        <v>0</v>
      </c>
      <c r="O388" s="12">
        <v>0</v>
      </c>
      <c r="P388" s="12">
        <f t="shared" si="116"/>
        <v>0</v>
      </c>
      <c r="Q388" s="12">
        <v>0</v>
      </c>
      <c r="R388" s="12">
        <v>0</v>
      </c>
      <c r="S388" s="12">
        <v>0</v>
      </c>
      <c r="T388" s="12">
        <v>0</v>
      </c>
      <c r="U388" s="12">
        <v>0</v>
      </c>
      <c r="V388" s="12">
        <v>0</v>
      </c>
      <c r="W388" s="12">
        <f t="shared" si="111"/>
        <v>0</v>
      </c>
      <c r="X388" s="12">
        <v>0</v>
      </c>
      <c r="Y388" s="12">
        <v>0</v>
      </c>
      <c r="Z388" s="12">
        <v>0</v>
      </c>
      <c r="AA388" s="12">
        <v>0</v>
      </c>
      <c r="AB388" s="12">
        <v>0</v>
      </c>
      <c r="AC388" s="12">
        <v>0</v>
      </c>
      <c r="AD388" s="12">
        <f t="shared" si="112"/>
        <v>0</v>
      </c>
      <c r="AE388" s="12">
        <v>0</v>
      </c>
      <c r="AF388" s="12">
        <v>30000</v>
      </c>
      <c r="AG388" s="12">
        <v>0</v>
      </c>
      <c r="AH388" s="12">
        <v>0</v>
      </c>
      <c r="AI388" s="12">
        <v>0</v>
      </c>
      <c r="AJ388" s="12">
        <v>0</v>
      </c>
      <c r="AK388" s="12">
        <f t="shared" si="113"/>
        <v>30000</v>
      </c>
      <c r="AL388" s="12">
        <f t="shared" si="115"/>
        <v>0</v>
      </c>
      <c r="AM388" s="12">
        <f t="shared" si="115"/>
        <v>30000</v>
      </c>
      <c r="AN388" s="12">
        <f t="shared" si="115"/>
        <v>0</v>
      </c>
      <c r="AO388" s="12">
        <f t="shared" si="115"/>
        <v>0</v>
      </c>
      <c r="AP388" s="12">
        <f t="shared" si="115"/>
        <v>0</v>
      </c>
      <c r="AQ388" s="12">
        <f t="shared" si="115"/>
        <v>0</v>
      </c>
      <c r="AR388" s="12">
        <f t="shared" si="110"/>
        <v>30000</v>
      </c>
      <c r="AS388" s="12">
        <v>0</v>
      </c>
      <c r="AT388" s="12">
        <v>0</v>
      </c>
      <c r="AU388" s="12">
        <v>0</v>
      </c>
      <c r="AV388" s="12">
        <v>0</v>
      </c>
      <c r="AW388" s="12">
        <v>0</v>
      </c>
      <c r="AX388" s="12">
        <v>0</v>
      </c>
      <c r="AY388" s="12">
        <f t="shared" si="114"/>
        <v>0</v>
      </c>
      <c r="AZ388" s="12">
        <f t="shared" si="104"/>
        <v>0</v>
      </c>
      <c r="BA388" s="12">
        <f t="shared" si="105"/>
        <v>30000</v>
      </c>
      <c r="BB388" s="12">
        <f t="shared" si="106"/>
        <v>0</v>
      </c>
      <c r="BC388" s="12">
        <f t="shared" si="107"/>
        <v>0</v>
      </c>
      <c r="BD388" s="12">
        <f t="shared" si="108"/>
        <v>0</v>
      </c>
      <c r="BE388" s="12">
        <f t="shared" si="109"/>
        <v>0</v>
      </c>
      <c r="BF388" s="12">
        <f t="shared" si="103"/>
        <v>30000</v>
      </c>
      <c r="BG388" s="1"/>
      <c r="BH388" s="95"/>
    </row>
    <row r="389" spans="1:60" s="5" customFormat="1" ht="38.25">
      <c r="A389" s="84" t="s">
        <v>480</v>
      </c>
      <c r="B389" s="14" t="s">
        <v>270</v>
      </c>
      <c r="C389" s="84"/>
      <c r="D389" s="84" t="s">
        <v>1399</v>
      </c>
      <c r="E389" s="21" t="s">
        <v>67</v>
      </c>
      <c r="F389" s="20">
        <v>10</v>
      </c>
      <c r="G389" s="20" t="s">
        <v>77</v>
      </c>
      <c r="H389" s="85"/>
      <c r="I389" s="84"/>
      <c r="J389" s="12">
        <v>0</v>
      </c>
      <c r="K389" s="12">
        <v>10000</v>
      </c>
      <c r="L389" s="12">
        <v>0</v>
      </c>
      <c r="M389" s="12">
        <v>0</v>
      </c>
      <c r="N389" s="12">
        <v>0</v>
      </c>
      <c r="O389" s="12">
        <v>0</v>
      </c>
      <c r="P389" s="12">
        <f t="shared" si="116"/>
        <v>10000</v>
      </c>
      <c r="Q389" s="12">
        <v>0</v>
      </c>
      <c r="R389" s="12">
        <v>40000</v>
      </c>
      <c r="S389" s="12">
        <v>0</v>
      </c>
      <c r="T389" s="12">
        <v>0</v>
      </c>
      <c r="U389" s="12">
        <v>0</v>
      </c>
      <c r="V389" s="12">
        <v>0</v>
      </c>
      <c r="W389" s="12">
        <f t="shared" si="111"/>
        <v>40000</v>
      </c>
      <c r="X389" s="12">
        <v>0</v>
      </c>
      <c r="Y389" s="12">
        <v>0</v>
      </c>
      <c r="Z389" s="12">
        <v>0</v>
      </c>
      <c r="AA389" s="12">
        <v>0</v>
      </c>
      <c r="AB389" s="12">
        <v>0</v>
      </c>
      <c r="AC389" s="12">
        <v>0</v>
      </c>
      <c r="AD389" s="12">
        <f t="shared" si="112"/>
        <v>0</v>
      </c>
      <c r="AE389" s="12">
        <v>0</v>
      </c>
      <c r="AF389" s="12">
        <v>0</v>
      </c>
      <c r="AG389" s="12">
        <v>0</v>
      </c>
      <c r="AH389" s="12">
        <v>0</v>
      </c>
      <c r="AI389" s="12">
        <v>0</v>
      </c>
      <c r="AJ389" s="12">
        <v>0</v>
      </c>
      <c r="AK389" s="12">
        <f t="shared" si="113"/>
        <v>0</v>
      </c>
      <c r="AL389" s="12">
        <f t="shared" si="115"/>
        <v>0</v>
      </c>
      <c r="AM389" s="12">
        <f t="shared" si="115"/>
        <v>50000</v>
      </c>
      <c r="AN389" s="12">
        <f t="shared" si="115"/>
        <v>0</v>
      </c>
      <c r="AO389" s="12">
        <f t="shared" si="115"/>
        <v>0</v>
      </c>
      <c r="AP389" s="12">
        <f t="shared" si="115"/>
        <v>0</v>
      </c>
      <c r="AQ389" s="12">
        <f t="shared" si="115"/>
        <v>0</v>
      </c>
      <c r="AR389" s="12">
        <f t="shared" si="110"/>
        <v>50000</v>
      </c>
      <c r="AS389" s="12">
        <v>0</v>
      </c>
      <c r="AT389" s="12">
        <v>0</v>
      </c>
      <c r="AU389" s="12">
        <v>0</v>
      </c>
      <c r="AV389" s="12">
        <v>0</v>
      </c>
      <c r="AW389" s="12">
        <v>0</v>
      </c>
      <c r="AX389" s="12">
        <v>0</v>
      </c>
      <c r="AY389" s="12">
        <f t="shared" si="114"/>
        <v>0</v>
      </c>
      <c r="AZ389" s="12">
        <f t="shared" si="104"/>
        <v>0</v>
      </c>
      <c r="BA389" s="12">
        <f t="shared" si="105"/>
        <v>50000</v>
      </c>
      <c r="BB389" s="12">
        <f t="shared" si="106"/>
        <v>0</v>
      </c>
      <c r="BC389" s="12">
        <f t="shared" si="107"/>
        <v>0</v>
      </c>
      <c r="BD389" s="12">
        <f t="shared" si="108"/>
        <v>0</v>
      </c>
      <c r="BE389" s="12">
        <f t="shared" si="109"/>
        <v>0</v>
      </c>
      <c r="BF389" s="12">
        <f t="shared" si="103"/>
        <v>50000</v>
      </c>
      <c r="BG389" s="1"/>
      <c r="BH389" s="95"/>
    </row>
    <row r="390" spans="1:60" s="5" customFormat="1">
      <c r="A390" s="84" t="s">
        <v>481</v>
      </c>
      <c r="B390" s="14" t="s">
        <v>270</v>
      </c>
      <c r="C390" s="84"/>
      <c r="D390" s="84" t="s">
        <v>1399</v>
      </c>
      <c r="E390" s="21" t="s">
        <v>67</v>
      </c>
      <c r="F390" s="20">
        <v>10</v>
      </c>
      <c r="G390" s="20" t="s">
        <v>77</v>
      </c>
      <c r="H390" s="85"/>
      <c r="I390" s="84"/>
      <c r="J390" s="12">
        <v>0</v>
      </c>
      <c r="K390" s="12">
        <v>0</v>
      </c>
      <c r="L390" s="12">
        <v>0</v>
      </c>
      <c r="M390" s="12">
        <v>0</v>
      </c>
      <c r="N390" s="12">
        <v>0</v>
      </c>
      <c r="O390" s="12">
        <v>0</v>
      </c>
      <c r="P390" s="12">
        <f t="shared" si="116"/>
        <v>0</v>
      </c>
      <c r="Q390" s="12">
        <v>0</v>
      </c>
      <c r="R390" s="12">
        <v>0</v>
      </c>
      <c r="S390" s="12">
        <v>0</v>
      </c>
      <c r="T390" s="12">
        <v>0</v>
      </c>
      <c r="U390" s="12">
        <v>0</v>
      </c>
      <c r="V390" s="12">
        <v>0</v>
      </c>
      <c r="W390" s="12">
        <f t="shared" si="111"/>
        <v>0</v>
      </c>
      <c r="X390" s="12">
        <v>0</v>
      </c>
      <c r="Y390" s="12">
        <v>60000</v>
      </c>
      <c r="Z390" s="12">
        <v>0</v>
      </c>
      <c r="AA390" s="12">
        <v>0</v>
      </c>
      <c r="AB390" s="12">
        <v>0</v>
      </c>
      <c r="AC390" s="12">
        <v>0</v>
      </c>
      <c r="AD390" s="12">
        <f t="shared" si="112"/>
        <v>60000</v>
      </c>
      <c r="AE390" s="12">
        <v>0</v>
      </c>
      <c r="AF390" s="12">
        <v>165000</v>
      </c>
      <c r="AG390" s="12">
        <v>0</v>
      </c>
      <c r="AH390" s="12">
        <v>0</v>
      </c>
      <c r="AI390" s="12">
        <v>0</v>
      </c>
      <c r="AJ390" s="12">
        <v>0</v>
      </c>
      <c r="AK390" s="12">
        <f t="shared" si="113"/>
        <v>165000</v>
      </c>
      <c r="AL390" s="12">
        <f t="shared" si="115"/>
        <v>0</v>
      </c>
      <c r="AM390" s="12">
        <f t="shared" si="115"/>
        <v>225000</v>
      </c>
      <c r="AN390" s="12">
        <f t="shared" si="115"/>
        <v>0</v>
      </c>
      <c r="AO390" s="12">
        <f t="shared" si="115"/>
        <v>0</v>
      </c>
      <c r="AP390" s="12">
        <f t="shared" si="115"/>
        <v>0</v>
      </c>
      <c r="AQ390" s="12">
        <f t="shared" si="115"/>
        <v>0</v>
      </c>
      <c r="AR390" s="12">
        <f t="shared" si="110"/>
        <v>225000</v>
      </c>
      <c r="AS390" s="12">
        <v>0</v>
      </c>
      <c r="AT390" s="12">
        <v>0</v>
      </c>
      <c r="AU390" s="12">
        <v>0</v>
      </c>
      <c r="AV390" s="12">
        <v>0</v>
      </c>
      <c r="AW390" s="12">
        <v>0</v>
      </c>
      <c r="AX390" s="12">
        <v>0</v>
      </c>
      <c r="AY390" s="12">
        <f t="shared" si="114"/>
        <v>0</v>
      </c>
      <c r="AZ390" s="12">
        <f t="shared" si="104"/>
        <v>0</v>
      </c>
      <c r="BA390" s="12">
        <f t="shared" si="105"/>
        <v>225000</v>
      </c>
      <c r="BB390" s="12">
        <f t="shared" si="106"/>
        <v>0</v>
      </c>
      <c r="BC390" s="12">
        <f t="shared" si="107"/>
        <v>0</v>
      </c>
      <c r="BD390" s="12">
        <f t="shared" si="108"/>
        <v>0</v>
      </c>
      <c r="BE390" s="12">
        <f t="shared" si="109"/>
        <v>0</v>
      </c>
      <c r="BF390" s="12">
        <f t="shared" si="103"/>
        <v>225000</v>
      </c>
      <c r="BG390" s="1"/>
      <c r="BH390" s="95"/>
    </row>
    <row r="391" spans="1:60" s="5" customFormat="1" ht="38.25">
      <c r="A391" s="84" t="s">
        <v>482</v>
      </c>
      <c r="B391" s="14" t="s">
        <v>270</v>
      </c>
      <c r="C391" s="84"/>
      <c r="D391" s="84" t="s">
        <v>1399</v>
      </c>
      <c r="E391" s="21" t="s">
        <v>67</v>
      </c>
      <c r="F391" s="20">
        <v>10</v>
      </c>
      <c r="G391" s="20" t="s">
        <v>77</v>
      </c>
      <c r="H391" s="85"/>
      <c r="I391" s="84"/>
      <c r="J391" s="12">
        <v>0</v>
      </c>
      <c r="K391" s="12">
        <v>15750</v>
      </c>
      <c r="L391" s="12">
        <v>0</v>
      </c>
      <c r="M391" s="12">
        <v>0</v>
      </c>
      <c r="N391" s="12">
        <v>0</v>
      </c>
      <c r="O391" s="12">
        <v>0</v>
      </c>
      <c r="P391" s="12">
        <f t="shared" si="116"/>
        <v>15750</v>
      </c>
      <c r="Q391" s="12">
        <v>0</v>
      </c>
      <c r="R391" s="12">
        <v>0</v>
      </c>
      <c r="S391" s="12">
        <v>0</v>
      </c>
      <c r="T391" s="12">
        <v>0</v>
      </c>
      <c r="U391" s="12">
        <v>0</v>
      </c>
      <c r="V391" s="12">
        <v>0</v>
      </c>
      <c r="W391" s="12">
        <f t="shared" si="111"/>
        <v>0</v>
      </c>
      <c r="X391" s="12">
        <v>0</v>
      </c>
      <c r="Y391" s="12">
        <v>0</v>
      </c>
      <c r="Z391" s="12">
        <v>0</v>
      </c>
      <c r="AA391" s="12">
        <v>0</v>
      </c>
      <c r="AB391" s="12">
        <v>0</v>
      </c>
      <c r="AC391" s="12">
        <v>0</v>
      </c>
      <c r="AD391" s="12">
        <f t="shared" si="112"/>
        <v>0</v>
      </c>
      <c r="AE391" s="12">
        <v>0</v>
      </c>
      <c r="AF391" s="12">
        <v>0</v>
      </c>
      <c r="AG391" s="12">
        <v>0</v>
      </c>
      <c r="AH391" s="12">
        <v>0</v>
      </c>
      <c r="AI391" s="12">
        <v>0</v>
      </c>
      <c r="AJ391" s="12">
        <v>0</v>
      </c>
      <c r="AK391" s="12">
        <f t="shared" si="113"/>
        <v>0</v>
      </c>
      <c r="AL391" s="12">
        <f t="shared" si="115"/>
        <v>0</v>
      </c>
      <c r="AM391" s="12">
        <f t="shared" si="115"/>
        <v>15750</v>
      </c>
      <c r="AN391" s="12">
        <f t="shared" si="115"/>
        <v>0</v>
      </c>
      <c r="AO391" s="12">
        <f t="shared" si="115"/>
        <v>0</v>
      </c>
      <c r="AP391" s="12">
        <f t="shared" si="115"/>
        <v>0</v>
      </c>
      <c r="AQ391" s="12">
        <f t="shared" si="115"/>
        <v>0</v>
      </c>
      <c r="AR391" s="12">
        <f t="shared" si="110"/>
        <v>15750</v>
      </c>
      <c r="AS391" s="12">
        <v>0</v>
      </c>
      <c r="AT391" s="12">
        <v>0</v>
      </c>
      <c r="AU391" s="12">
        <v>0</v>
      </c>
      <c r="AV391" s="12">
        <v>0</v>
      </c>
      <c r="AW391" s="12">
        <v>0</v>
      </c>
      <c r="AX391" s="12">
        <v>0</v>
      </c>
      <c r="AY391" s="12">
        <f t="shared" si="114"/>
        <v>0</v>
      </c>
      <c r="AZ391" s="12">
        <f t="shared" si="104"/>
        <v>0</v>
      </c>
      <c r="BA391" s="12">
        <f t="shared" si="105"/>
        <v>15750</v>
      </c>
      <c r="BB391" s="12">
        <f t="shared" si="106"/>
        <v>0</v>
      </c>
      <c r="BC391" s="12">
        <f t="shared" si="107"/>
        <v>0</v>
      </c>
      <c r="BD391" s="12">
        <f t="shared" si="108"/>
        <v>0</v>
      </c>
      <c r="BE391" s="12">
        <f t="shared" si="109"/>
        <v>0</v>
      </c>
      <c r="BF391" s="12">
        <f t="shared" si="103"/>
        <v>15750</v>
      </c>
      <c r="BG391" s="1"/>
      <c r="BH391" s="95"/>
    </row>
    <row r="392" spans="1:60" s="5" customFormat="1">
      <c r="A392" s="84" t="s">
        <v>483</v>
      </c>
      <c r="B392" s="14" t="s">
        <v>270</v>
      </c>
      <c r="C392" s="84"/>
      <c r="D392" s="84" t="s">
        <v>1399</v>
      </c>
      <c r="E392" s="21" t="s">
        <v>67</v>
      </c>
      <c r="F392" s="20">
        <v>10</v>
      </c>
      <c r="G392" s="20" t="s">
        <v>77</v>
      </c>
      <c r="H392" s="85"/>
      <c r="I392" s="84"/>
      <c r="J392" s="12">
        <v>0</v>
      </c>
      <c r="K392" s="12">
        <v>8757</v>
      </c>
      <c r="L392" s="12">
        <v>0</v>
      </c>
      <c r="M392" s="12">
        <v>0</v>
      </c>
      <c r="N392" s="12">
        <v>0</v>
      </c>
      <c r="O392" s="12">
        <v>0</v>
      </c>
      <c r="P392" s="12">
        <f t="shared" si="116"/>
        <v>8757</v>
      </c>
      <c r="Q392" s="12">
        <v>0</v>
      </c>
      <c r="R392" s="12">
        <v>0</v>
      </c>
      <c r="S392" s="12">
        <v>0</v>
      </c>
      <c r="T392" s="12">
        <v>0</v>
      </c>
      <c r="U392" s="12">
        <v>0</v>
      </c>
      <c r="V392" s="12">
        <v>0</v>
      </c>
      <c r="W392" s="12">
        <f t="shared" si="111"/>
        <v>0</v>
      </c>
      <c r="X392" s="12">
        <v>0</v>
      </c>
      <c r="Y392" s="12">
        <v>0</v>
      </c>
      <c r="Z392" s="12">
        <v>0</v>
      </c>
      <c r="AA392" s="12">
        <v>0</v>
      </c>
      <c r="AB392" s="12">
        <v>0</v>
      </c>
      <c r="AC392" s="12">
        <v>0</v>
      </c>
      <c r="AD392" s="12">
        <f t="shared" si="112"/>
        <v>0</v>
      </c>
      <c r="AE392" s="12">
        <v>0</v>
      </c>
      <c r="AF392" s="12">
        <v>0</v>
      </c>
      <c r="AG392" s="12">
        <v>0</v>
      </c>
      <c r="AH392" s="12">
        <v>0</v>
      </c>
      <c r="AI392" s="12">
        <v>0</v>
      </c>
      <c r="AJ392" s="12">
        <v>0</v>
      </c>
      <c r="AK392" s="12">
        <f t="shared" si="113"/>
        <v>0</v>
      </c>
      <c r="AL392" s="12">
        <f t="shared" si="115"/>
        <v>0</v>
      </c>
      <c r="AM392" s="12">
        <f t="shared" si="115"/>
        <v>8757</v>
      </c>
      <c r="AN392" s="12">
        <f t="shared" si="115"/>
        <v>0</v>
      </c>
      <c r="AO392" s="12">
        <f t="shared" si="115"/>
        <v>0</v>
      </c>
      <c r="AP392" s="12">
        <f t="shared" si="115"/>
        <v>0</v>
      </c>
      <c r="AQ392" s="12">
        <f t="shared" si="115"/>
        <v>0</v>
      </c>
      <c r="AR392" s="12">
        <f t="shared" si="110"/>
        <v>8757</v>
      </c>
      <c r="AS392" s="12">
        <v>0</v>
      </c>
      <c r="AT392" s="12">
        <v>0</v>
      </c>
      <c r="AU392" s="12">
        <v>0</v>
      </c>
      <c r="AV392" s="12">
        <v>0</v>
      </c>
      <c r="AW392" s="12">
        <v>0</v>
      </c>
      <c r="AX392" s="12">
        <v>0</v>
      </c>
      <c r="AY392" s="12">
        <f t="shared" si="114"/>
        <v>0</v>
      </c>
      <c r="AZ392" s="12">
        <f t="shared" si="104"/>
        <v>0</v>
      </c>
      <c r="BA392" s="12">
        <f t="shared" si="105"/>
        <v>8757</v>
      </c>
      <c r="BB392" s="12">
        <f t="shared" si="106"/>
        <v>0</v>
      </c>
      <c r="BC392" s="12">
        <f t="shared" si="107"/>
        <v>0</v>
      </c>
      <c r="BD392" s="12">
        <f t="shared" si="108"/>
        <v>0</v>
      </c>
      <c r="BE392" s="12">
        <f t="shared" si="109"/>
        <v>0</v>
      </c>
      <c r="BF392" s="12">
        <f t="shared" si="103"/>
        <v>8757</v>
      </c>
      <c r="BG392" s="1"/>
      <c r="BH392" s="95"/>
    </row>
    <row r="393" spans="1:60" s="5" customFormat="1">
      <c r="A393" s="84" t="s">
        <v>484</v>
      </c>
      <c r="B393" s="14" t="s">
        <v>270</v>
      </c>
      <c r="C393" s="84"/>
      <c r="D393" s="84" t="s">
        <v>1399</v>
      </c>
      <c r="E393" s="21" t="s">
        <v>67</v>
      </c>
      <c r="F393" s="20">
        <v>10</v>
      </c>
      <c r="G393" s="20" t="s">
        <v>77</v>
      </c>
      <c r="H393" s="85"/>
      <c r="I393" s="84"/>
      <c r="J393" s="12">
        <v>0</v>
      </c>
      <c r="K393" s="12">
        <v>0</v>
      </c>
      <c r="L393" s="12">
        <v>0</v>
      </c>
      <c r="M393" s="12">
        <v>0</v>
      </c>
      <c r="N393" s="12">
        <v>0</v>
      </c>
      <c r="O393" s="12">
        <v>0</v>
      </c>
      <c r="P393" s="12">
        <f t="shared" si="116"/>
        <v>0</v>
      </c>
      <c r="Q393" s="12">
        <v>0</v>
      </c>
      <c r="R393" s="12">
        <v>0</v>
      </c>
      <c r="S393" s="12">
        <v>0</v>
      </c>
      <c r="T393" s="12">
        <v>0</v>
      </c>
      <c r="U393" s="12">
        <v>0</v>
      </c>
      <c r="V393" s="12">
        <v>0</v>
      </c>
      <c r="W393" s="12">
        <f t="shared" si="111"/>
        <v>0</v>
      </c>
      <c r="X393" s="12">
        <v>0</v>
      </c>
      <c r="Y393" s="12">
        <v>0</v>
      </c>
      <c r="Z393" s="12">
        <v>0</v>
      </c>
      <c r="AA393" s="12">
        <v>0</v>
      </c>
      <c r="AB393" s="12">
        <v>0</v>
      </c>
      <c r="AC393" s="12">
        <v>0</v>
      </c>
      <c r="AD393" s="12">
        <f t="shared" si="112"/>
        <v>0</v>
      </c>
      <c r="AE393" s="12">
        <v>0</v>
      </c>
      <c r="AF393" s="12">
        <v>20000</v>
      </c>
      <c r="AG393" s="12">
        <v>0</v>
      </c>
      <c r="AH393" s="12">
        <v>0</v>
      </c>
      <c r="AI393" s="12">
        <v>0</v>
      </c>
      <c r="AJ393" s="12">
        <v>0</v>
      </c>
      <c r="AK393" s="12">
        <f t="shared" si="113"/>
        <v>20000</v>
      </c>
      <c r="AL393" s="12">
        <f t="shared" si="115"/>
        <v>0</v>
      </c>
      <c r="AM393" s="12">
        <f t="shared" si="115"/>
        <v>20000</v>
      </c>
      <c r="AN393" s="12">
        <f t="shared" si="115"/>
        <v>0</v>
      </c>
      <c r="AO393" s="12">
        <f t="shared" si="115"/>
        <v>0</v>
      </c>
      <c r="AP393" s="12">
        <f t="shared" si="115"/>
        <v>0</v>
      </c>
      <c r="AQ393" s="12">
        <f t="shared" si="115"/>
        <v>0</v>
      </c>
      <c r="AR393" s="12">
        <f t="shared" si="110"/>
        <v>20000</v>
      </c>
      <c r="AS393" s="12">
        <v>0</v>
      </c>
      <c r="AT393" s="12">
        <v>0</v>
      </c>
      <c r="AU393" s="12">
        <v>0</v>
      </c>
      <c r="AV393" s="12">
        <v>0</v>
      </c>
      <c r="AW393" s="12">
        <v>0</v>
      </c>
      <c r="AX393" s="12">
        <v>0</v>
      </c>
      <c r="AY393" s="12">
        <f t="shared" si="114"/>
        <v>0</v>
      </c>
      <c r="AZ393" s="12">
        <f t="shared" si="104"/>
        <v>0</v>
      </c>
      <c r="BA393" s="12">
        <f t="shared" si="105"/>
        <v>20000</v>
      </c>
      <c r="BB393" s="12">
        <f t="shared" si="106"/>
        <v>0</v>
      </c>
      <c r="BC393" s="12">
        <f t="shared" si="107"/>
        <v>0</v>
      </c>
      <c r="BD393" s="12">
        <f t="shared" si="108"/>
        <v>0</v>
      </c>
      <c r="BE393" s="12">
        <f t="shared" si="109"/>
        <v>0</v>
      </c>
      <c r="BF393" s="12">
        <f t="shared" ref="BF393:BF456" si="117">SUM(AZ393:BE393)</f>
        <v>20000</v>
      </c>
      <c r="BG393" s="1"/>
      <c r="BH393" s="95"/>
    </row>
    <row r="394" spans="1:60" s="5" customFormat="1">
      <c r="A394" s="84" t="s">
        <v>485</v>
      </c>
      <c r="B394" s="14" t="s">
        <v>270</v>
      </c>
      <c r="C394" s="84"/>
      <c r="D394" s="84" t="s">
        <v>1399</v>
      </c>
      <c r="E394" s="21" t="s">
        <v>67</v>
      </c>
      <c r="F394" s="20">
        <v>10</v>
      </c>
      <c r="G394" s="20" t="s">
        <v>77</v>
      </c>
      <c r="H394" s="85"/>
      <c r="I394" s="84"/>
      <c r="J394" s="12">
        <v>0</v>
      </c>
      <c r="K394" s="12">
        <v>40000</v>
      </c>
      <c r="L394" s="12">
        <v>0</v>
      </c>
      <c r="M394" s="12">
        <v>0</v>
      </c>
      <c r="N394" s="12">
        <v>0</v>
      </c>
      <c r="O394" s="12">
        <v>0</v>
      </c>
      <c r="P394" s="12">
        <f t="shared" si="116"/>
        <v>40000</v>
      </c>
      <c r="Q394" s="12">
        <v>0</v>
      </c>
      <c r="R394" s="12">
        <v>60000</v>
      </c>
      <c r="S394" s="12">
        <v>0</v>
      </c>
      <c r="T394" s="12">
        <v>0</v>
      </c>
      <c r="U394" s="12">
        <v>0</v>
      </c>
      <c r="V394" s="12">
        <v>0</v>
      </c>
      <c r="W394" s="12">
        <f t="shared" si="111"/>
        <v>60000</v>
      </c>
      <c r="X394" s="12">
        <v>0</v>
      </c>
      <c r="Y394" s="12">
        <v>0</v>
      </c>
      <c r="Z394" s="12">
        <v>0</v>
      </c>
      <c r="AA394" s="12">
        <v>0</v>
      </c>
      <c r="AB394" s="12">
        <v>0</v>
      </c>
      <c r="AC394" s="12">
        <v>0</v>
      </c>
      <c r="AD394" s="12">
        <f t="shared" si="112"/>
        <v>0</v>
      </c>
      <c r="AE394" s="12">
        <v>0</v>
      </c>
      <c r="AF394" s="12">
        <v>0</v>
      </c>
      <c r="AG394" s="12">
        <v>0</v>
      </c>
      <c r="AH394" s="12">
        <v>0</v>
      </c>
      <c r="AI394" s="12">
        <v>0</v>
      </c>
      <c r="AJ394" s="12">
        <v>0</v>
      </c>
      <c r="AK394" s="12">
        <f t="shared" si="113"/>
        <v>0</v>
      </c>
      <c r="AL394" s="12">
        <f t="shared" si="115"/>
        <v>0</v>
      </c>
      <c r="AM394" s="12">
        <f t="shared" si="115"/>
        <v>100000</v>
      </c>
      <c r="AN394" s="12">
        <f t="shared" si="115"/>
        <v>0</v>
      </c>
      <c r="AO394" s="12">
        <f t="shared" si="115"/>
        <v>0</v>
      </c>
      <c r="AP394" s="12">
        <f t="shared" si="115"/>
        <v>0</v>
      </c>
      <c r="AQ394" s="12">
        <f t="shared" si="115"/>
        <v>0</v>
      </c>
      <c r="AR394" s="12">
        <f t="shared" si="110"/>
        <v>100000</v>
      </c>
      <c r="AS394" s="12">
        <v>0</v>
      </c>
      <c r="AT394" s="12">
        <v>0</v>
      </c>
      <c r="AU394" s="12">
        <v>0</v>
      </c>
      <c r="AV394" s="12">
        <v>0</v>
      </c>
      <c r="AW394" s="12">
        <v>0</v>
      </c>
      <c r="AX394" s="12">
        <v>0</v>
      </c>
      <c r="AY394" s="12">
        <f t="shared" si="114"/>
        <v>0</v>
      </c>
      <c r="AZ394" s="12">
        <f t="shared" ref="AZ394:AZ457" si="118">AL394+AS394</f>
        <v>0</v>
      </c>
      <c r="BA394" s="12">
        <f t="shared" ref="BA394:BA457" si="119">AM394+AT394</f>
        <v>100000</v>
      </c>
      <c r="BB394" s="12">
        <f t="shared" ref="BB394:BB457" si="120">AN394+AU394</f>
        <v>0</v>
      </c>
      <c r="BC394" s="12">
        <f t="shared" ref="BC394:BC457" si="121">AO394+AV394</f>
        <v>0</v>
      </c>
      <c r="BD394" s="12">
        <f t="shared" ref="BD394:BD457" si="122">AP394+AW394</f>
        <v>0</v>
      </c>
      <c r="BE394" s="12">
        <f t="shared" ref="BE394:BE457" si="123">AQ394+AX394</f>
        <v>0</v>
      </c>
      <c r="BF394" s="12">
        <f t="shared" si="117"/>
        <v>100000</v>
      </c>
      <c r="BG394" s="1"/>
      <c r="BH394" s="95"/>
    </row>
    <row r="395" spans="1:60" s="5" customFormat="1">
      <c r="A395" s="84" t="s">
        <v>486</v>
      </c>
      <c r="B395" s="14" t="s">
        <v>270</v>
      </c>
      <c r="C395" s="84"/>
      <c r="D395" s="84" t="s">
        <v>1399</v>
      </c>
      <c r="E395" s="21" t="s">
        <v>67</v>
      </c>
      <c r="F395" s="20">
        <v>10</v>
      </c>
      <c r="G395" s="20" t="s">
        <v>77</v>
      </c>
      <c r="H395" s="85"/>
      <c r="I395" s="84"/>
      <c r="J395" s="12">
        <v>0</v>
      </c>
      <c r="K395" s="12">
        <v>10000</v>
      </c>
      <c r="L395" s="12">
        <v>0</v>
      </c>
      <c r="M395" s="12">
        <v>0</v>
      </c>
      <c r="N395" s="12">
        <v>0</v>
      </c>
      <c r="O395" s="12">
        <v>0</v>
      </c>
      <c r="P395" s="12">
        <f t="shared" si="116"/>
        <v>10000</v>
      </c>
      <c r="Q395" s="12">
        <v>0</v>
      </c>
      <c r="R395" s="12">
        <v>0</v>
      </c>
      <c r="S395" s="12">
        <v>0</v>
      </c>
      <c r="T395" s="12">
        <v>0</v>
      </c>
      <c r="U395" s="12">
        <v>0</v>
      </c>
      <c r="V395" s="12">
        <v>0</v>
      </c>
      <c r="W395" s="12">
        <f t="shared" si="111"/>
        <v>0</v>
      </c>
      <c r="X395" s="12">
        <v>0</v>
      </c>
      <c r="Y395" s="12">
        <v>0</v>
      </c>
      <c r="Z395" s="12">
        <v>0</v>
      </c>
      <c r="AA395" s="12">
        <v>0</v>
      </c>
      <c r="AB395" s="12">
        <v>0</v>
      </c>
      <c r="AC395" s="12">
        <v>0</v>
      </c>
      <c r="AD395" s="12">
        <f t="shared" si="112"/>
        <v>0</v>
      </c>
      <c r="AE395" s="12">
        <v>0</v>
      </c>
      <c r="AF395" s="12">
        <v>0</v>
      </c>
      <c r="AG395" s="12">
        <v>0</v>
      </c>
      <c r="AH395" s="12">
        <v>0</v>
      </c>
      <c r="AI395" s="12">
        <v>0</v>
      </c>
      <c r="AJ395" s="12">
        <v>0</v>
      </c>
      <c r="AK395" s="12">
        <f t="shared" si="113"/>
        <v>0</v>
      </c>
      <c r="AL395" s="12">
        <f t="shared" si="115"/>
        <v>0</v>
      </c>
      <c r="AM395" s="12">
        <f t="shared" si="115"/>
        <v>10000</v>
      </c>
      <c r="AN395" s="12">
        <f t="shared" si="115"/>
        <v>0</v>
      </c>
      <c r="AO395" s="12">
        <f t="shared" si="115"/>
        <v>0</v>
      </c>
      <c r="AP395" s="12">
        <f t="shared" si="115"/>
        <v>0</v>
      </c>
      <c r="AQ395" s="12">
        <f t="shared" si="115"/>
        <v>0</v>
      </c>
      <c r="AR395" s="12">
        <f t="shared" si="110"/>
        <v>10000</v>
      </c>
      <c r="AS395" s="12">
        <v>0</v>
      </c>
      <c r="AT395" s="12">
        <v>0</v>
      </c>
      <c r="AU395" s="12">
        <v>0</v>
      </c>
      <c r="AV395" s="12">
        <v>0</v>
      </c>
      <c r="AW395" s="12">
        <v>0</v>
      </c>
      <c r="AX395" s="12">
        <v>0</v>
      </c>
      <c r="AY395" s="12">
        <f t="shared" si="114"/>
        <v>0</v>
      </c>
      <c r="AZ395" s="12">
        <f t="shared" si="118"/>
        <v>0</v>
      </c>
      <c r="BA395" s="12">
        <f t="shared" si="119"/>
        <v>10000</v>
      </c>
      <c r="BB395" s="12">
        <f t="shared" si="120"/>
        <v>0</v>
      </c>
      <c r="BC395" s="12">
        <f t="shared" si="121"/>
        <v>0</v>
      </c>
      <c r="BD395" s="12">
        <f t="shared" si="122"/>
        <v>0</v>
      </c>
      <c r="BE395" s="12">
        <f t="shared" si="123"/>
        <v>0</v>
      </c>
      <c r="BF395" s="12">
        <f t="shared" si="117"/>
        <v>10000</v>
      </c>
      <c r="BG395" s="1"/>
      <c r="BH395" s="95"/>
    </row>
    <row r="396" spans="1:60" s="5" customFormat="1">
      <c r="A396" s="84" t="s">
        <v>487</v>
      </c>
      <c r="B396" s="14" t="s">
        <v>270</v>
      </c>
      <c r="C396" s="84"/>
      <c r="D396" s="84" t="s">
        <v>1399</v>
      </c>
      <c r="E396" s="21" t="s">
        <v>67</v>
      </c>
      <c r="F396" s="20">
        <v>10</v>
      </c>
      <c r="G396" s="20" t="s">
        <v>77</v>
      </c>
      <c r="H396" s="85"/>
      <c r="I396" s="84"/>
      <c r="J396" s="12">
        <v>0</v>
      </c>
      <c r="K396" s="12">
        <v>0</v>
      </c>
      <c r="L396" s="12">
        <v>0</v>
      </c>
      <c r="M396" s="12">
        <v>0</v>
      </c>
      <c r="N396" s="12">
        <v>0</v>
      </c>
      <c r="O396" s="12">
        <v>0</v>
      </c>
      <c r="P396" s="12">
        <f t="shared" si="116"/>
        <v>0</v>
      </c>
      <c r="Q396" s="12">
        <v>0</v>
      </c>
      <c r="R396" s="12">
        <v>0</v>
      </c>
      <c r="S396" s="12">
        <v>0</v>
      </c>
      <c r="T396" s="12">
        <v>0</v>
      </c>
      <c r="U396" s="12">
        <v>0</v>
      </c>
      <c r="V396" s="12">
        <v>0</v>
      </c>
      <c r="W396" s="12">
        <f t="shared" si="111"/>
        <v>0</v>
      </c>
      <c r="X396" s="12">
        <v>0</v>
      </c>
      <c r="Y396" s="12">
        <v>15000</v>
      </c>
      <c r="Z396" s="12">
        <v>0</v>
      </c>
      <c r="AA396" s="12">
        <v>0</v>
      </c>
      <c r="AB396" s="12">
        <v>0</v>
      </c>
      <c r="AC396" s="12">
        <v>0</v>
      </c>
      <c r="AD396" s="12">
        <f t="shared" si="112"/>
        <v>15000</v>
      </c>
      <c r="AE396" s="12">
        <v>0</v>
      </c>
      <c r="AF396" s="12">
        <v>5000</v>
      </c>
      <c r="AG396" s="12">
        <v>0</v>
      </c>
      <c r="AH396" s="12">
        <v>0</v>
      </c>
      <c r="AI396" s="12">
        <v>0</v>
      </c>
      <c r="AJ396" s="12">
        <v>0</v>
      </c>
      <c r="AK396" s="12">
        <f t="shared" si="113"/>
        <v>5000</v>
      </c>
      <c r="AL396" s="12">
        <f t="shared" si="115"/>
        <v>0</v>
      </c>
      <c r="AM396" s="12">
        <f t="shared" si="115"/>
        <v>20000</v>
      </c>
      <c r="AN396" s="12">
        <f t="shared" si="115"/>
        <v>0</v>
      </c>
      <c r="AO396" s="12">
        <f t="shared" si="115"/>
        <v>0</v>
      </c>
      <c r="AP396" s="12">
        <f t="shared" si="115"/>
        <v>0</v>
      </c>
      <c r="AQ396" s="12">
        <f t="shared" si="115"/>
        <v>0</v>
      </c>
      <c r="AR396" s="12">
        <f t="shared" si="110"/>
        <v>20000</v>
      </c>
      <c r="AS396" s="12">
        <v>0</v>
      </c>
      <c r="AT396" s="12">
        <v>0</v>
      </c>
      <c r="AU396" s="12">
        <v>0</v>
      </c>
      <c r="AV396" s="12">
        <v>0</v>
      </c>
      <c r="AW396" s="12">
        <v>0</v>
      </c>
      <c r="AX396" s="12">
        <v>0</v>
      </c>
      <c r="AY396" s="12">
        <f t="shared" si="114"/>
        <v>0</v>
      </c>
      <c r="AZ396" s="12">
        <f t="shared" si="118"/>
        <v>0</v>
      </c>
      <c r="BA396" s="12">
        <f t="shared" si="119"/>
        <v>20000</v>
      </c>
      <c r="BB396" s="12">
        <f t="shared" si="120"/>
        <v>0</v>
      </c>
      <c r="BC396" s="12">
        <f t="shared" si="121"/>
        <v>0</v>
      </c>
      <c r="BD396" s="12">
        <f t="shared" si="122"/>
        <v>0</v>
      </c>
      <c r="BE396" s="12">
        <f t="shared" si="123"/>
        <v>0</v>
      </c>
      <c r="BF396" s="12">
        <f t="shared" si="117"/>
        <v>20000</v>
      </c>
      <c r="BG396" s="1"/>
      <c r="BH396" s="95"/>
    </row>
    <row r="397" spans="1:60" s="5" customFormat="1">
      <c r="A397" s="84" t="s">
        <v>488</v>
      </c>
      <c r="B397" s="14" t="s">
        <v>270</v>
      </c>
      <c r="C397" s="84"/>
      <c r="D397" s="84" t="s">
        <v>1399</v>
      </c>
      <c r="E397" s="21" t="s">
        <v>67</v>
      </c>
      <c r="F397" s="20">
        <v>10</v>
      </c>
      <c r="G397" s="20" t="s">
        <v>77</v>
      </c>
      <c r="H397" s="85"/>
      <c r="I397" s="84"/>
      <c r="J397" s="12">
        <v>0</v>
      </c>
      <c r="K397" s="12">
        <v>11540</v>
      </c>
      <c r="L397" s="12">
        <v>0</v>
      </c>
      <c r="M397" s="12">
        <v>0</v>
      </c>
      <c r="N397" s="12">
        <v>0</v>
      </c>
      <c r="O397" s="12">
        <v>0</v>
      </c>
      <c r="P397" s="12">
        <f t="shared" si="116"/>
        <v>11540</v>
      </c>
      <c r="Q397" s="12">
        <v>0</v>
      </c>
      <c r="R397" s="12">
        <v>0</v>
      </c>
      <c r="S397" s="12">
        <v>0</v>
      </c>
      <c r="T397" s="12">
        <v>0</v>
      </c>
      <c r="U397" s="12">
        <v>0</v>
      </c>
      <c r="V397" s="12">
        <v>0</v>
      </c>
      <c r="W397" s="12">
        <f t="shared" si="111"/>
        <v>0</v>
      </c>
      <c r="X397" s="12">
        <v>0</v>
      </c>
      <c r="Y397" s="12">
        <v>0</v>
      </c>
      <c r="Z397" s="12">
        <v>0</v>
      </c>
      <c r="AA397" s="12">
        <v>0</v>
      </c>
      <c r="AB397" s="12">
        <v>0</v>
      </c>
      <c r="AC397" s="12">
        <v>0</v>
      </c>
      <c r="AD397" s="12">
        <f t="shared" si="112"/>
        <v>0</v>
      </c>
      <c r="AE397" s="12">
        <v>0</v>
      </c>
      <c r="AF397" s="12">
        <v>0</v>
      </c>
      <c r="AG397" s="12">
        <v>0</v>
      </c>
      <c r="AH397" s="12">
        <v>0</v>
      </c>
      <c r="AI397" s="12">
        <v>0</v>
      </c>
      <c r="AJ397" s="12">
        <v>0</v>
      </c>
      <c r="AK397" s="12">
        <f t="shared" si="113"/>
        <v>0</v>
      </c>
      <c r="AL397" s="12">
        <f t="shared" si="115"/>
        <v>0</v>
      </c>
      <c r="AM397" s="12">
        <f t="shared" si="115"/>
        <v>11540</v>
      </c>
      <c r="AN397" s="12">
        <f t="shared" si="115"/>
        <v>0</v>
      </c>
      <c r="AO397" s="12">
        <f t="shared" si="115"/>
        <v>0</v>
      </c>
      <c r="AP397" s="12">
        <f t="shared" si="115"/>
        <v>0</v>
      </c>
      <c r="AQ397" s="12">
        <f t="shared" si="115"/>
        <v>0</v>
      </c>
      <c r="AR397" s="12">
        <f t="shared" si="110"/>
        <v>11540</v>
      </c>
      <c r="AS397" s="12">
        <v>0</v>
      </c>
      <c r="AT397" s="12">
        <v>0</v>
      </c>
      <c r="AU397" s="12">
        <v>0</v>
      </c>
      <c r="AV397" s="12">
        <v>0</v>
      </c>
      <c r="AW397" s="12">
        <v>0</v>
      </c>
      <c r="AX397" s="12">
        <v>0</v>
      </c>
      <c r="AY397" s="12">
        <f t="shared" si="114"/>
        <v>0</v>
      </c>
      <c r="AZ397" s="12">
        <f t="shared" si="118"/>
        <v>0</v>
      </c>
      <c r="BA397" s="12">
        <f t="shared" si="119"/>
        <v>11540</v>
      </c>
      <c r="BB397" s="12">
        <f t="shared" si="120"/>
        <v>0</v>
      </c>
      <c r="BC397" s="12">
        <f t="shared" si="121"/>
        <v>0</v>
      </c>
      <c r="BD397" s="12">
        <f t="shared" si="122"/>
        <v>0</v>
      </c>
      <c r="BE397" s="12">
        <f t="shared" si="123"/>
        <v>0</v>
      </c>
      <c r="BF397" s="12">
        <f t="shared" si="117"/>
        <v>11540</v>
      </c>
      <c r="BG397" s="1"/>
      <c r="BH397" s="95"/>
    </row>
    <row r="398" spans="1:60" s="5" customFormat="1">
      <c r="A398" s="84" t="s">
        <v>489</v>
      </c>
      <c r="B398" s="14" t="s">
        <v>270</v>
      </c>
      <c r="C398" s="84"/>
      <c r="D398" s="84" t="s">
        <v>1399</v>
      </c>
      <c r="E398" s="21" t="s">
        <v>67</v>
      </c>
      <c r="F398" s="20">
        <v>10</v>
      </c>
      <c r="G398" s="20" t="s">
        <v>77</v>
      </c>
      <c r="H398" s="85"/>
      <c r="I398" s="84"/>
      <c r="J398" s="12">
        <v>0</v>
      </c>
      <c r="K398" s="12">
        <v>19600</v>
      </c>
      <c r="L398" s="12">
        <v>0</v>
      </c>
      <c r="M398" s="12">
        <v>0</v>
      </c>
      <c r="N398" s="12">
        <v>0</v>
      </c>
      <c r="O398" s="12">
        <v>0</v>
      </c>
      <c r="P398" s="12">
        <f t="shared" si="116"/>
        <v>19600</v>
      </c>
      <c r="Q398" s="12">
        <v>0</v>
      </c>
      <c r="R398" s="12">
        <v>0</v>
      </c>
      <c r="S398" s="12">
        <v>0</v>
      </c>
      <c r="T398" s="12">
        <v>0</v>
      </c>
      <c r="U398" s="12">
        <v>0</v>
      </c>
      <c r="V398" s="12">
        <v>0</v>
      </c>
      <c r="W398" s="12">
        <f t="shared" si="111"/>
        <v>0</v>
      </c>
      <c r="X398" s="12">
        <v>0</v>
      </c>
      <c r="Y398" s="12">
        <v>0</v>
      </c>
      <c r="Z398" s="12">
        <v>0</v>
      </c>
      <c r="AA398" s="12">
        <v>0</v>
      </c>
      <c r="AB398" s="12">
        <v>0</v>
      </c>
      <c r="AC398" s="12">
        <v>0</v>
      </c>
      <c r="AD398" s="12">
        <f t="shared" si="112"/>
        <v>0</v>
      </c>
      <c r="AE398" s="12">
        <v>0</v>
      </c>
      <c r="AF398" s="12">
        <v>0</v>
      </c>
      <c r="AG398" s="12">
        <v>0</v>
      </c>
      <c r="AH398" s="12">
        <v>0</v>
      </c>
      <c r="AI398" s="12">
        <v>0</v>
      </c>
      <c r="AJ398" s="12">
        <v>0</v>
      </c>
      <c r="AK398" s="12">
        <f t="shared" si="113"/>
        <v>0</v>
      </c>
      <c r="AL398" s="12">
        <f t="shared" si="115"/>
        <v>0</v>
      </c>
      <c r="AM398" s="12">
        <f t="shared" si="115"/>
        <v>19600</v>
      </c>
      <c r="AN398" s="12">
        <f t="shared" si="115"/>
        <v>0</v>
      </c>
      <c r="AO398" s="12">
        <f t="shared" si="115"/>
        <v>0</v>
      </c>
      <c r="AP398" s="12">
        <f t="shared" si="115"/>
        <v>0</v>
      </c>
      <c r="AQ398" s="12">
        <f t="shared" si="115"/>
        <v>0</v>
      </c>
      <c r="AR398" s="12">
        <f t="shared" si="110"/>
        <v>19600</v>
      </c>
      <c r="AS398" s="12">
        <v>0</v>
      </c>
      <c r="AT398" s="12">
        <v>0</v>
      </c>
      <c r="AU398" s="12">
        <v>0</v>
      </c>
      <c r="AV398" s="12">
        <v>0</v>
      </c>
      <c r="AW398" s="12">
        <v>0</v>
      </c>
      <c r="AX398" s="12">
        <v>0</v>
      </c>
      <c r="AY398" s="12">
        <f t="shared" si="114"/>
        <v>0</v>
      </c>
      <c r="AZ398" s="12">
        <f t="shared" si="118"/>
        <v>0</v>
      </c>
      <c r="BA398" s="12">
        <f t="shared" si="119"/>
        <v>19600</v>
      </c>
      <c r="BB398" s="12">
        <f t="shared" si="120"/>
        <v>0</v>
      </c>
      <c r="BC398" s="12">
        <f t="shared" si="121"/>
        <v>0</v>
      </c>
      <c r="BD398" s="12">
        <f t="shared" si="122"/>
        <v>0</v>
      </c>
      <c r="BE398" s="12">
        <f t="shared" si="123"/>
        <v>0</v>
      </c>
      <c r="BF398" s="12">
        <f t="shared" si="117"/>
        <v>19600</v>
      </c>
      <c r="BG398" s="1"/>
      <c r="BH398" s="95"/>
    </row>
    <row r="399" spans="1:60" s="5" customFormat="1">
      <c r="A399" s="84" t="s">
        <v>490</v>
      </c>
      <c r="B399" s="14" t="s">
        <v>270</v>
      </c>
      <c r="C399" s="84"/>
      <c r="D399" s="84" t="s">
        <v>1399</v>
      </c>
      <c r="E399" s="21" t="s">
        <v>67</v>
      </c>
      <c r="F399" s="20">
        <v>10</v>
      </c>
      <c r="G399" s="20" t="s">
        <v>77</v>
      </c>
      <c r="H399" s="85"/>
      <c r="I399" s="84"/>
      <c r="J399" s="12">
        <v>0</v>
      </c>
      <c r="K399" s="12">
        <v>2562</v>
      </c>
      <c r="L399" s="12">
        <v>0</v>
      </c>
      <c r="M399" s="12">
        <v>0</v>
      </c>
      <c r="N399" s="12">
        <v>0</v>
      </c>
      <c r="O399" s="12">
        <v>0</v>
      </c>
      <c r="P399" s="12">
        <f t="shared" si="116"/>
        <v>2562</v>
      </c>
      <c r="Q399" s="12">
        <v>0</v>
      </c>
      <c r="R399" s="12">
        <v>0</v>
      </c>
      <c r="S399" s="12">
        <v>0</v>
      </c>
      <c r="T399" s="12">
        <v>0</v>
      </c>
      <c r="U399" s="12">
        <v>0</v>
      </c>
      <c r="V399" s="12">
        <v>0</v>
      </c>
      <c r="W399" s="12">
        <f t="shared" si="111"/>
        <v>0</v>
      </c>
      <c r="X399" s="12">
        <v>0</v>
      </c>
      <c r="Y399" s="12">
        <v>0</v>
      </c>
      <c r="Z399" s="12">
        <v>0</v>
      </c>
      <c r="AA399" s="12">
        <v>0</v>
      </c>
      <c r="AB399" s="12">
        <v>0</v>
      </c>
      <c r="AC399" s="12">
        <v>0</v>
      </c>
      <c r="AD399" s="12">
        <f t="shared" si="112"/>
        <v>0</v>
      </c>
      <c r="AE399" s="12">
        <v>0</v>
      </c>
      <c r="AF399" s="12">
        <v>0</v>
      </c>
      <c r="AG399" s="12">
        <v>0</v>
      </c>
      <c r="AH399" s="12">
        <v>0</v>
      </c>
      <c r="AI399" s="12">
        <v>0</v>
      </c>
      <c r="AJ399" s="12">
        <v>0</v>
      </c>
      <c r="AK399" s="12">
        <f t="shared" si="113"/>
        <v>0</v>
      </c>
      <c r="AL399" s="12">
        <f t="shared" si="115"/>
        <v>0</v>
      </c>
      <c r="AM399" s="12">
        <f t="shared" si="115"/>
        <v>2562</v>
      </c>
      <c r="AN399" s="12">
        <f t="shared" si="115"/>
        <v>0</v>
      </c>
      <c r="AO399" s="12">
        <f t="shared" si="115"/>
        <v>0</v>
      </c>
      <c r="AP399" s="12">
        <f t="shared" si="115"/>
        <v>0</v>
      </c>
      <c r="AQ399" s="12">
        <f t="shared" si="115"/>
        <v>0</v>
      </c>
      <c r="AR399" s="12">
        <f t="shared" si="110"/>
        <v>2562</v>
      </c>
      <c r="AS399" s="12">
        <v>0</v>
      </c>
      <c r="AT399" s="12">
        <v>0</v>
      </c>
      <c r="AU399" s="12">
        <v>0</v>
      </c>
      <c r="AV399" s="12">
        <v>0</v>
      </c>
      <c r="AW399" s="12">
        <v>0</v>
      </c>
      <c r="AX399" s="12">
        <v>0</v>
      </c>
      <c r="AY399" s="12">
        <f t="shared" si="114"/>
        <v>0</v>
      </c>
      <c r="AZ399" s="12">
        <f t="shared" si="118"/>
        <v>0</v>
      </c>
      <c r="BA399" s="12">
        <f t="shared" si="119"/>
        <v>2562</v>
      </c>
      <c r="BB399" s="12">
        <f t="shared" si="120"/>
        <v>0</v>
      </c>
      <c r="BC399" s="12">
        <f t="shared" si="121"/>
        <v>0</v>
      </c>
      <c r="BD399" s="12">
        <f t="shared" si="122"/>
        <v>0</v>
      </c>
      <c r="BE399" s="12">
        <f t="shared" si="123"/>
        <v>0</v>
      </c>
      <c r="BF399" s="12">
        <f t="shared" si="117"/>
        <v>2562</v>
      </c>
      <c r="BG399" s="1"/>
      <c r="BH399" s="95"/>
    </row>
    <row r="400" spans="1:60" s="5" customFormat="1">
      <c r="A400" s="84" t="s">
        <v>491</v>
      </c>
      <c r="B400" s="14" t="s">
        <v>270</v>
      </c>
      <c r="C400" s="84"/>
      <c r="D400" s="84" t="s">
        <v>1399</v>
      </c>
      <c r="E400" s="21" t="s">
        <v>67</v>
      </c>
      <c r="F400" s="20">
        <v>10</v>
      </c>
      <c r="G400" s="20" t="s">
        <v>77</v>
      </c>
      <c r="H400" s="85"/>
      <c r="I400" s="84"/>
      <c r="J400" s="12">
        <v>0</v>
      </c>
      <c r="K400" s="12">
        <v>15000</v>
      </c>
      <c r="L400" s="12">
        <v>0</v>
      </c>
      <c r="M400" s="12">
        <v>0</v>
      </c>
      <c r="N400" s="12">
        <v>0</v>
      </c>
      <c r="O400" s="12">
        <v>0</v>
      </c>
      <c r="P400" s="12">
        <f t="shared" si="116"/>
        <v>15000</v>
      </c>
      <c r="Q400" s="12">
        <v>0</v>
      </c>
      <c r="R400" s="12">
        <v>46000</v>
      </c>
      <c r="S400" s="12">
        <v>0</v>
      </c>
      <c r="T400" s="12">
        <v>0</v>
      </c>
      <c r="U400" s="12">
        <v>0</v>
      </c>
      <c r="V400" s="12">
        <v>0</v>
      </c>
      <c r="W400" s="12">
        <f t="shared" si="111"/>
        <v>46000</v>
      </c>
      <c r="X400" s="12">
        <v>0</v>
      </c>
      <c r="Y400" s="12">
        <v>0</v>
      </c>
      <c r="Z400" s="12">
        <v>0</v>
      </c>
      <c r="AA400" s="12">
        <v>0</v>
      </c>
      <c r="AB400" s="12">
        <v>0</v>
      </c>
      <c r="AC400" s="12">
        <v>0</v>
      </c>
      <c r="AD400" s="12">
        <f t="shared" si="112"/>
        <v>0</v>
      </c>
      <c r="AE400" s="12">
        <v>0</v>
      </c>
      <c r="AF400" s="12">
        <v>0</v>
      </c>
      <c r="AG400" s="12">
        <v>0</v>
      </c>
      <c r="AH400" s="12">
        <v>0</v>
      </c>
      <c r="AI400" s="12">
        <v>0</v>
      </c>
      <c r="AJ400" s="12">
        <v>0</v>
      </c>
      <c r="AK400" s="12">
        <f t="shared" si="113"/>
        <v>0</v>
      </c>
      <c r="AL400" s="12">
        <f t="shared" si="115"/>
        <v>0</v>
      </c>
      <c r="AM400" s="12">
        <f t="shared" si="115"/>
        <v>61000</v>
      </c>
      <c r="AN400" s="12">
        <f t="shared" si="115"/>
        <v>0</v>
      </c>
      <c r="AO400" s="12">
        <f t="shared" si="115"/>
        <v>0</v>
      </c>
      <c r="AP400" s="12">
        <f t="shared" si="115"/>
        <v>0</v>
      </c>
      <c r="AQ400" s="12">
        <f t="shared" si="115"/>
        <v>0</v>
      </c>
      <c r="AR400" s="12">
        <f t="shared" si="110"/>
        <v>61000</v>
      </c>
      <c r="AS400" s="12">
        <v>0</v>
      </c>
      <c r="AT400" s="12">
        <v>0</v>
      </c>
      <c r="AU400" s="12">
        <v>0</v>
      </c>
      <c r="AV400" s="12">
        <v>0</v>
      </c>
      <c r="AW400" s="12">
        <v>0</v>
      </c>
      <c r="AX400" s="12">
        <v>0</v>
      </c>
      <c r="AY400" s="12">
        <f t="shared" si="114"/>
        <v>0</v>
      </c>
      <c r="AZ400" s="12">
        <f t="shared" si="118"/>
        <v>0</v>
      </c>
      <c r="BA400" s="12">
        <f t="shared" si="119"/>
        <v>61000</v>
      </c>
      <c r="BB400" s="12">
        <f t="shared" si="120"/>
        <v>0</v>
      </c>
      <c r="BC400" s="12">
        <f t="shared" si="121"/>
        <v>0</v>
      </c>
      <c r="BD400" s="12">
        <f t="shared" si="122"/>
        <v>0</v>
      </c>
      <c r="BE400" s="12">
        <f t="shared" si="123"/>
        <v>0</v>
      </c>
      <c r="BF400" s="12">
        <f t="shared" si="117"/>
        <v>61000</v>
      </c>
      <c r="BG400" s="1"/>
      <c r="BH400" s="95"/>
    </row>
    <row r="401" spans="1:60" s="5" customFormat="1">
      <c r="A401" s="84" t="s">
        <v>492</v>
      </c>
      <c r="B401" s="14" t="s">
        <v>270</v>
      </c>
      <c r="C401" s="84"/>
      <c r="D401" s="84" t="s">
        <v>1399</v>
      </c>
      <c r="E401" s="21" t="s">
        <v>67</v>
      </c>
      <c r="F401" s="20">
        <v>10</v>
      </c>
      <c r="G401" s="20" t="s">
        <v>77</v>
      </c>
      <c r="H401" s="85"/>
      <c r="I401" s="84"/>
      <c r="J401" s="12">
        <v>0</v>
      </c>
      <c r="K401" s="12">
        <v>5519</v>
      </c>
      <c r="L401" s="12">
        <v>0</v>
      </c>
      <c r="M401" s="12">
        <v>0</v>
      </c>
      <c r="N401" s="12">
        <v>0</v>
      </c>
      <c r="O401" s="12">
        <v>0</v>
      </c>
      <c r="P401" s="12">
        <f t="shared" si="116"/>
        <v>5519</v>
      </c>
      <c r="Q401" s="12">
        <v>0</v>
      </c>
      <c r="R401" s="12">
        <v>0</v>
      </c>
      <c r="S401" s="12">
        <v>0</v>
      </c>
      <c r="T401" s="12">
        <v>0</v>
      </c>
      <c r="U401" s="12">
        <v>0</v>
      </c>
      <c r="V401" s="12">
        <v>0</v>
      </c>
      <c r="W401" s="12">
        <f t="shared" si="111"/>
        <v>0</v>
      </c>
      <c r="X401" s="12">
        <v>0</v>
      </c>
      <c r="Y401" s="12">
        <v>0</v>
      </c>
      <c r="Z401" s="12">
        <v>0</v>
      </c>
      <c r="AA401" s="12">
        <v>0</v>
      </c>
      <c r="AB401" s="12">
        <v>0</v>
      </c>
      <c r="AC401" s="12">
        <v>0</v>
      </c>
      <c r="AD401" s="12">
        <f t="shared" si="112"/>
        <v>0</v>
      </c>
      <c r="AE401" s="12">
        <v>0</v>
      </c>
      <c r="AF401" s="12">
        <v>0</v>
      </c>
      <c r="AG401" s="12">
        <v>0</v>
      </c>
      <c r="AH401" s="12">
        <v>0</v>
      </c>
      <c r="AI401" s="12">
        <v>0</v>
      </c>
      <c r="AJ401" s="12">
        <v>0</v>
      </c>
      <c r="AK401" s="12">
        <f t="shared" si="113"/>
        <v>0</v>
      </c>
      <c r="AL401" s="12">
        <f t="shared" si="115"/>
        <v>0</v>
      </c>
      <c r="AM401" s="12">
        <f t="shared" si="115"/>
        <v>5519</v>
      </c>
      <c r="AN401" s="12">
        <f t="shared" si="115"/>
        <v>0</v>
      </c>
      <c r="AO401" s="12">
        <f t="shared" si="115"/>
        <v>0</v>
      </c>
      <c r="AP401" s="12">
        <f t="shared" si="115"/>
        <v>0</v>
      </c>
      <c r="AQ401" s="12">
        <f t="shared" si="115"/>
        <v>0</v>
      </c>
      <c r="AR401" s="12">
        <f t="shared" si="110"/>
        <v>5519</v>
      </c>
      <c r="AS401" s="12">
        <v>0</v>
      </c>
      <c r="AT401" s="12">
        <v>0</v>
      </c>
      <c r="AU401" s="12">
        <v>0</v>
      </c>
      <c r="AV401" s="12">
        <v>0</v>
      </c>
      <c r="AW401" s="12">
        <v>0</v>
      </c>
      <c r="AX401" s="12">
        <v>0</v>
      </c>
      <c r="AY401" s="12">
        <f t="shared" si="114"/>
        <v>0</v>
      </c>
      <c r="AZ401" s="12">
        <f t="shared" si="118"/>
        <v>0</v>
      </c>
      <c r="BA401" s="12">
        <f t="shared" si="119"/>
        <v>5519</v>
      </c>
      <c r="BB401" s="12">
        <f t="shared" si="120"/>
        <v>0</v>
      </c>
      <c r="BC401" s="12">
        <f t="shared" si="121"/>
        <v>0</v>
      </c>
      <c r="BD401" s="12">
        <f t="shared" si="122"/>
        <v>0</v>
      </c>
      <c r="BE401" s="12">
        <f t="shared" si="123"/>
        <v>0</v>
      </c>
      <c r="BF401" s="12">
        <f t="shared" si="117"/>
        <v>5519</v>
      </c>
      <c r="BG401" s="1"/>
      <c r="BH401" s="95"/>
    </row>
    <row r="402" spans="1:60" s="5" customFormat="1">
      <c r="A402" s="84" t="s">
        <v>493</v>
      </c>
      <c r="B402" s="14" t="s">
        <v>270</v>
      </c>
      <c r="C402" s="84"/>
      <c r="D402" s="84" t="s">
        <v>1399</v>
      </c>
      <c r="E402" s="21" t="s">
        <v>67</v>
      </c>
      <c r="F402" s="20">
        <v>10</v>
      </c>
      <c r="G402" s="20" t="s">
        <v>77</v>
      </c>
      <c r="H402" s="85"/>
      <c r="I402" s="84"/>
      <c r="J402" s="12">
        <v>0</v>
      </c>
      <c r="K402" s="12">
        <v>15141</v>
      </c>
      <c r="L402" s="12">
        <v>0</v>
      </c>
      <c r="M402" s="12">
        <v>0</v>
      </c>
      <c r="N402" s="12">
        <v>0</v>
      </c>
      <c r="O402" s="12">
        <v>0</v>
      </c>
      <c r="P402" s="12">
        <f t="shared" si="116"/>
        <v>15141</v>
      </c>
      <c r="Q402" s="12">
        <v>0</v>
      </c>
      <c r="R402" s="12">
        <v>0</v>
      </c>
      <c r="S402" s="12">
        <v>0</v>
      </c>
      <c r="T402" s="12">
        <v>0</v>
      </c>
      <c r="U402" s="12">
        <v>0</v>
      </c>
      <c r="V402" s="12">
        <v>0</v>
      </c>
      <c r="W402" s="12">
        <f t="shared" si="111"/>
        <v>0</v>
      </c>
      <c r="X402" s="12">
        <v>0</v>
      </c>
      <c r="Y402" s="12">
        <v>0</v>
      </c>
      <c r="Z402" s="12">
        <v>0</v>
      </c>
      <c r="AA402" s="12">
        <v>0</v>
      </c>
      <c r="AB402" s="12">
        <v>0</v>
      </c>
      <c r="AC402" s="12">
        <v>0</v>
      </c>
      <c r="AD402" s="12">
        <f t="shared" si="112"/>
        <v>0</v>
      </c>
      <c r="AE402" s="12">
        <v>0</v>
      </c>
      <c r="AF402" s="12">
        <v>0</v>
      </c>
      <c r="AG402" s="12">
        <v>0</v>
      </c>
      <c r="AH402" s="12">
        <v>0</v>
      </c>
      <c r="AI402" s="12">
        <v>0</v>
      </c>
      <c r="AJ402" s="12">
        <v>0</v>
      </c>
      <c r="AK402" s="12">
        <f t="shared" si="113"/>
        <v>0</v>
      </c>
      <c r="AL402" s="12">
        <f t="shared" si="115"/>
        <v>0</v>
      </c>
      <c r="AM402" s="12">
        <f t="shared" si="115"/>
        <v>15141</v>
      </c>
      <c r="AN402" s="12">
        <f t="shared" si="115"/>
        <v>0</v>
      </c>
      <c r="AO402" s="12">
        <f t="shared" si="115"/>
        <v>0</v>
      </c>
      <c r="AP402" s="12">
        <f t="shared" si="115"/>
        <v>0</v>
      </c>
      <c r="AQ402" s="12">
        <f t="shared" si="115"/>
        <v>0</v>
      </c>
      <c r="AR402" s="12">
        <f t="shared" si="110"/>
        <v>15141</v>
      </c>
      <c r="AS402" s="12">
        <v>0</v>
      </c>
      <c r="AT402" s="12">
        <v>0</v>
      </c>
      <c r="AU402" s="12">
        <v>0</v>
      </c>
      <c r="AV402" s="12">
        <v>0</v>
      </c>
      <c r="AW402" s="12">
        <v>0</v>
      </c>
      <c r="AX402" s="12">
        <v>0</v>
      </c>
      <c r="AY402" s="12">
        <f t="shared" si="114"/>
        <v>0</v>
      </c>
      <c r="AZ402" s="12">
        <f t="shared" si="118"/>
        <v>0</v>
      </c>
      <c r="BA402" s="12">
        <f t="shared" si="119"/>
        <v>15141</v>
      </c>
      <c r="BB402" s="12">
        <f t="shared" si="120"/>
        <v>0</v>
      </c>
      <c r="BC402" s="12">
        <f t="shared" si="121"/>
        <v>0</v>
      </c>
      <c r="BD402" s="12">
        <f t="shared" si="122"/>
        <v>0</v>
      </c>
      <c r="BE402" s="12">
        <f t="shared" si="123"/>
        <v>0</v>
      </c>
      <c r="BF402" s="12">
        <f t="shared" si="117"/>
        <v>15141</v>
      </c>
      <c r="BG402" s="1"/>
      <c r="BH402" s="95"/>
    </row>
    <row r="403" spans="1:60" s="5" customFormat="1">
      <c r="A403" s="84" t="s">
        <v>494</v>
      </c>
      <c r="B403" s="14" t="s">
        <v>270</v>
      </c>
      <c r="C403" s="84"/>
      <c r="D403" s="84" t="s">
        <v>1399</v>
      </c>
      <c r="E403" s="21" t="s">
        <v>67</v>
      </c>
      <c r="F403" s="20">
        <v>10</v>
      </c>
      <c r="G403" s="20" t="s">
        <v>77</v>
      </c>
      <c r="H403" s="85"/>
      <c r="I403" s="84"/>
      <c r="J403" s="12">
        <v>0</v>
      </c>
      <c r="K403" s="12">
        <v>6000</v>
      </c>
      <c r="L403" s="12">
        <v>0</v>
      </c>
      <c r="M403" s="12">
        <v>0</v>
      </c>
      <c r="N403" s="12">
        <v>0</v>
      </c>
      <c r="O403" s="12">
        <v>0</v>
      </c>
      <c r="P403" s="12">
        <f t="shared" si="116"/>
        <v>6000</v>
      </c>
      <c r="Q403" s="12">
        <v>0</v>
      </c>
      <c r="R403" s="12">
        <v>0</v>
      </c>
      <c r="S403" s="12">
        <v>0</v>
      </c>
      <c r="T403" s="12">
        <v>0</v>
      </c>
      <c r="U403" s="12">
        <v>0</v>
      </c>
      <c r="V403" s="12">
        <v>0</v>
      </c>
      <c r="W403" s="12">
        <f t="shared" si="111"/>
        <v>0</v>
      </c>
      <c r="X403" s="12">
        <v>0</v>
      </c>
      <c r="Y403" s="12">
        <v>0</v>
      </c>
      <c r="Z403" s="12">
        <v>0</v>
      </c>
      <c r="AA403" s="12">
        <v>0</v>
      </c>
      <c r="AB403" s="12">
        <v>0</v>
      </c>
      <c r="AC403" s="12">
        <v>0</v>
      </c>
      <c r="AD403" s="12">
        <f t="shared" si="112"/>
        <v>0</v>
      </c>
      <c r="AE403" s="12">
        <v>0</v>
      </c>
      <c r="AF403" s="12">
        <v>0</v>
      </c>
      <c r="AG403" s="12">
        <v>0</v>
      </c>
      <c r="AH403" s="12">
        <v>0</v>
      </c>
      <c r="AI403" s="12">
        <v>0</v>
      </c>
      <c r="AJ403" s="12">
        <v>0</v>
      </c>
      <c r="AK403" s="12">
        <f t="shared" si="113"/>
        <v>0</v>
      </c>
      <c r="AL403" s="12">
        <f t="shared" si="115"/>
        <v>0</v>
      </c>
      <c r="AM403" s="12">
        <f t="shared" si="115"/>
        <v>6000</v>
      </c>
      <c r="AN403" s="12">
        <f t="shared" si="115"/>
        <v>0</v>
      </c>
      <c r="AO403" s="12">
        <f t="shared" si="115"/>
        <v>0</v>
      </c>
      <c r="AP403" s="12">
        <f t="shared" si="115"/>
        <v>0</v>
      </c>
      <c r="AQ403" s="12">
        <f t="shared" si="115"/>
        <v>0</v>
      </c>
      <c r="AR403" s="12">
        <f t="shared" si="110"/>
        <v>6000</v>
      </c>
      <c r="AS403" s="12">
        <v>0</v>
      </c>
      <c r="AT403" s="12">
        <v>0</v>
      </c>
      <c r="AU403" s="12">
        <v>0</v>
      </c>
      <c r="AV403" s="12">
        <v>0</v>
      </c>
      <c r="AW403" s="12">
        <v>0</v>
      </c>
      <c r="AX403" s="12">
        <v>0</v>
      </c>
      <c r="AY403" s="12">
        <f t="shared" si="114"/>
        <v>0</v>
      </c>
      <c r="AZ403" s="12">
        <f t="shared" si="118"/>
        <v>0</v>
      </c>
      <c r="BA403" s="12">
        <f t="shared" si="119"/>
        <v>6000</v>
      </c>
      <c r="BB403" s="12">
        <f t="shared" si="120"/>
        <v>0</v>
      </c>
      <c r="BC403" s="12">
        <f t="shared" si="121"/>
        <v>0</v>
      </c>
      <c r="BD403" s="12">
        <f t="shared" si="122"/>
        <v>0</v>
      </c>
      <c r="BE403" s="12">
        <f t="shared" si="123"/>
        <v>0</v>
      </c>
      <c r="BF403" s="12">
        <f t="shared" si="117"/>
        <v>6000</v>
      </c>
      <c r="BG403" s="1"/>
      <c r="BH403" s="95"/>
    </row>
    <row r="404" spans="1:60" s="5" customFormat="1">
      <c r="A404" s="84" t="s">
        <v>495</v>
      </c>
      <c r="B404" s="14" t="s">
        <v>270</v>
      </c>
      <c r="C404" s="84"/>
      <c r="D404" s="84" t="s">
        <v>1399</v>
      </c>
      <c r="E404" s="21" t="s">
        <v>67</v>
      </c>
      <c r="F404" s="20">
        <v>10</v>
      </c>
      <c r="G404" s="20" t="s">
        <v>77</v>
      </c>
      <c r="H404" s="85"/>
      <c r="I404" s="84"/>
      <c r="J404" s="12">
        <v>0</v>
      </c>
      <c r="K404" s="12">
        <v>0</v>
      </c>
      <c r="L404" s="12">
        <v>0</v>
      </c>
      <c r="M404" s="12">
        <v>0</v>
      </c>
      <c r="N404" s="12">
        <v>0</v>
      </c>
      <c r="O404" s="12">
        <v>0</v>
      </c>
      <c r="P404" s="12">
        <f t="shared" si="116"/>
        <v>0</v>
      </c>
      <c r="Q404" s="12">
        <v>0</v>
      </c>
      <c r="R404" s="12">
        <v>0</v>
      </c>
      <c r="S404" s="12">
        <v>0</v>
      </c>
      <c r="T404" s="12">
        <v>0</v>
      </c>
      <c r="U404" s="12">
        <v>0</v>
      </c>
      <c r="V404" s="12">
        <v>0</v>
      </c>
      <c r="W404" s="12">
        <f t="shared" si="111"/>
        <v>0</v>
      </c>
      <c r="X404" s="12">
        <v>0</v>
      </c>
      <c r="Y404" s="12">
        <v>0</v>
      </c>
      <c r="Z404" s="12">
        <v>0</v>
      </c>
      <c r="AA404" s="12">
        <v>0</v>
      </c>
      <c r="AB404" s="12">
        <v>0</v>
      </c>
      <c r="AC404" s="12">
        <v>0</v>
      </c>
      <c r="AD404" s="12">
        <f t="shared" si="112"/>
        <v>0</v>
      </c>
      <c r="AE404" s="12">
        <v>0</v>
      </c>
      <c r="AF404" s="12">
        <v>3000</v>
      </c>
      <c r="AG404" s="12">
        <v>0</v>
      </c>
      <c r="AH404" s="12">
        <v>0</v>
      </c>
      <c r="AI404" s="12">
        <v>0</v>
      </c>
      <c r="AJ404" s="12">
        <v>0</v>
      </c>
      <c r="AK404" s="12">
        <f t="shared" si="113"/>
        <v>3000</v>
      </c>
      <c r="AL404" s="12">
        <f t="shared" si="115"/>
        <v>0</v>
      </c>
      <c r="AM404" s="12">
        <f t="shared" si="115"/>
        <v>3000</v>
      </c>
      <c r="AN404" s="12">
        <f t="shared" si="115"/>
        <v>0</v>
      </c>
      <c r="AO404" s="12">
        <f t="shared" si="115"/>
        <v>0</v>
      </c>
      <c r="AP404" s="12">
        <f t="shared" si="115"/>
        <v>0</v>
      </c>
      <c r="AQ404" s="12">
        <f t="shared" si="115"/>
        <v>0</v>
      </c>
      <c r="AR404" s="12">
        <f t="shared" si="110"/>
        <v>3000</v>
      </c>
      <c r="AS404" s="12">
        <v>0</v>
      </c>
      <c r="AT404" s="12">
        <v>0</v>
      </c>
      <c r="AU404" s="12">
        <v>0</v>
      </c>
      <c r="AV404" s="12">
        <v>0</v>
      </c>
      <c r="AW404" s="12">
        <v>0</v>
      </c>
      <c r="AX404" s="12">
        <v>0</v>
      </c>
      <c r="AY404" s="12">
        <f t="shared" si="114"/>
        <v>0</v>
      </c>
      <c r="AZ404" s="12">
        <f t="shared" si="118"/>
        <v>0</v>
      </c>
      <c r="BA404" s="12">
        <f t="shared" si="119"/>
        <v>3000</v>
      </c>
      <c r="BB404" s="12">
        <f t="shared" si="120"/>
        <v>0</v>
      </c>
      <c r="BC404" s="12">
        <f t="shared" si="121"/>
        <v>0</v>
      </c>
      <c r="BD404" s="12">
        <f t="shared" si="122"/>
        <v>0</v>
      </c>
      <c r="BE404" s="12">
        <f t="shared" si="123"/>
        <v>0</v>
      </c>
      <c r="BF404" s="12">
        <f t="shared" si="117"/>
        <v>3000</v>
      </c>
      <c r="BG404" s="1"/>
      <c r="BH404" s="95"/>
    </row>
    <row r="405" spans="1:60" s="5" customFormat="1">
      <c r="A405" s="84" t="s">
        <v>496</v>
      </c>
      <c r="B405" s="14" t="s">
        <v>270</v>
      </c>
      <c r="C405" s="84"/>
      <c r="D405" s="84" t="s">
        <v>1399</v>
      </c>
      <c r="E405" s="21" t="s">
        <v>67</v>
      </c>
      <c r="F405" s="20">
        <v>10</v>
      </c>
      <c r="G405" s="20" t="s">
        <v>77</v>
      </c>
      <c r="H405" s="85"/>
      <c r="I405" s="84"/>
      <c r="J405" s="12">
        <v>0</v>
      </c>
      <c r="K405" s="12">
        <v>0</v>
      </c>
      <c r="L405" s="12">
        <v>0</v>
      </c>
      <c r="M405" s="12">
        <v>0</v>
      </c>
      <c r="N405" s="12">
        <v>0</v>
      </c>
      <c r="O405" s="12">
        <v>0</v>
      </c>
      <c r="P405" s="12">
        <f t="shared" si="116"/>
        <v>0</v>
      </c>
      <c r="Q405" s="12">
        <v>0</v>
      </c>
      <c r="R405" s="12">
        <v>0</v>
      </c>
      <c r="S405" s="12">
        <v>0</v>
      </c>
      <c r="T405" s="12">
        <v>0</v>
      </c>
      <c r="U405" s="12">
        <v>0</v>
      </c>
      <c r="V405" s="12">
        <v>0</v>
      </c>
      <c r="W405" s="12">
        <f t="shared" si="111"/>
        <v>0</v>
      </c>
      <c r="X405" s="12">
        <v>0</v>
      </c>
      <c r="Y405" s="12">
        <v>2000</v>
      </c>
      <c r="Z405" s="12">
        <v>0</v>
      </c>
      <c r="AA405" s="12">
        <v>0</v>
      </c>
      <c r="AB405" s="12">
        <v>0</v>
      </c>
      <c r="AC405" s="12">
        <v>0</v>
      </c>
      <c r="AD405" s="12">
        <f t="shared" si="112"/>
        <v>2000</v>
      </c>
      <c r="AE405" s="12">
        <v>0</v>
      </c>
      <c r="AF405" s="12">
        <v>0</v>
      </c>
      <c r="AG405" s="12">
        <v>0</v>
      </c>
      <c r="AH405" s="12">
        <v>0</v>
      </c>
      <c r="AI405" s="12">
        <v>0</v>
      </c>
      <c r="AJ405" s="12">
        <v>0</v>
      </c>
      <c r="AK405" s="12">
        <f t="shared" si="113"/>
        <v>0</v>
      </c>
      <c r="AL405" s="12">
        <f t="shared" si="115"/>
        <v>0</v>
      </c>
      <c r="AM405" s="12">
        <f t="shared" si="115"/>
        <v>2000</v>
      </c>
      <c r="AN405" s="12">
        <f t="shared" si="115"/>
        <v>0</v>
      </c>
      <c r="AO405" s="12">
        <f t="shared" si="115"/>
        <v>0</v>
      </c>
      <c r="AP405" s="12">
        <f t="shared" si="115"/>
        <v>0</v>
      </c>
      <c r="AQ405" s="12">
        <f t="shared" si="115"/>
        <v>0</v>
      </c>
      <c r="AR405" s="12">
        <f t="shared" si="110"/>
        <v>2000</v>
      </c>
      <c r="AS405" s="12">
        <v>0</v>
      </c>
      <c r="AT405" s="12">
        <v>0</v>
      </c>
      <c r="AU405" s="12">
        <v>0</v>
      </c>
      <c r="AV405" s="12">
        <v>0</v>
      </c>
      <c r="AW405" s="12">
        <v>0</v>
      </c>
      <c r="AX405" s="12">
        <v>0</v>
      </c>
      <c r="AY405" s="12">
        <f t="shared" si="114"/>
        <v>0</v>
      </c>
      <c r="AZ405" s="12">
        <f t="shared" si="118"/>
        <v>0</v>
      </c>
      <c r="BA405" s="12">
        <f t="shared" si="119"/>
        <v>2000</v>
      </c>
      <c r="BB405" s="12">
        <f t="shared" si="120"/>
        <v>0</v>
      </c>
      <c r="BC405" s="12">
        <f t="shared" si="121"/>
        <v>0</v>
      </c>
      <c r="BD405" s="12">
        <f t="shared" si="122"/>
        <v>0</v>
      </c>
      <c r="BE405" s="12">
        <f t="shared" si="123"/>
        <v>0</v>
      </c>
      <c r="BF405" s="12">
        <f t="shared" si="117"/>
        <v>2000</v>
      </c>
      <c r="BG405" s="1"/>
      <c r="BH405" s="95"/>
    </row>
    <row r="406" spans="1:60" s="5" customFormat="1">
      <c r="A406" s="84" t="s">
        <v>497</v>
      </c>
      <c r="B406" s="14" t="s">
        <v>270</v>
      </c>
      <c r="C406" s="84"/>
      <c r="D406" s="84" t="s">
        <v>1399</v>
      </c>
      <c r="E406" s="21" t="s">
        <v>67</v>
      </c>
      <c r="F406" s="20">
        <v>10</v>
      </c>
      <c r="G406" s="20" t="s">
        <v>77</v>
      </c>
      <c r="H406" s="85"/>
      <c r="I406" s="84"/>
      <c r="J406" s="12">
        <v>0</v>
      </c>
      <c r="K406" s="12">
        <v>0</v>
      </c>
      <c r="L406" s="12">
        <v>0</v>
      </c>
      <c r="M406" s="12">
        <v>0</v>
      </c>
      <c r="N406" s="12">
        <v>0</v>
      </c>
      <c r="O406" s="12">
        <v>0</v>
      </c>
      <c r="P406" s="12">
        <f t="shared" si="116"/>
        <v>0</v>
      </c>
      <c r="Q406" s="12">
        <v>0</v>
      </c>
      <c r="R406" s="12">
        <v>0</v>
      </c>
      <c r="S406" s="12">
        <v>0</v>
      </c>
      <c r="T406" s="12">
        <v>0</v>
      </c>
      <c r="U406" s="12">
        <v>0</v>
      </c>
      <c r="V406" s="12">
        <v>0</v>
      </c>
      <c r="W406" s="12">
        <f t="shared" si="111"/>
        <v>0</v>
      </c>
      <c r="X406" s="12">
        <v>0</v>
      </c>
      <c r="Y406" s="12">
        <v>0</v>
      </c>
      <c r="Z406" s="12">
        <v>0</v>
      </c>
      <c r="AA406" s="12">
        <v>0</v>
      </c>
      <c r="AB406" s="12">
        <v>0</v>
      </c>
      <c r="AC406" s="12">
        <v>0</v>
      </c>
      <c r="AD406" s="12">
        <f t="shared" si="112"/>
        <v>0</v>
      </c>
      <c r="AE406" s="12">
        <v>0</v>
      </c>
      <c r="AF406" s="12">
        <v>1000</v>
      </c>
      <c r="AG406" s="12">
        <v>0</v>
      </c>
      <c r="AH406" s="12">
        <v>0</v>
      </c>
      <c r="AI406" s="12">
        <v>0</v>
      </c>
      <c r="AJ406" s="12">
        <v>0</v>
      </c>
      <c r="AK406" s="12">
        <f t="shared" si="113"/>
        <v>1000</v>
      </c>
      <c r="AL406" s="12">
        <f t="shared" si="115"/>
        <v>0</v>
      </c>
      <c r="AM406" s="12">
        <f t="shared" si="115"/>
        <v>1000</v>
      </c>
      <c r="AN406" s="12">
        <f t="shared" si="115"/>
        <v>0</v>
      </c>
      <c r="AO406" s="12">
        <f t="shared" si="115"/>
        <v>0</v>
      </c>
      <c r="AP406" s="12">
        <f t="shared" si="115"/>
        <v>0</v>
      </c>
      <c r="AQ406" s="12">
        <f t="shared" si="115"/>
        <v>0</v>
      </c>
      <c r="AR406" s="12">
        <f t="shared" si="110"/>
        <v>1000</v>
      </c>
      <c r="AS406" s="12">
        <v>0</v>
      </c>
      <c r="AT406" s="12">
        <v>0</v>
      </c>
      <c r="AU406" s="12">
        <v>0</v>
      </c>
      <c r="AV406" s="12">
        <v>0</v>
      </c>
      <c r="AW406" s="12">
        <v>0</v>
      </c>
      <c r="AX406" s="12">
        <v>0</v>
      </c>
      <c r="AY406" s="12">
        <f t="shared" si="114"/>
        <v>0</v>
      </c>
      <c r="AZ406" s="12">
        <f t="shared" si="118"/>
        <v>0</v>
      </c>
      <c r="BA406" s="12">
        <f t="shared" si="119"/>
        <v>1000</v>
      </c>
      <c r="BB406" s="12">
        <f t="shared" si="120"/>
        <v>0</v>
      </c>
      <c r="BC406" s="12">
        <f t="shared" si="121"/>
        <v>0</v>
      </c>
      <c r="BD406" s="12">
        <f t="shared" si="122"/>
        <v>0</v>
      </c>
      <c r="BE406" s="12">
        <f t="shared" si="123"/>
        <v>0</v>
      </c>
      <c r="BF406" s="12">
        <f t="shared" si="117"/>
        <v>1000</v>
      </c>
      <c r="BG406" s="1"/>
      <c r="BH406" s="95"/>
    </row>
    <row r="407" spans="1:60" s="5" customFormat="1">
      <c r="A407" s="84" t="s">
        <v>498</v>
      </c>
      <c r="B407" s="14" t="s">
        <v>270</v>
      </c>
      <c r="C407" s="84"/>
      <c r="D407" s="84" t="s">
        <v>1399</v>
      </c>
      <c r="E407" s="21" t="s">
        <v>67</v>
      </c>
      <c r="F407" s="20">
        <v>10</v>
      </c>
      <c r="G407" s="20" t="s">
        <v>77</v>
      </c>
      <c r="H407" s="85"/>
      <c r="I407" s="84"/>
      <c r="J407" s="12">
        <v>0</v>
      </c>
      <c r="K407" s="12">
        <v>0</v>
      </c>
      <c r="L407" s="12">
        <v>0</v>
      </c>
      <c r="M407" s="12">
        <v>0</v>
      </c>
      <c r="N407" s="12">
        <v>0</v>
      </c>
      <c r="O407" s="12">
        <v>0</v>
      </c>
      <c r="P407" s="12">
        <f t="shared" si="116"/>
        <v>0</v>
      </c>
      <c r="Q407" s="12">
        <v>0</v>
      </c>
      <c r="R407" s="12">
        <v>0</v>
      </c>
      <c r="S407" s="12">
        <v>0</v>
      </c>
      <c r="T407" s="12">
        <v>0</v>
      </c>
      <c r="U407" s="12">
        <v>0</v>
      </c>
      <c r="V407" s="12">
        <v>0</v>
      </c>
      <c r="W407" s="12">
        <f t="shared" si="111"/>
        <v>0</v>
      </c>
      <c r="X407" s="12">
        <v>0</v>
      </c>
      <c r="Y407" s="12">
        <v>2000</v>
      </c>
      <c r="Z407" s="12">
        <v>0</v>
      </c>
      <c r="AA407" s="12">
        <v>0</v>
      </c>
      <c r="AB407" s="12">
        <v>0</v>
      </c>
      <c r="AC407" s="12">
        <v>0</v>
      </c>
      <c r="AD407" s="12">
        <f t="shared" si="112"/>
        <v>2000</v>
      </c>
      <c r="AE407" s="12">
        <v>0</v>
      </c>
      <c r="AF407" s="12">
        <v>0</v>
      </c>
      <c r="AG407" s="12">
        <v>0</v>
      </c>
      <c r="AH407" s="12">
        <v>0</v>
      </c>
      <c r="AI407" s="12">
        <v>0</v>
      </c>
      <c r="AJ407" s="12">
        <v>0</v>
      </c>
      <c r="AK407" s="12">
        <f t="shared" si="113"/>
        <v>0</v>
      </c>
      <c r="AL407" s="12">
        <f t="shared" si="115"/>
        <v>0</v>
      </c>
      <c r="AM407" s="12">
        <f t="shared" si="115"/>
        <v>2000</v>
      </c>
      <c r="AN407" s="12">
        <f t="shared" si="115"/>
        <v>0</v>
      </c>
      <c r="AO407" s="12">
        <f t="shared" si="115"/>
        <v>0</v>
      </c>
      <c r="AP407" s="12">
        <f t="shared" si="115"/>
        <v>0</v>
      </c>
      <c r="AQ407" s="12">
        <f t="shared" si="115"/>
        <v>0</v>
      </c>
      <c r="AR407" s="12">
        <f t="shared" si="110"/>
        <v>2000</v>
      </c>
      <c r="AS407" s="12">
        <v>0</v>
      </c>
      <c r="AT407" s="12">
        <v>0</v>
      </c>
      <c r="AU407" s="12">
        <v>0</v>
      </c>
      <c r="AV407" s="12">
        <v>0</v>
      </c>
      <c r="AW407" s="12">
        <v>0</v>
      </c>
      <c r="AX407" s="12">
        <v>0</v>
      </c>
      <c r="AY407" s="12">
        <f t="shared" si="114"/>
        <v>0</v>
      </c>
      <c r="AZ407" s="12">
        <f t="shared" si="118"/>
        <v>0</v>
      </c>
      <c r="BA407" s="12">
        <f t="shared" si="119"/>
        <v>2000</v>
      </c>
      <c r="BB407" s="12">
        <f t="shared" si="120"/>
        <v>0</v>
      </c>
      <c r="BC407" s="12">
        <f t="shared" si="121"/>
        <v>0</v>
      </c>
      <c r="BD407" s="12">
        <f t="shared" si="122"/>
        <v>0</v>
      </c>
      <c r="BE407" s="12">
        <f t="shared" si="123"/>
        <v>0</v>
      </c>
      <c r="BF407" s="12">
        <f t="shared" si="117"/>
        <v>2000</v>
      </c>
      <c r="BG407" s="1"/>
      <c r="BH407" s="95"/>
    </row>
    <row r="408" spans="1:60" s="5" customFormat="1">
      <c r="A408" s="84" t="s">
        <v>499</v>
      </c>
      <c r="B408" s="14" t="s">
        <v>270</v>
      </c>
      <c r="C408" s="84"/>
      <c r="D408" s="84" t="s">
        <v>1399</v>
      </c>
      <c r="E408" s="21" t="s">
        <v>67</v>
      </c>
      <c r="F408" s="20">
        <v>10</v>
      </c>
      <c r="G408" s="20" t="s">
        <v>77</v>
      </c>
      <c r="H408" s="85"/>
      <c r="I408" s="84"/>
      <c r="J408" s="12">
        <v>0</v>
      </c>
      <c r="K408" s="12">
        <v>0</v>
      </c>
      <c r="L408" s="12">
        <v>0</v>
      </c>
      <c r="M408" s="12">
        <v>0</v>
      </c>
      <c r="N408" s="12">
        <v>0</v>
      </c>
      <c r="O408" s="12">
        <v>0</v>
      </c>
      <c r="P408" s="12">
        <f t="shared" si="116"/>
        <v>0</v>
      </c>
      <c r="Q408" s="12">
        <v>0</v>
      </c>
      <c r="R408" s="12">
        <v>0</v>
      </c>
      <c r="S408" s="12">
        <v>0</v>
      </c>
      <c r="T408" s="12">
        <v>0</v>
      </c>
      <c r="U408" s="12">
        <v>0</v>
      </c>
      <c r="V408" s="12">
        <v>0</v>
      </c>
      <c r="W408" s="12">
        <f t="shared" si="111"/>
        <v>0</v>
      </c>
      <c r="X408" s="12">
        <v>0</v>
      </c>
      <c r="Y408" s="12">
        <v>0</v>
      </c>
      <c r="Z408" s="12">
        <v>0</v>
      </c>
      <c r="AA408" s="12">
        <v>0</v>
      </c>
      <c r="AB408" s="12">
        <v>0</v>
      </c>
      <c r="AC408" s="12">
        <v>0</v>
      </c>
      <c r="AD408" s="12">
        <f t="shared" si="112"/>
        <v>0</v>
      </c>
      <c r="AE408" s="12">
        <v>0</v>
      </c>
      <c r="AF408" s="12">
        <v>1000</v>
      </c>
      <c r="AG408" s="12">
        <v>0</v>
      </c>
      <c r="AH408" s="12">
        <v>0</v>
      </c>
      <c r="AI408" s="12">
        <v>0</v>
      </c>
      <c r="AJ408" s="12">
        <v>0</v>
      </c>
      <c r="AK408" s="12">
        <f t="shared" si="113"/>
        <v>1000</v>
      </c>
      <c r="AL408" s="12">
        <f t="shared" si="115"/>
        <v>0</v>
      </c>
      <c r="AM408" s="12">
        <f t="shared" si="115"/>
        <v>1000</v>
      </c>
      <c r="AN408" s="12">
        <f t="shared" si="115"/>
        <v>0</v>
      </c>
      <c r="AO408" s="12">
        <f t="shared" si="115"/>
        <v>0</v>
      </c>
      <c r="AP408" s="12">
        <f t="shared" si="115"/>
        <v>0</v>
      </c>
      <c r="AQ408" s="12">
        <f t="shared" si="115"/>
        <v>0</v>
      </c>
      <c r="AR408" s="12">
        <f t="shared" si="110"/>
        <v>1000</v>
      </c>
      <c r="AS408" s="12">
        <v>0</v>
      </c>
      <c r="AT408" s="12">
        <v>0</v>
      </c>
      <c r="AU408" s="12">
        <v>0</v>
      </c>
      <c r="AV408" s="12">
        <v>0</v>
      </c>
      <c r="AW408" s="12">
        <v>0</v>
      </c>
      <c r="AX408" s="12">
        <v>0</v>
      </c>
      <c r="AY408" s="12">
        <f t="shared" si="114"/>
        <v>0</v>
      </c>
      <c r="AZ408" s="12">
        <f t="shared" si="118"/>
        <v>0</v>
      </c>
      <c r="BA408" s="12">
        <f t="shared" si="119"/>
        <v>1000</v>
      </c>
      <c r="BB408" s="12">
        <f t="shared" si="120"/>
        <v>0</v>
      </c>
      <c r="BC408" s="12">
        <f t="shared" si="121"/>
        <v>0</v>
      </c>
      <c r="BD408" s="12">
        <f t="shared" si="122"/>
        <v>0</v>
      </c>
      <c r="BE408" s="12">
        <f t="shared" si="123"/>
        <v>0</v>
      </c>
      <c r="BF408" s="12">
        <f t="shared" si="117"/>
        <v>1000</v>
      </c>
      <c r="BG408" s="1"/>
      <c r="BH408" s="95"/>
    </row>
    <row r="409" spans="1:60" s="5" customFormat="1">
      <c r="A409" s="84" t="s">
        <v>500</v>
      </c>
      <c r="B409" s="14" t="s">
        <v>270</v>
      </c>
      <c r="C409" s="84"/>
      <c r="D409" s="84" t="s">
        <v>1399</v>
      </c>
      <c r="E409" s="21" t="s">
        <v>67</v>
      </c>
      <c r="F409" s="20">
        <v>10</v>
      </c>
      <c r="G409" s="20" t="s">
        <v>77</v>
      </c>
      <c r="H409" s="85"/>
      <c r="I409" s="84"/>
      <c r="J409" s="12">
        <v>0</v>
      </c>
      <c r="K409" s="12">
        <v>1000</v>
      </c>
      <c r="L409" s="12">
        <v>0</v>
      </c>
      <c r="M409" s="12">
        <v>0</v>
      </c>
      <c r="N409" s="12">
        <v>0</v>
      </c>
      <c r="O409" s="12">
        <v>0</v>
      </c>
      <c r="P409" s="12">
        <f t="shared" si="116"/>
        <v>1000</v>
      </c>
      <c r="Q409" s="12">
        <v>0</v>
      </c>
      <c r="R409" s="12">
        <v>0</v>
      </c>
      <c r="S409" s="12">
        <v>0</v>
      </c>
      <c r="T409" s="12">
        <v>0</v>
      </c>
      <c r="U409" s="12">
        <v>0</v>
      </c>
      <c r="V409" s="12">
        <v>0</v>
      </c>
      <c r="W409" s="12">
        <f t="shared" si="111"/>
        <v>0</v>
      </c>
      <c r="X409" s="12">
        <v>0</v>
      </c>
      <c r="Y409" s="12">
        <v>0</v>
      </c>
      <c r="Z409" s="12">
        <v>0</v>
      </c>
      <c r="AA409" s="12">
        <v>0</v>
      </c>
      <c r="AB409" s="12">
        <v>0</v>
      </c>
      <c r="AC409" s="12">
        <v>0</v>
      </c>
      <c r="AD409" s="12">
        <f t="shared" si="112"/>
        <v>0</v>
      </c>
      <c r="AE409" s="12">
        <v>0</v>
      </c>
      <c r="AF409" s="12">
        <v>0</v>
      </c>
      <c r="AG409" s="12">
        <v>0</v>
      </c>
      <c r="AH409" s="12">
        <v>0</v>
      </c>
      <c r="AI409" s="12">
        <v>0</v>
      </c>
      <c r="AJ409" s="12">
        <v>0</v>
      </c>
      <c r="AK409" s="12">
        <f t="shared" si="113"/>
        <v>0</v>
      </c>
      <c r="AL409" s="12">
        <f t="shared" si="115"/>
        <v>0</v>
      </c>
      <c r="AM409" s="12">
        <f t="shared" si="115"/>
        <v>1000</v>
      </c>
      <c r="AN409" s="12">
        <f t="shared" si="115"/>
        <v>0</v>
      </c>
      <c r="AO409" s="12">
        <f t="shared" si="115"/>
        <v>0</v>
      </c>
      <c r="AP409" s="12">
        <f t="shared" si="115"/>
        <v>0</v>
      </c>
      <c r="AQ409" s="12">
        <f t="shared" si="115"/>
        <v>0</v>
      </c>
      <c r="AR409" s="12">
        <f t="shared" si="110"/>
        <v>1000</v>
      </c>
      <c r="AS409" s="12">
        <v>0</v>
      </c>
      <c r="AT409" s="12">
        <v>0</v>
      </c>
      <c r="AU409" s="12">
        <v>0</v>
      </c>
      <c r="AV409" s="12">
        <v>0</v>
      </c>
      <c r="AW409" s="12">
        <v>0</v>
      </c>
      <c r="AX409" s="12">
        <v>0</v>
      </c>
      <c r="AY409" s="12">
        <f t="shared" si="114"/>
        <v>0</v>
      </c>
      <c r="AZ409" s="12">
        <f t="shared" si="118"/>
        <v>0</v>
      </c>
      <c r="BA409" s="12">
        <f t="shared" si="119"/>
        <v>1000</v>
      </c>
      <c r="BB409" s="12">
        <f t="shared" si="120"/>
        <v>0</v>
      </c>
      <c r="BC409" s="12">
        <f t="shared" si="121"/>
        <v>0</v>
      </c>
      <c r="BD409" s="12">
        <f t="shared" si="122"/>
        <v>0</v>
      </c>
      <c r="BE409" s="12">
        <f t="shared" si="123"/>
        <v>0</v>
      </c>
      <c r="BF409" s="12">
        <f t="shared" si="117"/>
        <v>1000</v>
      </c>
      <c r="BG409" s="1"/>
      <c r="BH409" s="95"/>
    </row>
    <row r="410" spans="1:60" s="5" customFormat="1">
      <c r="A410" s="84" t="s">
        <v>501</v>
      </c>
      <c r="B410" s="14" t="s">
        <v>270</v>
      </c>
      <c r="C410" s="84"/>
      <c r="D410" s="84" t="s">
        <v>1399</v>
      </c>
      <c r="E410" s="21" t="s">
        <v>67</v>
      </c>
      <c r="F410" s="20">
        <v>10</v>
      </c>
      <c r="G410" s="20" t="s">
        <v>77</v>
      </c>
      <c r="H410" s="85"/>
      <c r="I410" s="84"/>
      <c r="J410" s="12">
        <v>0</v>
      </c>
      <c r="K410" s="12">
        <v>40000</v>
      </c>
      <c r="L410" s="12">
        <v>0</v>
      </c>
      <c r="M410" s="12">
        <v>0</v>
      </c>
      <c r="N410" s="12">
        <v>0</v>
      </c>
      <c r="O410" s="12">
        <v>0</v>
      </c>
      <c r="P410" s="12">
        <f t="shared" si="116"/>
        <v>40000</v>
      </c>
      <c r="Q410" s="12">
        <v>0</v>
      </c>
      <c r="R410" s="12">
        <v>50000</v>
      </c>
      <c r="S410" s="12">
        <v>0</v>
      </c>
      <c r="T410" s="12">
        <v>0</v>
      </c>
      <c r="U410" s="12">
        <v>0</v>
      </c>
      <c r="V410" s="12">
        <v>0</v>
      </c>
      <c r="W410" s="12">
        <f t="shared" si="111"/>
        <v>50000</v>
      </c>
      <c r="X410" s="12">
        <v>0</v>
      </c>
      <c r="Y410" s="12">
        <v>0</v>
      </c>
      <c r="Z410" s="12">
        <v>0</v>
      </c>
      <c r="AA410" s="12">
        <v>0</v>
      </c>
      <c r="AB410" s="12">
        <v>0</v>
      </c>
      <c r="AC410" s="12">
        <v>0</v>
      </c>
      <c r="AD410" s="12">
        <f t="shared" si="112"/>
        <v>0</v>
      </c>
      <c r="AE410" s="12">
        <v>0</v>
      </c>
      <c r="AF410" s="12">
        <v>0</v>
      </c>
      <c r="AG410" s="12">
        <v>0</v>
      </c>
      <c r="AH410" s="12">
        <v>0</v>
      </c>
      <c r="AI410" s="12">
        <v>0</v>
      </c>
      <c r="AJ410" s="12">
        <v>0</v>
      </c>
      <c r="AK410" s="12">
        <f t="shared" si="113"/>
        <v>0</v>
      </c>
      <c r="AL410" s="12">
        <f t="shared" si="115"/>
        <v>0</v>
      </c>
      <c r="AM410" s="12">
        <f t="shared" si="115"/>
        <v>90000</v>
      </c>
      <c r="AN410" s="12">
        <f t="shared" si="115"/>
        <v>0</v>
      </c>
      <c r="AO410" s="12">
        <f t="shared" si="115"/>
        <v>0</v>
      </c>
      <c r="AP410" s="12">
        <f t="shared" si="115"/>
        <v>0</v>
      </c>
      <c r="AQ410" s="12">
        <f t="shared" si="115"/>
        <v>0</v>
      </c>
      <c r="AR410" s="12">
        <f t="shared" si="110"/>
        <v>90000</v>
      </c>
      <c r="AS410" s="12">
        <v>0</v>
      </c>
      <c r="AT410" s="12">
        <v>0</v>
      </c>
      <c r="AU410" s="12">
        <v>0</v>
      </c>
      <c r="AV410" s="12">
        <v>0</v>
      </c>
      <c r="AW410" s="12">
        <v>0</v>
      </c>
      <c r="AX410" s="12">
        <v>0</v>
      </c>
      <c r="AY410" s="12">
        <f t="shared" si="114"/>
        <v>0</v>
      </c>
      <c r="AZ410" s="12">
        <f t="shared" si="118"/>
        <v>0</v>
      </c>
      <c r="BA410" s="12">
        <f t="shared" si="119"/>
        <v>90000</v>
      </c>
      <c r="BB410" s="12">
        <f t="shared" si="120"/>
        <v>0</v>
      </c>
      <c r="BC410" s="12">
        <f t="shared" si="121"/>
        <v>0</v>
      </c>
      <c r="BD410" s="12">
        <f t="shared" si="122"/>
        <v>0</v>
      </c>
      <c r="BE410" s="12">
        <f t="shared" si="123"/>
        <v>0</v>
      </c>
      <c r="BF410" s="12">
        <f t="shared" si="117"/>
        <v>90000</v>
      </c>
      <c r="BG410" s="1"/>
      <c r="BH410" s="95"/>
    </row>
    <row r="411" spans="1:60" s="5" customFormat="1">
      <c r="A411" s="84" t="s">
        <v>502</v>
      </c>
      <c r="B411" s="14" t="s">
        <v>270</v>
      </c>
      <c r="C411" s="84"/>
      <c r="D411" s="84" t="s">
        <v>1399</v>
      </c>
      <c r="E411" s="21" t="s">
        <v>67</v>
      </c>
      <c r="F411" s="20">
        <v>10</v>
      </c>
      <c r="G411" s="20" t="s">
        <v>77</v>
      </c>
      <c r="H411" s="85"/>
      <c r="I411" s="84"/>
      <c r="J411" s="12">
        <v>0</v>
      </c>
      <c r="K411" s="12">
        <v>14660</v>
      </c>
      <c r="L411" s="12">
        <v>0</v>
      </c>
      <c r="M411" s="12">
        <v>0</v>
      </c>
      <c r="N411" s="12">
        <v>0</v>
      </c>
      <c r="O411" s="12">
        <v>0</v>
      </c>
      <c r="P411" s="12">
        <f t="shared" si="116"/>
        <v>14660</v>
      </c>
      <c r="Q411" s="12">
        <v>0</v>
      </c>
      <c r="R411" s="12">
        <v>0</v>
      </c>
      <c r="S411" s="12">
        <v>0</v>
      </c>
      <c r="T411" s="12">
        <v>0</v>
      </c>
      <c r="U411" s="12">
        <v>0</v>
      </c>
      <c r="V411" s="12">
        <v>0</v>
      </c>
      <c r="W411" s="12">
        <f t="shared" si="111"/>
        <v>0</v>
      </c>
      <c r="X411" s="12">
        <v>0</v>
      </c>
      <c r="Y411" s="12">
        <v>0</v>
      </c>
      <c r="Z411" s="12">
        <v>0</v>
      </c>
      <c r="AA411" s="12">
        <v>0</v>
      </c>
      <c r="AB411" s="12">
        <v>0</v>
      </c>
      <c r="AC411" s="12">
        <v>0</v>
      </c>
      <c r="AD411" s="12">
        <f t="shared" si="112"/>
        <v>0</v>
      </c>
      <c r="AE411" s="12">
        <v>0</v>
      </c>
      <c r="AF411" s="12">
        <v>0</v>
      </c>
      <c r="AG411" s="12">
        <v>0</v>
      </c>
      <c r="AH411" s="12">
        <v>0</v>
      </c>
      <c r="AI411" s="12">
        <v>0</v>
      </c>
      <c r="AJ411" s="12">
        <v>0</v>
      </c>
      <c r="AK411" s="12">
        <f t="shared" si="113"/>
        <v>0</v>
      </c>
      <c r="AL411" s="12">
        <f t="shared" si="115"/>
        <v>0</v>
      </c>
      <c r="AM411" s="12">
        <f t="shared" si="115"/>
        <v>14660</v>
      </c>
      <c r="AN411" s="12">
        <f t="shared" si="115"/>
        <v>0</v>
      </c>
      <c r="AO411" s="12">
        <f t="shared" si="115"/>
        <v>0</v>
      </c>
      <c r="AP411" s="12">
        <f t="shared" si="115"/>
        <v>0</v>
      </c>
      <c r="AQ411" s="12">
        <f t="shared" si="115"/>
        <v>0</v>
      </c>
      <c r="AR411" s="12">
        <f t="shared" si="110"/>
        <v>14660</v>
      </c>
      <c r="AS411" s="12">
        <v>0</v>
      </c>
      <c r="AT411" s="12">
        <v>0</v>
      </c>
      <c r="AU411" s="12">
        <v>0</v>
      </c>
      <c r="AV411" s="12">
        <v>0</v>
      </c>
      <c r="AW411" s="12">
        <v>0</v>
      </c>
      <c r="AX411" s="12">
        <v>0</v>
      </c>
      <c r="AY411" s="12">
        <f t="shared" si="114"/>
        <v>0</v>
      </c>
      <c r="AZ411" s="12">
        <f t="shared" si="118"/>
        <v>0</v>
      </c>
      <c r="BA411" s="12">
        <f t="shared" si="119"/>
        <v>14660</v>
      </c>
      <c r="BB411" s="12">
        <f t="shared" si="120"/>
        <v>0</v>
      </c>
      <c r="BC411" s="12">
        <f t="shared" si="121"/>
        <v>0</v>
      </c>
      <c r="BD411" s="12">
        <f t="shared" si="122"/>
        <v>0</v>
      </c>
      <c r="BE411" s="12">
        <f t="shared" si="123"/>
        <v>0</v>
      </c>
      <c r="BF411" s="12">
        <f t="shared" si="117"/>
        <v>14660</v>
      </c>
      <c r="BG411" s="1"/>
      <c r="BH411" s="95"/>
    </row>
    <row r="412" spans="1:60" s="5" customFormat="1">
      <c r="A412" s="84" t="s">
        <v>503</v>
      </c>
      <c r="B412" s="14" t="s">
        <v>270</v>
      </c>
      <c r="C412" s="84"/>
      <c r="D412" s="84" t="s">
        <v>1399</v>
      </c>
      <c r="E412" s="21" t="s">
        <v>67</v>
      </c>
      <c r="F412" s="20">
        <v>10</v>
      </c>
      <c r="G412" s="20" t="s">
        <v>77</v>
      </c>
      <c r="H412" s="85"/>
      <c r="I412" s="84"/>
      <c r="J412" s="12">
        <v>0</v>
      </c>
      <c r="K412" s="12">
        <v>5318</v>
      </c>
      <c r="L412" s="12">
        <v>0</v>
      </c>
      <c r="M412" s="12">
        <v>0</v>
      </c>
      <c r="N412" s="12">
        <v>0</v>
      </c>
      <c r="O412" s="12">
        <v>0</v>
      </c>
      <c r="P412" s="12">
        <f t="shared" si="116"/>
        <v>5318</v>
      </c>
      <c r="Q412" s="12">
        <v>0</v>
      </c>
      <c r="R412" s="12">
        <v>0</v>
      </c>
      <c r="S412" s="12">
        <v>0</v>
      </c>
      <c r="T412" s="12">
        <v>0</v>
      </c>
      <c r="U412" s="12">
        <v>0</v>
      </c>
      <c r="V412" s="12">
        <v>0</v>
      </c>
      <c r="W412" s="12">
        <f t="shared" si="111"/>
        <v>0</v>
      </c>
      <c r="X412" s="12">
        <v>0</v>
      </c>
      <c r="Y412" s="12">
        <v>0</v>
      </c>
      <c r="Z412" s="12">
        <v>0</v>
      </c>
      <c r="AA412" s="12">
        <v>0</v>
      </c>
      <c r="AB412" s="12">
        <v>0</v>
      </c>
      <c r="AC412" s="12">
        <v>0</v>
      </c>
      <c r="AD412" s="12">
        <f t="shared" si="112"/>
        <v>0</v>
      </c>
      <c r="AE412" s="12">
        <v>0</v>
      </c>
      <c r="AF412" s="12">
        <v>0</v>
      </c>
      <c r="AG412" s="12">
        <v>0</v>
      </c>
      <c r="AH412" s="12">
        <v>0</v>
      </c>
      <c r="AI412" s="12">
        <v>0</v>
      </c>
      <c r="AJ412" s="12">
        <v>0</v>
      </c>
      <c r="AK412" s="12">
        <f t="shared" si="113"/>
        <v>0</v>
      </c>
      <c r="AL412" s="12">
        <f t="shared" si="115"/>
        <v>0</v>
      </c>
      <c r="AM412" s="12">
        <f t="shared" si="115"/>
        <v>5318</v>
      </c>
      <c r="AN412" s="12">
        <f t="shared" si="115"/>
        <v>0</v>
      </c>
      <c r="AO412" s="12">
        <f t="shared" si="115"/>
        <v>0</v>
      </c>
      <c r="AP412" s="12">
        <f t="shared" si="115"/>
        <v>0</v>
      </c>
      <c r="AQ412" s="12">
        <f t="shared" si="115"/>
        <v>0</v>
      </c>
      <c r="AR412" s="12">
        <f t="shared" ref="AR412:AR462" si="124">SUM(AL412:AQ412)</f>
        <v>5318</v>
      </c>
      <c r="AS412" s="12">
        <v>0</v>
      </c>
      <c r="AT412" s="12">
        <v>0</v>
      </c>
      <c r="AU412" s="12">
        <v>0</v>
      </c>
      <c r="AV412" s="12">
        <v>0</v>
      </c>
      <c r="AW412" s="12">
        <v>0</v>
      </c>
      <c r="AX412" s="12">
        <v>0</v>
      </c>
      <c r="AY412" s="12">
        <f t="shared" si="114"/>
        <v>0</v>
      </c>
      <c r="AZ412" s="12">
        <f t="shared" si="118"/>
        <v>0</v>
      </c>
      <c r="BA412" s="12">
        <f t="shared" si="119"/>
        <v>5318</v>
      </c>
      <c r="BB412" s="12">
        <f t="shared" si="120"/>
        <v>0</v>
      </c>
      <c r="BC412" s="12">
        <f t="shared" si="121"/>
        <v>0</v>
      </c>
      <c r="BD412" s="12">
        <f t="shared" si="122"/>
        <v>0</v>
      </c>
      <c r="BE412" s="12">
        <f t="shared" si="123"/>
        <v>0</v>
      </c>
      <c r="BF412" s="12">
        <f t="shared" si="117"/>
        <v>5318</v>
      </c>
      <c r="BG412" s="1"/>
      <c r="BH412" s="95"/>
    </row>
    <row r="413" spans="1:60" s="5" customFormat="1">
      <c r="A413" s="84" t="s">
        <v>504</v>
      </c>
      <c r="B413" s="14" t="s">
        <v>270</v>
      </c>
      <c r="C413" s="84"/>
      <c r="D413" s="84" t="s">
        <v>1399</v>
      </c>
      <c r="E413" s="21" t="s">
        <v>66</v>
      </c>
      <c r="F413" s="20">
        <v>10</v>
      </c>
      <c r="G413" s="20" t="s">
        <v>77</v>
      </c>
      <c r="H413" s="85"/>
      <c r="I413" s="84"/>
      <c r="J413" s="12">
        <v>0</v>
      </c>
      <c r="K413" s="12">
        <v>0</v>
      </c>
      <c r="L413" s="12">
        <v>0</v>
      </c>
      <c r="M413" s="12">
        <v>0</v>
      </c>
      <c r="N413" s="12">
        <v>0</v>
      </c>
      <c r="O413" s="12">
        <v>0</v>
      </c>
      <c r="P413" s="12">
        <f t="shared" si="116"/>
        <v>0</v>
      </c>
      <c r="Q413" s="12">
        <v>0</v>
      </c>
      <c r="R413" s="12">
        <v>0</v>
      </c>
      <c r="S413" s="12">
        <v>0</v>
      </c>
      <c r="T413" s="12">
        <v>0</v>
      </c>
      <c r="U413" s="12">
        <v>0</v>
      </c>
      <c r="V413" s="12">
        <v>0</v>
      </c>
      <c r="W413" s="12">
        <f t="shared" si="111"/>
        <v>0</v>
      </c>
      <c r="X413" s="12">
        <v>0</v>
      </c>
      <c r="Y413" s="12">
        <v>50000</v>
      </c>
      <c r="Z413" s="12">
        <v>0</v>
      </c>
      <c r="AA413" s="12">
        <v>0</v>
      </c>
      <c r="AB413" s="12">
        <v>0</v>
      </c>
      <c r="AC413" s="12">
        <v>0</v>
      </c>
      <c r="AD413" s="12">
        <f t="shared" si="112"/>
        <v>50000</v>
      </c>
      <c r="AE413" s="12">
        <v>0</v>
      </c>
      <c r="AF413" s="12">
        <v>40000</v>
      </c>
      <c r="AG413" s="12">
        <v>0</v>
      </c>
      <c r="AH413" s="12">
        <v>0</v>
      </c>
      <c r="AI413" s="12">
        <v>0</v>
      </c>
      <c r="AJ413" s="12">
        <v>0</v>
      </c>
      <c r="AK413" s="12">
        <f t="shared" si="113"/>
        <v>40000</v>
      </c>
      <c r="AL413" s="12">
        <f t="shared" si="115"/>
        <v>0</v>
      </c>
      <c r="AM413" s="12">
        <f t="shared" si="115"/>
        <v>90000</v>
      </c>
      <c r="AN413" s="12">
        <f t="shared" si="115"/>
        <v>0</v>
      </c>
      <c r="AO413" s="12">
        <f t="shared" ref="AO413:AQ417" si="125">+M413+T413+AA413+AH413</f>
        <v>0</v>
      </c>
      <c r="AP413" s="12">
        <f t="shared" si="125"/>
        <v>0</v>
      </c>
      <c r="AQ413" s="12">
        <f t="shared" si="125"/>
        <v>0</v>
      </c>
      <c r="AR413" s="12">
        <f t="shared" si="124"/>
        <v>90000</v>
      </c>
      <c r="AS413" s="12">
        <v>0</v>
      </c>
      <c r="AT413" s="12">
        <v>0</v>
      </c>
      <c r="AU413" s="12">
        <v>0</v>
      </c>
      <c r="AV413" s="12">
        <v>0</v>
      </c>
      <c r="AW413" s="12">
        <v>0</v>
      </c>
      <c r="AX413" s="12">
        <v>0</v>
      </c>
      <c r="AY413" s="12">
        <f t="shared" si="114"/>
        <v>0</v>
      </c>
      <c r="AZ413" s="12">
        <f t="shared" si="118"/>
        <v>0</v>
      </c>
      <c r="BA413" s="12">
        <f t="shared" si="119"/>
        <v>90000</v>
      </c>
      <c r="BB413" s="12">
        <f t="shared" si="120"/>
        <v>0</v>
      </c>
      <c r="BC413" s="12">
        <f t="shared" si="121"/>
        <v>0</v>
      </c>
      <c r="BD413" s="12">
        <f t="shared" si="122"/>
        <v>0</v>
      </c>
      <c r="BE413" s="12">
        <f t="shared" si="123"/>
        <v>0</v>
      </c>
      <c r="BF413" s="12">
        <f t="shared" si="117"/>
        <v>90000</v>
      </c>
      <c r="BG413" s="1"/>
      <c r="BH413" s="95"/>
    </row>
    <row r="414" spans="1:60" s="5" customFormat="1">
      <c r="A414" s="84" t="s">
        <v>505</v>
      </c>
      <c r="B414" s="14" t="s">
        <v>270</v>
      </c>
      <c r="C414" s="84"/>
      <c r="D414" s="84" t="s">
        <v>1399</v>
      </c>
      <c r="E414" s="21" t="s">
        <v>66</v>
      </c>
      <c r="F414" s="20">
        <v>10</v>
      </c>
      <c r="G414" s="20" t="s">
        <v>77</v>
      </c>
      <c r="H414" s="85"/>
      <c r="I414" s="84"/>
      <c r="J414" s="12">
        <v>0</v>
      </c>
      <c r="K414" s="12">
        <v>4900</v>
      </c>
      <c r="L414" s="12">
        <v>0</v>
      </c>
      <c r="M414" s="12">
        <v>0</v>
      </c>
      <c r="N414" s="12">
        <v>0</v>
      </c>
      <c r="O414" s="12">
        <v>0</v>
      </c>
      <c r="P414" s="12">
        <f t="shared" si="116"/>
        <v>4900</v>
      </c>
      <c r="Q414" s="12">
        <v>0</v>
      </c>
      <c r="R414" s="12">
        <v>5100</v>
      </c>
      <c r="S414" s="12">
        <v>0</v>
      </c>
      <c r="T414" s="12">
        <v>0</v>
      </c>
      <c r="U414" s="12">
        <v>0</v>
      </c>
      <c r="V414" s="12">
        <v>0</v>
      </c>
      <c r="W414" s="12">
        <f t="shared" si="111"/>
        <v>5100</v>
      </c>
      <c r="X414" s="12">
        <v>0</v>
      </c>
      <c r="Y414" s="12">
        <v>0</v>
      </c>
      <c r="Z414" s="12">
        <v>0</v>
      </c>
      <c r="AA414" s="12">
        <v>0</v>
      </c>
      <c r="AB414" s="12">
        <v>0</v>
      </c>
      <c r="AC414" s="12">
        <v>0</v>
      </c>
      <c r="AD414" s="12">
        <f t="shared" si="112"/>
        <v>0</v>
      </c>
      <c r="AE414" s="12">
        <v>0</v>
      </c>
      <c r="AF414" s="12">
        <v>0</v>
      </c>
      <c r="AG414" s="12">
        <v>0</v>
      </c>
      <c r="AH414" s="12">
        <v>0</v>
      </c>
      <c r="AI414" s="12">
        <v>0</v>
      </c>
      <c r="AJ414" s="12">
        <v>0</v>
      </c>
      <c r="AK414" s="12">
        <f t="shared" si="113"/>
        <v>0</v>
      </c>
      <c r="AL414" s="12">
        <f t="shared" ref="AL414:AQ452" si="126">+J414+Q414+X414+AE414</f>
        <v>0</v>
      </c>
      <c r="AM414" s="12">
        <f t="shared" si="126"/>
        <v>10000</v>
      </c>
      <c r="AN414" s="12">
        <f t="shared" si="126"/>
        <v>0</v>
      </c>
      <c r="AO414" s="12">
        <f t="shared" si="125"/>
        <v>0</v>
      </c>
      <c r="AP414" s="12">
        <f t="shared" si="125"/>
        <v>0</v>
      </c>
      <c r="AQ414" s="12">
        <f t="shared" si="125"/>
        <v>0</v>
      </c>
      <c r="AR414" s="12">
        <f t="shared" si="124"/>
        <v>10000</v>
      </c>
      <c r="AS414" s="12">
        <v>0</v>
      </c>
      <c r="AT414" s="12">
        <v>0</v>
      </c>
      <c r="AU414" s="12">
        <v>0</v>
      </c>
      <c r="AV414" s="12">
        <v>0</v>
      </c>
      <c r="AW414" s="12">
        <v>0</v>
      </c>
      <c r="AX414" s="12">
        <v>0</v>
      </c>
      <c r="AY414" s="12">
        <f t="shared" si="114"/>
        <v>0</v>
      </c>
      <c r="AZ414" s="12">
        <f t="shared" si="118"/>
        <v>0</v>
      </c>
      <c r="BA414" s="12">
        <f t="shared" si="119"/>
        <v>10000</v>
      </c>
      <c r="BB414" s="12">
        <f t="shared" si="120"/>
        <v>0</v>
      </c>
      <c r="BC414" s="12">
        <f t="shared" si="121"/>
        <v>0</v>
      </c>
      <c r="BD414" s="12">
        <f t="shared" si="122"/>
        <v>0</v>
      </c>
      <c r="BE414" s="12">
        <f t="shared" si="123"/>
        <v>0</v>
      </c>
      <c r="BF414" s="12">
        <f t="shared" si="117"/>
        <v>10000</v>
      </c>
      <c r="BG414" s="1"/>
      <c r="BH414" s="95"/>
    </row>
    <row r="415" spans="1:60" s="5" customFormat="1">
      <c r="A415" s="84" t="s">
        <v>506</v>
      </c>
      <c r="B415" s="14" t="s">
        <v>270</v>
      </c>
      <c r="C415" s="84"/>
      <c r="D415" s="84" t="s">
        <v>1399</v>
      </c>
      <c r="E415" s="21" t="s">
        <v>66</v>
      </c>
      <c r="F415" s="20">
        <v>10</v>
      </c>
      <c r="G415" s="20" t="s">
        <v>77</v>
      </c>
      <c r="H415" s="85"/>
      <c r="I415" s="84"/>
      <c r="J415" s="12">
        <v>0</v>
      </c>
      <c r="K415" s="12">
        <v>0</v>
      </c>
      <c r="L415" s="12">
        <v>0</v>
      </c>
      <c r="M415" s="12">
        <v>0</v>
      </c>
      <c r="N415" s="12">
        <v>0</v>
      </c>
      <c r="O415" s="12">
        <v>0</v>
      </c>
      <c r="P415" s="12">
        <f t="shared" si="116"/>
        <v>0</v>
      </c>
      <c r="Q415" s="12">
        <v>0</v>
      </c>
      <c r="R415" s="12">
        <v>0</v>
      </c>
      <c r="S415" s="12">
        <v>0</v>
      </c>
      <c r="T415" s="12">
        <v>0</v>
      </c>
      <c r="U415" s="12">
        <v>0</v>
      </c>
      <c r="V415" s="12">
        <v>0</v>
      </c>
      <c r="W415" s="12">
        <f t="shared" si="111"/>
        <v>0</v>
      </c>
      <c r="X415" s="12">
        <v>0</v>
      </c>
      <c r="Y415" s="12">
        <v>4000</v>
      </c>
      <c r="Z415" s="12">
        <v>0</v>
      </c>
      <c r="AA415" s="12">
        <v>0</v>
      </c>
      <c r="AB415" s="12">
        <v>0</v>
      </c>
      <c r="AC415" s="12">
        <v>0</v>
      </c>
      <c r="AD415" s="12">
        <f t="shared" si="112"/>
        <v>4000</v>
      </c>
      <c r="AE415" s="12">
        <v>0</v>
      </c>
      <c r="AF415" s="12">
        <v>0</v>
      </c>
      <c r="AG415" s="12">
        <v>0</v>
      </c>
      <c r="AH415" s="12">
        <v>0</v>
      </c>
      <c r="AI415" s="12">
        <v>0</v>
      </c>
      <c r="AJ415" s="12">
        <v>0</v>
      </c>
      <c r="AK415" s="12">
        <f t="shared" si="113"/>
        <v>0</v>
      </c>
      <c r="AL415" s="12">
        <f t="shared" si="126"/>
        <v>0</v>
      </c>
      <c r="AM415" s="12">
        <f t="shared" si="126"/>
        <v>4000</v>
      </c>
      <c r="AN415" s="12">
        <f t="shared" si="126"/>
        <v>0</v>
      </c>
      <c r="AO415" s="12">
        <f t="shared" si="125"/>
        <v>0</v>
      </c>
      <c r="AP415" s="12">
        <f t="shared" si="125"/>
        <v>0</v>
      </c>
      <c r="AQ415" s="12">
        <f t="shared" si="125"/>
        <v>0</v>
      </c>
      <c r="AR415" s="12">
        <f t="shared" si="124"/>
        <v>4000</v>
      </c>
      <c r="AS415" s="12">
        <v>0</v>
      </c>
      <c r="AT415" s="12">
        <v>0</v>
      </c>
      <c r="AU415" s="12">
        <v>0</v>
      </c>
      <c r="AV415" s="12">
        <v>0</v>
      </c>
      <c r="AW415" s="12">
        <v>0</v>
      </c>
      <c r="AX415" s="12">
        <v>0</v>
      </c>
      <c r="AY415" s="12">
        <f t="shared" si="114"/>
        <v>0</v>
      </c>
      <c r="AZ415" s="12">
        <f t="shared" si="118"/>
        <v>0</v>
      </c>
      <c r="BA415" s="12">
        <f t="shared" si="119"/>
        <v>4000</v>
      </c>
      <c r="BB415" s="12">
        <f t="shared" si="120"/>
        <v>0</v>
      </c>
      <c r="BC415" s="12">
        <f t="shared" si="121"/>
        <v>0</v>
      </c>
      <c r="BD415" s="12">
        <f t="shared" si="122"/>
        <v>0</v>
      </c>
      <c r="BE415" s="12">
        <f t="shared" si="123"/>
        <v>0</v>
      </c>
      <c r="BF415" s="12">
        <f t="shared" si="117"/>
        <v>4000</v>
      </c>
      <c r="BG415" s="1"/>
      <c r="BH415" s="95"/>
    </row>
    <row r="416" spans="1:60" s="5" customFormat="1">
      <c r="A416" s="84" t="s">
        <v>507</v>
      </c>
      <c r="B416" s="14" t="s">
        <v>270</v>
      </c>
      <c r="C416" s="84"/>
      <c r="D416" s="84" t="s">
        <v>1399</v>
      </c>
      <c r="E416" s="21" t="s">
        <v>66</v>
      </c>
      <c r="F416" s="20">
        <v>10</v>
      </c>
      <c r="G416" s="20" t="s">
        <v>77</v>
      </c>
      <c r="H416" s="85"/>
      <c r="I416" s="84"/>
      <c r="J416" s="12">
        <v>0</v>
      </c>
      <c r="K416" s="12">
        <v>0</v>
      </c>
      <c r="L416" s="12">
        <v>0</v>
      </c>
      <c r="M416" s="12">
        <v>0</v>
      </c>
      <c r="N416" s="12">
        <v>0</v>
      </c>
      <c r="O416" s="12">
        <v>0</v>
      </c>
      <c r="P416" s="12">
        <f t="shared" si="116"/>
        <v>0</v>
      </c>
      <c r="Q416" s="12">
        <v>0</v>
      </c>
      <c r="R416" s="12">
        <v>0</v>
      </c>
      <c r="S416" s="12">
        <v>0</v>
      </c>
      <c r="T416" s="12">
        <v>0</v>
      </c>
      <c r="U416" s="12">
        <v>0</v>
      </c>
      <c r="V416" s="12">
        <v>0</v>
      </c>
      <c r="W416" s="12">
        <f t="shared" si="111"/>
        <v>0</v>
      </c>
      <c r="X416" s="12">
        <v>0</v>
      </c>
      <c r="Y416" s="12">
        <v>20000</v>
      </c>
      <c r="Z416" s="12">
        <v>0</v>
      </c>
      <c r="AA416" s="12">
        <v>0</v>
      </c>
      <c r="AB416" s="12">
        <v>0</v>
      </c>
      <c r="AC416" s="12">
        <v>0</v>
      </c>
      <c r="AD416" s="12">
        <f t="shared" si="112"/>
        <v>20000</v>
      </c>
      <c r="AE416" s="12">
        <v>0</v>
      </c>
      <c r="AF416" s="12">
        <v>0</v>
      </c>
      <c r="AG416" s="12">
        <v>0</v>
      </c>
      <c r="AH416" s="12">
        <v>0</v>
      </c>
      <c r="AI416" s="12">
        <v>0</v>
      </c>
      <c r="AJ416" s="12">
        <v>0</v>
      </c>
      <c r="AK416" s="12">
        <f t="shared" si="113"/>
        <v>0</v>
      </c>
      <c r="AL416" s="12">
        <f t="shared" si="126"/>
        <v>0</v>
      </c>
      <c r="AM416" s="12">
        <f t="shared" si="126"/>
        <v>20000</v>
      </c>
      <c r="AN416" s="12">
        <f t="shared" si="126"/>
        <v>0</v>
      </c>
      <c r="AO416" s="12">
        <f t="shared" si="125"/>
        <v>0</v>
      </c>
      <c r="AP416" s="12">
        <f t="shared" si="125"/>
        <v>0</v>
      </c>
      <c r="AQ416" s="12">
        <f t="shared" si="125"/>
        <v>0</v>
      </c>
      <c r="AR416" s="12">
        <f t="shared" si="124"/>
        <v>20000</v>
      </c>
      <c r="AS416" s="12">
        <v>0</v>
      </c>
      <c r="AT416" s="12">
        <v>0</v>
      </c>
      <c r="AU416" s="12">
        <v>0</v>
      </c>
      <c r="AV416" s="12">
        <v>0</v>
      </c>
      <c r="AW416" s="12">
        <v>0</v>
      </c>
      <c r="AX416" s="12">
        <v>0</v>
      </c>
      <c r="AY416" s="12">
        <f t="shared" si="114"/>
        <v>0</v>
      </c>
      <c r="AZ416" s="12">
        <f t="shared" si="118"/>
        <v>0</v>
      </c>
      <c r="BA416" s="12">
        <f t="shared" si="119"/>
        <v>20000</v>
      </c>
      <c r="BB416" s="12">
        <f t="shared" si="120"/>
        <v>0</v>
      </c>
      <c r="BC416" s="12">
        <f t="shared" si="121"/>
        <v>0</v>
      </c>
      <c r="BD416" s="12">
        <f t="shared" si="122"/>
        <v>0</v>
      </c>
      <c r="BE416" s="12">
        <f t="shared" si="123"/>
        <v>0</v>
      </c>
      <c r="BF416" s="12">
        <f t="shared" si="117"/>
        <v>20000</v>
      </c>
      <c r="BG416" s="1"/>
      <c r="BH416" s="95"/>
    </row>
    <row r="417" spans="1:60" s="5" customFormat="1" ht="38.25">
      <c r="A417" s="84" t="s">
        <v>508</v>
      </c>
      <c r="B417" s="14" t="s">
        <v>270</v>
      </c>
      <c r="C417" s="84"/>
      <c r="D417" s="84" t="s">
        <v>1399</v>
      </c>
      <c r="E417" s="21" t="s">
        <v>65</v>
      </c>
      <c r="F417" s="20">
        <v>10</v>
      </c>
      <c r="G417" s="20" t="s">
        <v>77</v>
      </c>
      <c r="H417" s="85"/>
      <c r="I417" s="84"/>
      <c r="J417" s="12">
        <v>0</v>
      </c>
      <c r="K417" s="12">
        <v>10000</v>
      </c>
      <c r="L417" s="12">
        <v>0</v>
      </c>
      <c r="M417" s="12">
        <v>0</v>
      </c>
      <c r="N417" s="12">
        <v>0</v>
      </c>
      <c r="O417" s="12">
        <v>0</v>
      </c>
      <c r="P417" s="12">
        <f t="shared" si="116"/>
        <v>10000</v>
      </c>
      <c r="Q417" s="12">
        <v>0</v>
      </c>
      <c r="R417" s="12">
        <v>40000</v>
      </c>
      <c r="S417" s="12">
        <v>0</v>
      </c>
      <c r="T417" s="12">
        <v>0</v>
      </c>
      <c r="U417" s="12">
        <v>0</v>
      </c>
      <c r="V417" s="12">
        <v>0</v>
      </c>
      <c r="W417" s="12">
        <f t="shared" si="111"/>
        <v>40000</v>
      </c>
      <c r="X417" s="12">
        <v>0</v>
      </c>
      <c r="Y417" s="12">
        <v>0</v>
      </c>
      <c r="Z417" s="12">
        <v>0</v>
      </c>
      <c r="AA417" s="12">
        <v>0</v>
      </c>
      <c r="AB417" s="12">
        <v>0</v>
      </c>
      <c r="AC417" s="12">
        <v>0</v>
      </c>
      <c r="AD417" s="12">
        <f t="shared" si="112"/>
        <v>0</v>
      </c>
      <c r="AE417" s="12">
        <v>0</v>
      </c>
      <c r="AF417" s="12">
        <v>0</v>
      </c>
      <c r="AG417" s="12">
        <v>0</v>
      </c>
      <c r="AH417" s="12">
        <v>0</v>
      </c>
      <c r="AI417" s="12">
        <v>0</v>
      </c>
      <c r="AJ417" s="12">
        <v>0</v>
      </c>
      <c r="AK417" s="12">
        <f t="shared" si="113"/>
        <v>0</v>
      </c>
      <c r="AL417" s="12">
        <f t="shared" si="126"/>
        <v>0</v>
      </c>
      <c r="AM417" s="12">
        <f t="shared" si="126"/>
        <v>50000</v>
      </c>
      <c r="AN417" s="12">
        <f t="shared" si="126"/>
        <v>0</v>
      </c>
      <c r="AO417" s="12">
        <f t="shared" si="125"/>
        <v>0</v>
      </c>
      <c r="AP417" s="12">
        <f t="shared" si="125"/>
        <v>0</v>
      </c>
      <c r="AQ417" s="12">
        <f t="shared" si="125"/>
        <v>0</v>
      </c>
      <c r="AR417" s="12">
        <f t="shared" si="124"/>
        <v>50000</v>
      </c>
      <c r="AS417" s="12">
        <v>0</v>
      </c>
      <c r="AT417" s="12">
        <v>0</v>
      </c>
      <c r="AU417" s="12">
        <v>0</v>
      </c>
      <c r="AV417" s="12">
        <v>0</v>
      </c>
      <c r="AW417" s="12">
        <v>0</v>
      </c>
      <c r="AX417" s="12">
        <v>0</v>
      </c>
      <c r="AY417" s="12">
        <f t="shared" si="114"/>
        <v>0</v>
      </c>
      <c r="AZ417" s="12">
        <f t="shared" si="118"/>
        <v>0</v>
      </c>
      <c r="BA417" s="12">
        <f t="shared" si="119"/>
        <v>50000</v>
      </c>
      <c r="BB417" s="12">
        <f t="shared" si="120"/>
        <v>0</v>
      </c>
      <c r="BC417" s="12">
        <f t="shared" si="121"/>
        <v>0</v>
      </c>
      <c r="BD417" s="12">
        <f t="shared" si="122"/>
        <v>0</v>
      </c>
      <c r="BE417" s="12">
        <f t="shared" si="123"/>
        <v>0</v>
      </c>
      <c r="BF417" s="12">
        <f t="shared" si="117"/>
        <v>50000</v>
      </c>
      <c r="BG417" s="1"/>
      <c r="BH417" s="95"/>
    </row>
    <row r="418" spans="1:60" s="5" customFormat="1">
      <c r="A418" s="84" t="s">
        <v>509</v>
      </c>
      <c r="B418" s="14" t="s">
        <v>270</v>
      </c>
      <c r="C418" s="84"/>
      <c r="D418" s="84" t="s">
        <v>1399</v>
      </c>
      <c r="E418" s="21" t="s">
        <v>65</v>
      </c>
      <c r="F418" s="20">
        <v>10</v>
      </c>
      <c r="G418" s="20" t="s">
        <v>77</v>
      </c>
      <c r="H418" s="85"/>
      <c r="I418" s="84"/>
      <c r="J418" s="12">
        <v>0</v>
      </c>
      <c r="K418" s="12">
        <v>35000</v>
      </c>
      <c r="L418" s="12">
        <v>0</v>
      </c>
      <c r="M418" s="12">
        <v>0</v>
      </c>
      <c r="N418" s="12">
        <v>0</v>
      </c>
      <c r="O418" s="12">
        <v>0</v>
      </c>
      <c r="P418" s="12">
        <f t="shared" si="116"/>
        <v>35000</v>
      </c>
      <c r="Q418" s="12">
        <v>0</v>
      </c>
      <c r="R418" s="12">
        <v>100000</v>
      </c>
      <c r="S418" s="12">
        <v>0</v>
      </c>
      <c r="T418" s="12">
        <v>0</v>
      </c>
      <c r="U418" s="12">
        <v>0</v>
      </c>
      <c r="V418" s="12">
        <v>0</v>
      </c>
      <c r="W418" s="12">
        <f t="shared" si="111"/>
        <v>100000</v>
      </c>
      <c r="X418" s="12">
        <v>0</v>
      </c>
      <c r="Y418" s="12">
        <v>85000</v>
      </c>
      <c r="Z418" s="12">
        <v>0</v>
      </c>
      <c r="AA418" s="12">
        <v>0</v>
      </c>
      <c r="AB418" s="12">
        <v>0</v>
      </c>
      <c r="AC418" s="12">
        <v>0</v>
      </c>
      <c r="AD418" s="12">
        <f t="shared" si="112"/>
        <v>85000</v>
      </c>
      <c r="AE418" s="12">
        <v>0</v>
      </c>
      <c r="AF418" s="12">
        <v>0</v>
      </c>
      <c r="AG418" s="12">
        <v>0</v>
      </c>
      <c r="AH418" s="12">
        <v>0</v>
      </c>
      <c r="AI418" s="12">
        <v>0</v>
      </c>
      <c r="AJ418" s="12">
        <v>0</v>
      </c>
      <c r="AK418" s="12">
        <f t="shared" si="113"/>
        <v>0</v>
      </c>
      <c r="AL418" s="12">
        <f t="shared" si="126"/>
        <v>0</v>
      </c>
      <c r="AM418" s="12">
        <f t="shared" si="126"/>
        <v>220000</v>
      </c>
      <c r="AN418" s="12">
        <f t="shared" si="126"/>
        <v>0</v>
      </c>
      <c r="AO418" s="12">
        <f t="shared" si="126"/>
        <v>0</v>
      </c>
      <c r="AP418" s="12">
        <f t="shared" si="126"/>
        <v>0</v>
      </c>
      <c r="AQ418" s="12">
        <f t="shared" si="126"/>
        <v>0</v>
      </c>
      <c r="AR418" s="12">
        <f t="shared" si="124"/>
        <v>220000</v>
      </c>
      <c r="AS418" s="12">
        <v>0</v>
      </c>
      <c r="AT418" s="12">
        <v>0</v>
      </c>
      <c r="AU418" s="12">
        <v>0</v>
      </c>
      <c r="AV418" s="12">
        <v>0</v>
      </c>
      <c r="AW418" s="12">
        <v>0</v>
      </c>
      <c r="AX418" s="12">
        <v>0</v>
      </c>
      <c r="AY418" s="12">
        <f t="shared" si="114"/>
        <v>0</v>
      </c>
      <c r="AZ418" s="12">
        <f t="shared" si="118"/>
        <v>0</v>
      </c>
      <c r="BA418" s="12">
        <f t="shared" si="119"/>
        <v>220000</v>
      </c>
      <c r="BB418" s="12">
        <f t="shared" si="120"/>
        <v>0</v>
      </c>
      <c r="BC418" s="12">
        <f t="shared" si="121"/>
        <v>0</v>
      </c>
      <c r="BD418" s="12">
        <f t="shared" si="122"/>
        <v>0</v>
      </c>
      <c r="BE418" s="12">
        <f t="shared" si="123"/>
        <v>0</v>
      </c>
      <c r="BF418" s="12">
        <f t="shared" si="117"/>
        <v>220000</v>
      </c>
      <c r="BG418" s="1"/>
      <c r="BH418" s="95"/>
    </row>
    <row r="419" spans="1:60" s="5" customFormat="1">
      <c r="A419" s="84" t="s">
        <v>510</v>
      </c>
      <c r="B419" s="14" t="s">
        <v>3</v>
      </c>
      <c r="C419" s="84"/>
      <c r="D419" s="84" t="s">
        <v>1399</v>
      </c>
      <c r="E419" s="21" t="s">
        <v>65</v>
      </c>
      <c r="F419" s="20">
        <v>10</v>
      </c>
      <c r="G419" s="20" t="s">
        <v>77</v>
      </c>
      <c r="H419" s="85"/>
      <c r="I419" s="84"/>
      <c r="J419" s="12">
        <v>400000</v>
      </c>
      <c r="K419" s="12">
        <v>0</v>
      </c>
      <c r="L419" s="12">
        <v>0</v>
      </c>
      <c r="M419" s="12">
        <v>0</v>
      </c>
      <c r="N419" s="12">
        <v>0</v>
      </c>
      <c r="O419" s="12">
        <v>0</v>
      </c>
      <c r="P419" s="12">
        <f t="shared" si="116"/>
        <v>400000</v>
      </c>
      <c r="Q419" s="12">
        <v>0</v>
      </c>
      <c r="R419" s="12">
        <v>0</v>
      </c>
      <c r="S419" s="12">
        <v>0</v>
      </c>
      <c r="T419" s="12">
        <v>0</v>
      </c>
      <c r="U419" s="12">
        <v>0</v>
      </c>
      <c r="V419" s="12">
        <v>0</v>
      </c>
      <c r="W419" s="12">
        <f t="shared" si="111"/>
        <v>0</v>
      </c>
      <c r="X419" s="12">
        <v>0</v>
      </c>
      <c r="Y419" s="12">
        <v>0</v>
      </c>
      <c r="Z419" s="12">
        <v>0</v>
      </c>
      <c r="AA419" s="12">
        <v>0</v>
      </c>
      <c r="AB419" s="12">
        <v>0</v>
      </c>
      <c r="AC419" s="12">
        <v>0</v>
      </c>
      <c r="AD419" s="12">
        <f t="shared" si="112"/>
        <v>0</v>
      </c>
      <c r="AE419" s="12">
        <v>0</v>
      </c>
      <c r="AF419" s="12">
        <v>0</v>
      </c>
      <c r="AG419" s="12">
        <v>0</v>
      </c>
      <c r="AH419" s="12">
        <v>0</v>
      </c>
      <c r="AI419" s="12">
        <v>0</v>
      </c>
      <c r="AJ419" s="12">
        <v>0</v>
      </c>
      <c r="AK419" s="12">
        <f t="shared" si="113"/>
        <v>0</v>
      </c>
      <c r="AL419" s="12">
        <f t="shared" si="126"/>
        <v>400000</v>
      </c>
      <c r="AM419" s="12">
        <f t="shared" si="126"/>
        <v>0</v>
      </c>
      <c r="AN419" s="12">
        <f t="shared" si="126"/>
        <v>0</v>
      </c>
      <c r="AO419" s="12">
        <f t="shared" si="126"/>
        <v>0</v>
      </c>
      <c r="AP419" s="12">
        <f t="shared" si="126"/>
        <v>0</v>
      </c>
      <c r="AQ419" s="12">
        <f t="shared" si="126"/>
        <v>0</v>
      </c>
      <c r="AR419" s="12">
        <f t="shared" si="124"/>
        <v>400000</v>
      </c>
      <c r="AS419" s="12">
        <v>0</v>
      </c>
      <c r="AT419" s="12">
        <v>0</v>
      </c>
      <c r="AU419" s="12">
        <v>0</v>
      </c>
      <c r="AV419" s="12">
        <v>0</v>
      </c>
      <c r="AW419" s="12">
        <v>0</v>
      </c>
      <c r="AX419" s="12">
        <v>0</v>
      </c>
      <c r="AY419" s="12">
        <f t="shared" si="114"/>
        <v>0</v>
      </c>
      <c r="AZ419" s="12">
        <f t="shared" si="118"/>
        <v>400000</v>
      </c>
      <c r="BA419" s="12">
        <f t="shared" si="119"/>
        <v>0</v>
      </c>
      <c r="BB419" s="12">
        <f t="shared" si="120"/>
        <v>0</v>
      </c>
      <c r="BC419" s="12">
        <f t="shared" si="121"/>
        <v>0</v>
      </c>
      <c r="BD419" s="12">
        <f t="shared" si="122"/>
        <v>0</v>
      </c>
      <c r="BE419" s="12">
        <f t="shared" si="123"/>
        <v>0</v>
      </c>
      <c r="BF419" s="12">
        <f t="shared" si="117"/>
        <v>400000</v>
      </c>
      <c r="BG419" s="1"/>
      <c r="BH419" s="95"/>
    </row>
    <row r="420" spans="1:60" s="5" customFormat="1">
      <c r="A420" s="84" t="s">
        <v>511</v>
      </c>
      <c r="B420" s="14" t="s">
        <v>512</v>
      </c>
      <c r="C420" s="84"/>
      <c r="D420" s="84" t="s">
        <v>45</v>
      </c>
      <c r="E420" s="21" t="s">
        <v>1386</v>
      </c>
      <c r="F420" s="20">
        <v>10</v>
      </c>
      <c r="G420" s="20" t="s">
        <v>77</v>
      </c>
      <c r="H420" s="85"/>
      <c r="I420" s="84"/>
      <c r="J420" s="12">
        <v>0</v>
      </c>
      <c r="K420" s="12">
        <v>0</v>
      </c>
      <c r="L420" s="12">
        <v>0</v>
      </c>
      <c r="M420" s="12">
        <v>0</v>
      </c>
      <c r="N420" s="12">
        <v>0</v>
      </c>
      <c r="O420" s="12">
        <v>0</v>
      </c>
      <c r="P420" s="12">
        <f>SUM(J420:O420)</f>
        <v>0</v>
      </c>
      <c r="Q420" s="12">
        <v>264600</v>
      </c>
      <c r="R420" s="12">
        <v>0</v>
      </c>
      <c r="S420" s="12">
        <v>0</v>
      </c>
      <c r="T420" s="12">
        <v>0</v>
      </c>
      <c r="U420" s="12">
        <v>0</v>
      </c>
      <c r="V420" s="12">
        <v>0</v>
      </c>
      <c r="W420" s="12">
        <f>SUM(Q420:V420)</f>
        <v>264600</v>
      </c>
      <c r="X420" s="12">
        <v>0</v>
      </c>
      <c r="Y420" s="12">
        <v>0</v>
      </c>
      <c r="Z420" s="12">
        <v>0</v>
      </c>
      <c r="AA420" s="12">
        <v>0</v>
      </c>
      <c r="AB420" s="12">
        <v>0</v>
      </c>
      <c r="AC420" s="12">
        <v>0</v>
      </c>
      <c r="AD420" s="12">
        <f>SUM(X420:AC420)</f>
        <v>0</v>
      </c>
      <c r="AE420" s="12">
        <v>0</v>
      </c>
      <c r="AF420" s="12">
        <v>0</v>
      </c>
      <c r="AG420" s="12">
        <v>0</v>
      </c>
      <c r="AH420" s="12">
        <v>0</v>
      </c>
      <c r="AI420" s="12">
        <v>0</v>
      </c>
      <c r="AJ420" s="12">
        <v>0</v>
      </c>
      <c r="AK420" s="12">
        <f>SUM(AE420:AJ420)</f>
        <v>0</v>
      </c>
      <c r="AL420" s="12">
        <f t="shared" si="126"/>
        <v>264600</v>
      </c>
      <c r="AM420" s="12">
        <f t="shared" si="126"/>
        <v>0</v>
      </c>
      <c r="AN420" s="12">
        <f t="shared" si="126"/>
        <v>0</v>
      </c>
      <c r="AO420" s="12">
        <f t="shared" si="126"/>
        <v>0</v>
      </c>
      <c r="AP420" s="12">
        <f t="shared" si="126"/>
        <v>0</v>
      </c>
      <c r="AQ420" s="12">
        <f t="shared" si="126"/>
        <v>0</v>
      </c>
      <c r="AR420" s="12">
        <f>SUM(AL420:AQ420)</f>
        <v>264600</v>
      </c>
      <c r="AS420" s="12">
        <v>0</v>
      </c>
      <c r="AT420" s="12">
        <v>0</v>
      </c>
      <c r="AU420" s="12">
        <v>0</v>
      </c>
      <c r="AV420" s="12">
        <v>0</v>
      </c>
      <c r="AW420" s="12">
        <v>0</v>
      </c>
      <c r="AX420" s="12">
        <v>0</v>
      </c>
      <c r="AY420" s="12">
        <f>SUM(AS420:AX420)</f>
        <v>0</v>
      </c>
      <c r="AZ420" s="12">
        <f t="shared" si="118"/>
        <v>264600</v>
      </c>
      <c r="BA420" s="12">
        <f t="shared" si="119"/>
        <v>0</v>
      </c>
      <c r="BB420" s="12">
        <f t="shared" si="120"/>
        <v>0</v>
      </c>
      <c r="BC420" s="12">
        <f t="shared" si="121"/>
        <v>0</v>
      </c>
      <c r="BD420" s="12">
        <f t="shared" si="122"/>
        <v>0</v>
      </c>
      <c r="BE420" s="12">
        <f t="shared" si="123"/>
        <v>0</v>
      </c>
      <c r="BF420" s="12">
        <f t="shared" si="117"/>
        <v>264600</v>
      </c>
      <c r="BG420" s="1"/>
      <c r="BH420" s="95"/>
    </row>
    <row r="421" spans="1:60" s="5" customFormat="1">
      <c r="A421" s="84" t="s">
        <v>513</v>
      </c>
      <c r="B421" s="14" t="s">
        <v>3</v>
      </c>
      <c r="C421" s="84"/>
      <c r="D421" s="84" t="s">
        <v>1399</v>
      </c>
      <c r="E421" s="21" t="s">
        <v>60</v>
      </c>
      <c r="F421" s="20">
        <v>10</v>
      </c>
      <c r="G421" s="20" t="s">
        <v>77</v>
      </c>
      <c r="H421" s="85"/>
      <c r="I421" s="84"/>
      <c r="J421" s="12">
        <v>0</v>
      </c>
      <c r="K421" s="12">
        <v>0</v>
      </c>
      <c r="L421" s="12">
        <v>0</v>
      </c>
      <c r="M421" s="12">
        <v>0</v>
      </c>
      <c r="N421" s="12">
        <v>0</v>
      </c>
      <c r="O421" s="12">
        <v>0</v>
      </c>
      <c r="P421" s="12">
        <f>SUM(J421:O421)</f>
        <v>0</v>
      </c>
      <c r="Q421" s="12">
        <v>207000</v>
      </c>
      <c r="R421" s="12">
        <v>0</v>
      </c>
      <c r="S421" s="12">
        <v>0</v>
      </c>
      <c r="T421" s="12">
        <v>0</v>
      </c>
      <c r="U421" s="12">
        <v>0</v>
      </c>
      <c r="V421" s="12">
        <v>0</v>
      </c>
      <c r="W421" s="12">
        <f>SUM(Q421:V421)</f>
        <v>207000</v>
      </c>
      <c r="X421" s="12">
        <v>0</v>
      </c>
      <c r="Y421" s="12">
        <v>0</v>
      </c>
      <c r="Z421" s="12">
        <v>0</v>
      </c>
      <c r="AA421" s="12">
        <v>0</v>
      </c>
      <c r="AB421" s="12">
        <v>0</v>
      </c>
      <c r="AC421" s="12">
        <v>0</v>
      </c>
      <c r="AD421" s="12">
        <f>SUM(X421:AC421)</f>
        <v>0</v>
      </c>
      <c r="AE421" s="12">
        <v>0</v>
      </c>
      <c r="AF421" s="12">
        <v>0</v>
      </c>
      <c r="AG421" s="12">
        <v>0</v>
      </c>
      <c r="AH421" s="12">
        <v>0</v>
      </c>
      <c r="AI421" s="12">
        <v>0</v>
      </c>
      <c r="AJ421" s="12">
        <v>0</v>
      </c>
      <c r="AK421" s="12">
        <f>SUM(AE421:AJ421)</f>
        <v>0</v>
      </c>
      <c r="AL421" s="12">
        <f t="shared" si="126"/>
        <v>207000</v>
      </c>
      <c r="AM421" s="12">
        <f t="shared" si="126"/>
        <v>0</v>
      </c>
      <c r="AN421" s="12">
        <f t="shared" si="126"/>
        <v>0</v>
      </c>
      <c r="AO421" s="12">
        <f t="shared" si="126"/>
        <v>0</v>
      </c>
      <c r="AP421" s="12">
        <f t="shared" si="126"/>
        <v>0</v>
      </c>
      <c r="AQ421" s="12">
        <f t="shared" si="126"/>
        <v>0</v>
      </c>
      <c r="AR421" s="12">
        <f>SUM(AL421:AQ421)</f>
        <v>207000</v>
      </c>
      <c r="AS421" s="12">
        <v>0</v>
      </c>
      <c r="AT421" s="12">
        <v>0</v>
      </c>
      <c r="AU421" s="12">
        <v>0</v>
      </c>
      <c r="AV421" s="12">
        <v>0</v>
      </c>
      <c r="AW421" s="12">
        <v>0</v>
      </c>
      <c r="AX421" s="12">
        <v>0</v>
      </c>
      <c r="AY421" s="12">
        <f>SUM(AS421:AX421)</f>
        <v>0</v>
      </c>
      <c r="AZ421" s="12">
        <f t="shared" si="118"/>
        <v>207000</v>
      </c>
      <c r="BA421" s="12">
        <f t="shared" si="119"/>
        <v>0</v>
      </c>
      <c r="BB421" s="12">
        <f t="shared" si="120"/>
        <v>0</v>
      </c>
      <c r="BC421" s="12">
        <f t="shared" si="121"/>
        <v>0</v>
      </c>
      <c r="BD421" s="12">
        <f t="shared" si="122"/>
        <v>0</v>
      </c>
      <c r="BE421" s="12">
        <f t="shared" si="123"/>
        <v>0</v>
      </c>
      <c r="BF421" s="12">
        <f t="shared" si="117"/>
        <v>207000</v>
      </c>
      <c r="BG421" s="1"/>
      <c r="BH421" s="95"/>
    </row>
    <row r="422" spans="1:60" s="5" customFormat="1">
      <c r="A422" s="84" t="s">
        <v>514</v>
      </c>
      <c r="B422" s="14" t="s">
        <v>3</v>
      </c>
      <c r="C422" s="84"/>
      <c r="D422" s="84" t="s">
        <v>1399</v>
      </c>
      <c r="E422" s="21" t="s">
        <v>60</v>
      </c>
      <c r="F422" s="20">
        <v>10</v>
      </c>
      <c r="G422" s="20" t="s">
        <v>77</v>
      </c>
      <c r="H422" s="85"/>
      <c r="I422" s="84"/>
      <c r="J422" s="12">
        <v>0</v>
      </c>
      <c r="K422" s="12">
        <v>0</v>
      </c>
      <c r="L422" s="12">
        <v>0</v>
      </c>
      <c r="M422" s="12">
        <v>0</v>
      </c>
      <c r="N422" s="12">
        <v>0</v>
      </c>
      <c r="O422" s="12">
        <v>0</v>
      </c>
      <c r="P422" s="12">
        <f>SUM(J422:O422)</f>
        <v>0</v>
      </c>
      <c r="Q422" s="12">
        <v>41500</v>
      </c>
      <c r="R422" s="12">
        <v>0</v>
      </c>
      <c r="S422" s="12">
        <v>0</v>
      </c>
      <c r="T422" s="12">
        <v>0</v>
      </c>
      <c r="U422" s="12">
        <v>0</v>
      </c>
      <c r="V422" s="12">
        <v>0</v>
      </c>
      <c r="W422" s="12">
        <f>SUM(Q422:V422)</f>
        <v>41500</v>
      </c>
      <c r="X422" s="12">
        <v>0</v>
      </c>
      <c r="Y422" s="12">
        <v>0</v>
      </c>
      <c r="Z422" s="12">
        <v>0</v>
      </c>
      <c r="AA422" s="12">
        <v>0</v>
      </c>
      <c r="AB422" s="12">
        <v>0</v>
      </c>
      <c r="AC422" s="12">
        <v>0</v>
      </c>
      <c r="AD422" s="12">
        <f>SUM(X422:AC422)</f>
        <v>0</v>
      </c>
      <c r="AE422" s="12">
        <v>0</v>
      </c>
      <c r="AF422" s="12">
        <v>0</v>
      </c>
      <c r="AG422" s="12">
        <v>0</v>
      </c>
      <c r="AH422" s="12">
        <v>0</v>
      </c>
      <c r="AI422" s="12">
        <v>0</v>
      </c>
      <c r="AJ422" s="12">
        <v>0</v>
      </c>
      <c r="AK422" s="12">
        <f>SUM(AE422:AJ422)</f>
        <v>0</v>
      </c>
      <c r="AL422" s="12">
        <f t="shared" si="126"/>
        <v>41500</v>
      </c>
      <c r="AM422" s="12">
        <f t="shared" si="126"/>
        <v>0</v>
      </c>
      <c r="AN422" s="12">
        <f t="shared" si="126"/>
        <v>0</v>
      </c>
      <c r="AO422" s="12">
        <f t="shared" si="126"/>
        <v>0</v>
      </c>
      <c r="AP422" s="12">
        <f t="shared" si="126"/>
        <v>0</v>
      </c>
      <c r="AQ422" s="12">
        <f t="shared" si="126"/>
        <v>0</v>
      </c>
      <c r="AR422" s="12">
        <f>SUM(AL422:AQ422)</f>
        <v>41500</v>
      </c>
      <c r="AS422" s="12">
        <v>0</v>
      </c>
      <c r="AT422" s="12">
        <v>0</v>
      </c>
      <c r="AU422" s="12">
        <v>0</v>
      </c>
      <c r="AV422" s="12">
        <v>0</v>
      </c>
      <c r="AW422" s="12">
        <v>0</v>
      </c>
      <c r="AX422" s="12">
        <v>0</v>
      </c>
      <c r="AY422" s="12">
        <f>SUM(AS422:AX422)</f>
        <v>0</v>
      </c>
      <c r="AZ422" s="12">
        <f t="shared" si="118"/>
        <v>41500</v>
      </c>
      <c r="BA422" s="12">
        <f t="shared" si="119"/>
        <v>0</v>
      </c>
      <c r="BB422" s="12">
        <f t="shared" si="120"/>
        <v>0</v>
      </c>
      <c r="BC422" s="12">
        <f t="shared" si="121"/>
        <v>0</v>
      </c>
      <c r="BD422" s="12">
        <f t="shared" si="122"/>
        <v>0</v>
      </c>
      <c r="BE422" s="12">
        <f t="shared" si="123"/>
        <v>0</v>
      </c>
      <c r="BF422" s="12">
        <f t="shared" si="117"/>
        <v>41500</v>
      </c>
      <c r="BG422" s="1"/>
      <c r="BH422" s="95"/>
    </row>
    <row r="423" spans="1:60" s="5" customFormat="1">
      <c r="A423" s="84" t="s">
        <v>515</v>
      </c>
      <c r="B423" s="14" t="s">
        <v>270</v>
      </c>
      <c r="C423" s="84"/>
      <c r="D423" s="84" t="s">
        <v>1399</v>
      </c>
      <c r="E423" s="21" t="s">
        <v>65</v>
      </c>
      <c r="F423" s="20">
        <v>10</v>
      </c>
      <c r="G423" s="20" t="s">
        <v>77</v>
      </c>
      <c r="H423" s="85"/>
      <c r="I423" s="84"/>
      <c r="J423" s="12">
        <v>0</v>
      </c>
      <c r="K423" s="12">
        <v>0</v>
      </c>
      <c r="L423" s="12">
        <v>0</v>
      </c>
      <c r="M423" s="12">
        <v>0</v>
      </c>
      <c r="N423" s="12">
        <v>0</v>
      </c>
      <c r="O423" s="12">
        <v>0</v>
      </c>
      <c r="P423" s="12">
        <f t="shared" si="116"/>
        <v>0</v>
      </c>
      <c r="Q423" s="12">
        <v>0</v>
      </c>
      <c r="R423" s="12">
        <v>0</v>
      </c>
      <c r="S423" s="12">
        <v>0</v>
      </c>
      <c r="T423" s="12">
        <v>0</v>
      </c>
      <c r="U423" s="12">
        <v>0</v>
      </c>
      <c r="V423" s="12">
        <v>0</v>
      </c>
      <c r="W423" s="12">
        <f t="shared" ref="W423:W452" si="127">SUM(Q423:V423)</f>
        <v>0</v>
      </c>
      <c r="X423" s="12">
        <v>0</v>
      </c>
      <c r="Y423" s="12">
        <v>30000</v>
      </c>
      <c r="Z423" s="12">
        <v>0</v>
      </c>
      <c r="AA423" s="12">
        <v>0</v>
      </c>
      <c r="AB423" s="12">
        <v>0</v>
      </c>
      <c r="AC423" s="12">
        <v>0</v>
      </c>
      <c r="AD423" s="12">
        <f t="shared" ref="AD423:AD452" si="128">SUM(X423:AC423)</f>
        <v>30000</v>
      </c>
      <c r="AE423" s="12">
        <v>0</v>
      </c>
      <c r="AF423" s="12">
        <v>20000</v>
      </c>
      <c r="AG423" s="12">
        <v>0</v>
      </c>
      <c r="AH423" s="12">
        <v>0</v>
      </c>
      <c r="AI423" s="12">
        <v>0</v>
      </c>
      <c r="AJ423" s="12">
        <v>0</v>
      </c>
      <c r="AK423" s="12">
        <f t="shared" ref="AK423:AK452" si="129">SUM(AE423:AJ423)</f>
        <v>20000</v>
      </c>
      <c r="AL423" s="12">
        <f t="shared" si="126"/>
        <v>0</v>
      </c>
      <c r="AM423" s="12">
        <f t="shared" si="126"/>
        <v>50000</v>
      </c>
      <c r="AN423" s="12">
        <f t="shared" si="126"/>
        <v>0</v>
      </c>
      <c r="AO423" s="12">
        <f t="shared" si="126"/>
        <v>0</v>
      </c>
      <c r="AP423" s="12">
        <f t="shared" si="126"/>
        <v>0</v>
      </c>
      <c r="AQ423" s="12">
        <f t="shared" si="126"/>
        <v>0</v>
      </c>
      <c r="AR423" s="12">
        <f t="shared" si="124"/>
        <v>50000</v>
      </c>
      <c r="AS423" s="12">
        <v>0</v>
      </c>
      <c r="AT423" s="12">
        <v>0</v>
      </c>
      <c r="AU423" s="12">
        <v>0</v>
      </c>
      <c r="AV423" s="12">
        <v>0</v>
      </c>
      <c r="AW423" s="12">
        <v>0</v>
      </c>
      <c r="AX423" s="12">
        <v>0</v>
      </c>
      <c r="AY423" s="12">
        <f t="shared" ref="AY423:AY452" si="130">SUM(AS423:AX423)</f>
        <v>0</v>
      </c>
      <c r="AZ423" s="12">
        <f t="shared" si="118"/>
        <v>0</v>
      </c>
      <c r="BA423" s="12">
        <f t="shared" si="119"/>
        <v>50000</v>
      </c>
      <c r="BB423" s="12">
        <f t="shared" si="120"/>
        <v>0</v>
      </c>
      <c r="BC423" s="12">
        <f t="shared" si="121"/>
        <v>0</v>
      </c>
      <c r="BD423" s="12">
        <f t="shared" si="122"/>
        <v>0</v>
      </c>
      <c r="BE423" s="12">
        <f t="shared" si="123"/>
        <v>0</v>
      </c>
      <c r="BF423" s="12">
        <f t="shared" si="117"/>
        <v>50000</v>
      </c>
      <c r="BG423" s="1"/>
      <c r="BH423" s="95"/>
    </row>
    <row r="424" spans="1:60" s="5" customFormat="1">
      <c r="A424" s="84" t="s">
        <v>516</v>
      </c>
      <c r="B424" s="14" t="s">
        <v>270</v>
      </c>
      <c r="C424" s="84"/>
      <c r="D424" s="84" t="s">
        <v>1399</v>
      </c>
      <c r="E424" s="21" t="s">
        <v>65</v>
      </c>
      <c r="F424" s="20">
        <v>10</v>
      </c>
      <c r="G424" s="20" t="s">
        <v>77</v>
      </c>
      <c r="H424" s="85"/>
      <c r="I424" s="84"/>
      <c r="J424" s="12">
        <v>0</v>
      </c>
      <c r="K424" s="12">
        <v>0</v>
      </c>
      <c r="L424" s="12">
        <v>0</v>
      </c>
      <c r="M424" s="12">
        <v>0</v>
      </c>
      <c r="N424" s="12">
        <v>0</v>
      </c>
      <c r="O424" s="12">
        <v>0</v>
      </c>
      <c r="P424" s="12">
        <f t="shared" si="116"/>
        <v>0</v>
      </c>
      <c r="Q424" s="12">
        <v>0</v>
      </c>
      <c r="R424" s="12">
        <v>0</v>
      </c>
      <c r="S424" s="12">
        <v>0</v>
      </c>
      <c r="T424" s="12">
        <v>0</v>
      </c>
      <c r="U424" s="12">
        <v>0</v>
      </c>
      <c r="V424" s="12">
        <v>0</v>
      </c>
      <c r="W424" s="12">
        <f t="shared" si="127"/>
        <v>0</v>
      </c>
      <c r="X424" s="12">
        <v>0</v>
      </c>
      <c r="Y424" s="12">
        <v>20000</v>
      </c>
      <c r="Z424" s="12">
        <v>0</v>
      </c>
      <c r="AA424" s="12">
        <v>0</v>
      </c>
      <c r="AB424" s="12">
        <v>0</v>
      </c>
      <c r="AC424" s="12">
        <v>0</v>
      </c>
      <c r="AD424" s="12">
        <f t="shared" si="128"/>
        <v>20000</v>
      </c>
      <c r="AE424" s="12">
        <v>0</v>
      </c>
      <c r="AF424" s="12">
        <v>0</v>
      </c>
      <c r="AG424" s="12">
        <v>0</v>
      </c>
      <c r="AH424" s="12">
        <v>0</v>
      </c>
      <c r="AI424" s="12">
        <v>0</v>
      </c>
      <c r="AJ424" s="12">
        <v>0</v>
      </c>
      <c r="AK424" s="12">
        <f t="shared" si="129"/>
        <v>0</v>
      </c>
      <c r="AL424" s="12">
        <f t="shared" si="126"/>
        <v>0</v>
      </c>
      <c r="AM424" s="12">
        <f t="shared" si="126"/>
        <v>20000</v>
      </c>
      <c r="AN424" s="12">
        <f t="shared" si="126"/>
        <v>0</v>
      </c>
      <c r="AO424" s="12">
        <f t="shared" si="126"/>
        <v>0</v>
      </c>
      <c r="AP424" s="12">
        <f t="shared" si="126"/>
        <v>0</v>
      </c>
      <c r="AQ424" s="12">
        <f t="shared" si="126"/>
        <v>0</v>
      </c>
      <c r="AR424" s="12">
        <f t="shared" si="124"/>
        <v>20000</v>
      </c>
      <c r="AS424" s="12">
        <v>0</v>
      </c>
      <c r="AT424" s="12">
        <v>0</v>
      </c>
      <c r="AU424" s="12">
        <v>0</v>
      </c>
      <c r="AV424" s="12">
        <v>0</v>
      </c>
      <c r="AW424" s="12">
        <v>0</v>
      </c>
      <c r="AX424" s="12">
        <v>0</v>
      </c>
      <c r="AY424" s="12">
        <f t="shared" si="130"/>
        <v>0</v>
      </c>
      <c r="AZ424" s="12">
        <f t="shared" si="118"/>
        <v>0</v>
      </c>
      <c r="BA424" s="12">
        <f t="shared" si="119"/>
        <v>20000</v>
      </c>
      <c r="BB424" s="12">
        <f t="shared" si="120"/>
        <v>0</v>
      </c>
      <c r="BC424" s="12">
        <f t="shared" si="121"/>
        <v>0</v>
      </c>
      <c r="BD424" s="12">
        <f t="shared" si="122"/>
        <v>0</v>
      </c>
      <c r="BE424" s="12">
        <f t="shared" si="123"/>
        <v>0</v>
      </c>
      <c r="BF424" s="12">
        <f t="shared" si="117"/>
        <v>20000</v>
      </c>
      <c r="BG424" s="1"/>
      <c r="BH424" s="95"/>
    </row>
    <row r="425" spans="1:60" s="5" customFormat="1">
      <c r="A425" s="84" t="s">
        <v>517</v>
      </c>
      <c r="B425" s="14" t="s">
        <v>270</v>
      </c>
      <c r="C425" s="84"/>
      <c r="D425" s="84" t="s">
        <v>1399</v>
      </c>
      <c r="E425" s="21" t="s">
        <v>65</v>
      </c>
      <c r="F425" s="20">
        <v>10</v>
      </c>
      <c r="G425" s="20" t="s">
        <v>77</v>
      </c>
      <c r="H425" s="85"/>
      <c r="I425" s="84"/>
      <c r="J425" s="12">
        <v>0</v>
      </c>
      <c r="K425" s="12">
        <v>0</v>
      </c>
      <c r="L425" s="12">
        <v>0</v>
      </c>
      <c r="M425" s="12">
        <v>0</v>
      </c>
      <c r="N425" s="12">
        <v>0</v>
      </c>
      <c r="O425" s="12">
        <v>0</v>
      </c>
      <c r="P425" s="12">
        <f t="shared" si="116"/>
        <v>0</v>
      </c>
      <c r="Q425" s="12">
        <v>0</v>
      </c>
      <c r="R425" s="12">
        <v>0</v>
      </c>
      <c r="S425" s="12">
        <v>0</v>
      </c>
      <c r="T425" s="12">
        <v>0</v>
      </c>
      <c r="U425" s="12">
        <v>0</v>
      </c>
      <c r="V425" s="12">
        <v>0</v>
      </c>
      <c r="W425" s="12">
        <f t="shared" si="127"/>
        <v>0</v>
      </c>
      <c r="X425" s="12">
        <v>0</v>
      </c>
      <c r="Y425" s="12">
        <v>0</v>
      </c>
      <c r="Z425" s="12">
        <v>0</v>
      </c>
      <c r="AA425" s="12">
        <v>0</v>
      </c>
      <c r="AB425" s="12">
        <v>0</v>
      </c>
      <c r="AC425" s="12">
        <v>0</v>
      </c>
      <c r="AD425" s="12">
        <f t="shared" si="128"/>
        <v>0</v>
      </c>
      <c r="AE425" s="12">
        <v>0</v>
      </c>
      <c r="AF425" s="12">
        <v>20000</v>
      </c>
      <c r="AG425" s="12">
        <v>0</v>
      </c>
      <c r="AH425" s="12">
        <v>0</v>
      </c>
      <c r="AI425" s="12">
        <v>0</v>
      </c>
      <c r="AJ425" s="12">
        <v>0</v>
      </c>
      <c r="AK425" s="12">
        <f t="shared" si="129"/>
        <v>20000</v>
      </c>
      <c r="AL425" s="12">
        <f t="shared" si="126"/>
        <v>0</v>
      </c>
      <c r="AM425" s="12">
        <f t="shared" si="126"/>
        <v>20000</v>
      </c>
      <c r="AN425" s="12">
        <f t="shared" si="126"/>
        <v>0</v>
      </c>
      <c r="AO425" s="12">
        <f t="shared" si="126"/>
        <v>0</v>
      </c>
      <c r="AP425" s="12">
        <f t="shared" si="126"/>
        <v>0</v>
      </c>
      <c r="AQ425" s="12">
        <f t="shared" si="126"/>
        <v>0</v>
      </c>
      <c r="AR425" s="12">
        <f t="shared" si="124"/>
        <v>20000</v>
      </c>
      <c r="AS425" s="12">
        <v>0</v>
      </c>
      <c r="AT425" s="12">
        <v>0</v>
      </c>
      <c r="AU425" s="12">
        <v>0</v>
      </c>
      <c r="AV425" s="12">
        <v>0</v>
      </c>
      <c r="AW425" s="12">
        <v>0</v>
      </c>
      <c r="AX425" s="12">
        <v>0</v>
      </c>
      <c r="AY425" s="12">
        <f t="shared" si="130"/>
        <v>0</v>
      </c>
      <c r="AZ425" s="12">
        <f t="shared" si="118"/>
        <v>0</v>
      </c>
      <c r="BA425" s="12">
        <f t="shared" si="119"/>
        <v>20000</v>
      </c>
      <c r="BB425" s="12">
        <f t="shared" si="120"/>
        <v>0</v>
      </c>
      <c r="BC425" s="12">
        <f t="shared" si="121"/>
        <v>0</v>
      </c>
      <c r="BD425" s="12">
        <f t="shared" si="122"/>
        <v>0</v>
      </c>
      <c r="BE425" s="12">
        <f t="shared" si="123"/>
        <v>0</v>
      </c>
      <c r="BF425" s="12">
        <f t="shared" si="117"/>
        <v>20000</v>
      </c>
      <c r="BG425" s="1"/>
      <c r="BH425" s="95"/>
    </row>
    <row r="426" spans="1:60" s="5" customFormat="1">
      <c r="A426" s="84" t="s">
        <v>518</v>
      </c>
      <c r="B426" s="14" t="s">
        <v>270</v>
      </c>
      <c r="C426" s="84"/>
      <c r="D426" s="84" t="s">
        <v>1399</v>
      </c>
      <c r="E426" s="21" t="s">
        <v>65</v>
      </c>
      <c r="F426" s="20">
        <v>10</v>
      </c>
      <c r="G426" s="20" t="s">
        <v>77</v>
      </c>
      <c r="H426" s="85"/>
      <c r="I426" s="84"/>
      <c r="J426" s="12">
        <v>0</v>
      </c>
      <c r="K426" s="12">
        <v>0</v>
      </c>
      <c r="L426" s="12">
        <v>0</v>
      </c>
      <c r="M426" s="12">
        <v>0</v>
      </c>
      <c r="N426" s="12">
        <v>0</v>
      </c>
      <c r="O426" s="12">
        <v>0</v>
      </c>
      <c r="P426" s="12">
        <f t="shared" si="116"/>
        <v>0</v>
      </c>
      <c r="Q426" s="12">
        <v>0</v>
      </c>
      <c r="R426" s="12">
        <v>0</v>
      </c>
      <c r="S426" s="12">
        <v>0</v>
      </c>
      <c r="T426" s="12">
        <v>0</v>
      </c>
      <c r="U426" s="12">
        <v>0</v>
      </c>
      <c r="V426" s="12">
        <v>0</v>
      </c>
      <c r="W426" s="12">
        <f t="shared" si="127"/>
        <v>0</v>
      </c>
      <c r="X426" s="12">
        <v>0</v>
      </c>
      <c r="Y426" s="12">
        <v>15000</v>
      </c>
      <c r="Z426" s="12">
        <v>0</v>
      </c>
      <c r="AA426" s="12">
        <v>0</v>
      </c>
      <c r="AB426" s="12">
        <v>0</v>
      </c>
      <c r="AC426" s="12">
        <v>0</v>
      </c>
      <c r="AD426" s="12">
        <f t="shared" si="128"/>
        <v>15000</v>
      </c>
      <c r="AE426" s="12">
        <v>0</v>
      </c>
      <c r="AF426" s="12">
        <v>35000</v>
      </c>
      <c r="AG426" s="12">
        <v>0</v>
      </c>
      <c r="AH426" s="12">
        <v>0</v>
      </c>
      <c r="AI426" s="12">
        <v>0</v>
      </c>
      <c r="AJ426" s="12">
        <v>0</v>
      </c>
      <c r="AK426" s="12">
        <f t="shared" si="129"/>
        <v>35000</v>
      </c>
      <c r="AL426" s="12">
        <f t="shared" si="126"/>
        <v>0</v>
      </c>
      <c r="AM426" s="12">
        <f t="shared" si="126"/>
        <v>50000</v>
      </c>
      <c r="AN426" s="12">
        <f t="shared" si="126"/>
        <v>0</v>
      </c>
      <c r="AO426" s="12">
        <f t="shared" si="126"/>
        <v>0</v>
      </c>
      <c r="AP426" s="12">
        <f t="shared" si="126"/>
        <v>0</v>
      </c>
      <c r="AQ426" s="12">
        <f t="shared" si="126"/>
        <v>0</v>
      </c>
      <c r="AR426" s="12">
        <f t="shared" si="124"/>
        <v>50000</v>
      </c>
      <c r="AS426" s="12">
        <v>0</v>
      </c>
      <c r="AT426" s="12">
        <v>0</v>
      </c>
      <c r="AU426" s="12">
        <v>0</v>
      </c>
      <c r="AV426" s="12">
        <v>0</v>
      </c>
      <c r="AW426" s="12">
        <v>0</v>
      </c>
      <c r="AX426" s="12">
        <v>0</v>
      </c>
      <c r="AY426" s="12">
        <f t="shared" si="130"/>
        <v>0</v>
      </c>
      <c r="AZ426" s="12">
        <f t="shared" si="118"/>
        <v>0</v>
      </c>
      <c r="BA426" s="12">
        <f t="shared" si="119"/>
        <v>50000</v>
      </c>
      <c r="BB426" s="12">
        <f t="shared" si="120"/>
        <v>0</v>
      </c>
      <c r="BC426" s="12">
        <f t="shared" si="121"/>
        <v>0</v>
      </c>
      <c r="BD426" s="12">
        <f t="shared" si="122"/>
        <v>0</v>
      </c>
      <c r="BE426" s="12">
        <f t="shared" si="123"/>
        <v>0</v>
      </c>
      <c r="BF426" s="12">
        <f t="shared" si="117"/>
        <v>50000</v>
      </c>
      <c r="BG426" s="1"/>
      <c r="BH426" s="95"/>
    </row>
    <row r="427" spans="1:60" s="5" customFormat="1" ht="38.25">
      <c r="A427" s="84" t="s">
        <v>519</v>
      </c>
      <c r="B427" s="14" t="s">
        <v>270</v>
      </c>
      <c r="C427" s="84"/>
      <c r="D427" s="84" t="s">
        <v>1399</v>
      </c>
      <c r="E427" s="21" t="s">
        <v>66</v>
      </c>
      <c r="F427" s="20">
        <v>10</v>
      </c>
      <c r="G427" s="20" t="s">
        <v>77</v>
      </c>
      <c r="H427" s="85"/>
      <c r="I427" s="84"/>
      <c r="J427" s="12">
        <v>0</v>
      </c>
      <c r="K427" s="12">
        <v>0</v>
      </c>
      <c r="L427" s="12">
        <v>0</v>
      </c>
      <c r="M427" s="12">
        <v>0</v>
      </c>
      <c r="N427" s="12">
        <v>0</v>
      </c>
      <c r="O427" s="12">
        <v>0</v>
      </c>
      <c r="P427" s="12">
        <f t="shared" si="116"/>
        <v>0</v>
      </c>
      <c r="Q427" s="12">
        <v>0</v>
      </c>
      <c r="R427" s="12">
        <v>0</v>
      </c>
      <c r="S427" s="12">
        <v>0</v>
      </c>
      <c r="T427" s="12">
        <v>0</v>
      </c>
      <c r="U427" s="12">
        <v>0</v>
      </c>
      <c r="V427" s="12">
        <v>0</v>
      </c>
      <c r="W427" s="12">
        <f t="shared" si="127"/>
        <v>0</v>
      </c>
      <c r="X427" s="12">
        <v>0</v>
      </c>
      <c r="Y427" s="12">
        <v>15000</v>
      </c>
      <c r="Z427" s="12">
        <v>0</v>
      </c>
      <c r="AA427" s="12">
        <v>0</v>
      </c>
      <c r="AB427" s="12">
        <v>0</v>
      </c>
      <c r="AC427" s="12">
        <v>0</v>
      </c>
      <c r="AD427" s="12">
        <f t="shared" si="128"/>
        <v>15000</v>
      </c>
      <c r="AE427" s="12">
        <v>0</v>
      </c>
      <c r="AF427" s="12">
        <v>0</v>
      </c>
      <c r="AG427" s="12">
        <v>0</v>
      </c>
      <c r="AH427" s="12">
        <v>0</v>
      </c>
      <c r="AI427" s="12">
        <v>0</v>
      </c>
      <c r="AJ427" s="12">
        <v>0</v>
      </c>
      <c r="AK427" s="12">
        <f t="shared" si="129"/>
        <v>0</v>
      </c>
      <c r="AL427" s="12">
        <f t="shared" si="126"/>
        <v>0</v>
      </c>
      <c r="AM427" s="12">
        <f t="shared" si="126"/>
        <v>15000</v>
      </c>
      <c r="AN427" s="12">
        <f t="shared" si="126"/>
        <v>0</v>
      </c>
      <c r="AO427" s="12">
        <f t="shared" si="126"/>
        <v>0</v>
      </c>
      <c r="AP427" s="12">
        <f t="shared" si="126"/>
        <v>0</v>
      </c>
      <c r="AQ427" s="12">
        <f t="shared" si="126"/>
        <v>0</v>
      </c>
      <c r="AR427" s="12">
        <f t="shared" si="124"/>
        <v>15000</v>
      </c>
      <c r="AS427" s="12">
        <v>0</v>
      </c>
      <c r="AT427" s="12">
        <v>0</v>
      </c>
      <c r="AU427" s="12">
        <v>0</v>
      </c>
      <c r="AV427" s="12">
        <v>0</v>
      </c>
      <c r="AW427" s="12">
        <v>0</v>
      </c>
      <c r="AX427" s="12">
        <v>0</v>
      </c>
      <c r="AY427" s="12">
        <f t="shared" si="130"/>
        <v>0</v>
      </c>
      <c r="AZ427" s="12">
        <f t="shared" si="118"/>
        <v>0</v>
      </c>
      <c r="BA427" s="12">
        <f t="shared" si="119"/>
        <v>15000</v>
      </c>
      <c r="BB427" s="12">
        <f t="shared" si="120"/>
        <v>0</v>
      </c>
      <c r="BC427" s="12">
        <f t="shared" si="121"/>
        <v>0</v>
      </c>
      <c r="BD427" s="12">
        <f t="shared" si="122"/>
        <v>0</v>
      </c>
      <c r="BE427" s="12">
        <f t="shared" si="123"/>
        <v>0</v>
      </c>
      <c r="BF427" s="12">
        <f t="shared" si="117"/>
        <v>15000</v>
      </c>
      <c r="BG427" s="1"/>
      <c r="BH427" s="95"/>
    </row>
    <row r="428" spans="1:60" s="5" customFormat="1">
      <c r="A428" s="84" t="s">
        <v>520</v>
      </c>
      <c r="B428" s="14" t="s">
        <v>270</v>
      </c>
      <c r="C428" s="84"/>
      <c r="D428" s="84" t="s">
        <v>1399</v>
      </c>
      <c r="E428" s="21" t="s">
        <v>66</v>
      </c>
      <c r="F428" s="20">
        <v>10</v>
      </c>
      <c r="G428" s="20" t="s">
        <v>77</v>
      </c>
      <c r="H428" s="85"/>
      <c r="I428" s="84"/>
      <c r="J428" s="12">
        <v>0</v>
      </c>
      <c r="K428" s="12">
        <v>3838</v>
      </c>
      <c r="L428" s="12">
        <v>0</v>
      </c>
      <c r="M428" s="12">
        <v>0</v>
      </c>
      <c r="N428" s="12">
        <v>0</v>
      </c>
      <c r="O428" s="12">
        <v>0</v>
      </c>
      <c r="P428" s="12">
        <f t="shared" si="116"/>
        <v>3838</v>
      </c>
      <c r="Q428" s="12">
        <v>0</v>
      </c>
      <c r="R428" s="12">
        <v>0</v>
      </c>
      <c r="S428" s="12">
        <v>0</v>
      </c>
      <c r="T428" s="12">
        <v>0</v>
      </c>
      <c r="U428" s="12">
        <v>0</v>
      </c>
      <c r="V428" s="12">
        <v>0</v>
      </c>
      <c r="W428" s="12">
        <f t="shared" si="127"/>
        <v>0</v>
      </c>
      <c r="X428" s="12">
        <v>0</v>
      </c>
      <c r="Y428" s="12">
        <v>0</v>
      </c>
      <c r="Z428" s="12">
        <v>0</v>
      </c>
      <c r="AA428" s="12">
        <v>0</v>
      </c>
      <c r="AB428" s="12">
        <v>0</v>
      </c>
      <c r="AC428" s="12">
        <v>0</v>
      </c>
      <c r="AD428" s="12">
        <f t="shared" si="128"/>
        <v>0</v>
      </c>
      <c r="AE428" s="12">
        <v>0</v>
      </c>
      <c r="AF428" s="12">
        <v>0</v>
      </c>
      <c r="AG428" s="12">
        <v>0</v>
      </c>
      <c r="AH428" s="12">
        <v>0</v>
      </c>
      <c r="AI428" s="12">
        <v>0</v>
      </c>
      <c r="AJ428" s="12">
        <v>0</v>
      </c>
      <c r="AK428" s="12">
        <f t="shared" si="129"/>
        <v>0</v>
      </c>
      <c r="AL428" s="12">
        <f t="shared" si="126"/>
        <v>0</v>
      </c>
      <c r="AM428" s="12">
        <f t="shared" si="126"/>
        <v>3838</v>
      </c>
      <c r="AN428" s="12">
        <f t="shared" si="126"/>
        <v>0</v>
      </c>
      <c r="AO428" s="12">
        <f t="shared" si="126"/>
        <v>0</v>
      </c>
      <c r="AP428" s="12">
        <f t="shared" si="126"/>
        <v>0</v>
      </c>
      <c r="AQ428" s="12">
        <f t="shared" si="126"/>
        <v>0</v>
      </c>
      <c r="AR428" s="12">
        <f t="shared" si="124"/>
        <v>3838</v>
      </c>
      <c r="AS428" s="12">
        <v>0</v>
      </c>
      <c r="AT428" s="12">
        <v>0</v>
      </c>
      <c r="AU428" s="12">
        <v>0</v>
      </c>
      <c r="AV428" s="12">
        <v>0</v>
      </c>
      <c r="AW428" s="12">
        <v>0</v>
      </c>
      <c r="AX428" s="12">
        <v>0</v>
      </c>
      <c r="AY428" s="12">
        <f t="shared" si="130"/>
        <v>0</v>
      </c>
      <c r="AZ428" s="12">
        <f t="shared" si="118"/>
        <v>0</v>
      </c>
      <c r="BA428" s="12">
        <f t="shared" si="119"/>
        <v>3838</v>
      </c>
      <c r="BB428" s="12">
        <f t="shared" si="120"/>
        <v>0</v>
      </c>
      <c r="BC428" s="12">
        <f t="shared" si="121"/>
        <v>0</v>
      </c>
      <c r="BD428" s="12">
        <f t="shared" si="122"/>
        <v>0</v>
      </c>
      <c r="BE428" s="12">
        <f t="shared" si="123"/>
        <v>0</v>
      </c>
      <c r="BF428" s="12">
        <f t="shared" si="117"/>
        <v>3838</v>
      </c>
      <c r="BG428" s="1"/>
      <c r="BH428" s="95"/>
    </row>
    <row r="429" spans="1:60" s="5" customFormat="1">
      <c r="A429" s="84" t="s">
        <v>521</v>
      </c>
      <c r="B429" s="14" t="s">
        <v>270</v>
      </c>
      <c r="C429" s="84"/>
      <c r="D429" s="84" t="s">
        <v>1399</v>
      </c>
      <c r="E429" s="21" t="s">
        <v>66</v>
      </c>
      <c r="F429" s="20">
        <v>10</v>
      </c>
      <c r="G429" s="20" t="s">
        <v>77</v>
      </c>
      <c r="H429" s="85"/>
      <c r="I429" s="84"/>
      <c r="J429" s="12">
        <v>0</v>
      </c>
      <c r="K429" s="12">
        <v>50</v>
      </c>
      <c r="L429" s="12">
        <v>0</v>
      </c>
      <c r="M429" s="12">
        <v>0</v>
      </c>
      <c r="N429" s="12">
        <v>0</v>
      </c>
      <c r="O429" s="12">
        <v>0</v>
      </c>
      <c r="P429" s="12">
        <f t="shared" si="116"/>
        <v>50</v>
      </c>
      <c r="Q429" s="12">
        <v>0</v>
      </c>
      <c r="R429" s="12">
        <v>85000</v>
      </c>
      <c r="S429" s="12">
        <v>0</v>
      </c>
      <c r="T429" s="12">
        <v>0</v>
      </c>
      <c r="U429" s="12">
        <v>0</v>
      </c>
      <c r="V429" s="12">
        <v>0</v>
      </c>
      <c r="W429" s="12">
        <f t="shared" si="127"/>
        <v>85000</v>
      </c>
      <c r="X429" s="12">
        <v>0</v>
      </c>
      <c r="Y429" s="12">
        <v>14950</v>
      </c>
      <c r="Z429" s="12">
        <v>0</v>
      </c>
      <c r="AA429" s="12">
        <v>0</v>
      </c>
      <c r="AB429" s="12">
        <v>0</v>
      </c>
      <c r="AC429" s="12">
        <v>0</v>
      </c>
      <c r="AD429" s="12">
        <f t="shared" si="128"/>
        <v>14950</v>
      </c>
      <c r="AE429" s="12">
        <v>0</v>
      </c>
      <c r="AF429" s="12">
        <v>0</v>
      </c>
      <c r="AG429" s="12">
        <v>0</v>
      </c>
      <c r="AH429" s="12">
        <v>0</v>
      </c>
      <c r="AI429" s="12">
        <v>0</v>
      </c>
      <c r="AJ429" s="12">
        <v>0</v>
      </c>
      <c r="AK429" s="12">
        <f t="shared" si="129"/>
        <v>0</v>
      </c>
      <c r="AL429" s="12">
        <f t="shared" si="126"/>
        <v>0</v>
      </c>
      <c r="AM429" s="12">
        <f t="shared" si="126"/>
        <v>100000</v>
      </c>
      <c r="AN429" s="12">
        <f t="shared" si="126"/>
        <v>0</v>
      </c>
      <c r="AO429" s="12">
        <f t="shared" si="126"/>
        <v>0</v>
      </c>
      <c r="AP429" s="12">
        <f t="shared" si="126"/>
        <v>0</v>
      </c>
      <c r="AQ429" s="12">
        <f t="shared" si="126"/>
        <v>0</v>
      </c>
      <c r="AR429" s="12">
        <f t="shared" si="124"/>
        <v>100000</v>
      </c>
      <c r="AS429" s="12">
        <v>0</v>
      </c>
      <c r="AT429" s="12">
        <v>0</v>
      </c>
      <c r="AU429" s="12">
        <v>0</v>
      </c>
      <c r="AV429" s="12">
        <v>0</v>
      </c>
      <c r="AW429" s="12">
        <v>0</v>
      </c>
      <c r="AX429" s="12">
        <v>0</v>
      </c>
      <c r="AY429" s="12">
        <f t="shared" si="130"/>
        <v>0</v>
      </c>
      <c r="AZ429" s="12">
        <f t="shared" si="118"/>
        <v>0</v>
      </c>
      <c r="BA429" s="12">
        <f t="shared" si="119"/>
        <v>100000</v>
      </c>
      <c r="BB429" s="12">
        <f t="shared" si="120"/>
        <v>0</v>
      </c>
      <c r="BC429" s="12">
        <f t="shared" si="121"/>
        <v>0</v>
      </c>
      <c r="BD429" s="12">
        <f t="shared" si="122"/>
        <v>0</v>
      </c>
      <c r="BE429" s="12">
        <f t="shared" si="123"/>
        <v>0</v>
      </c>
      <c r="BF429" s="12">
        <f t="shared" si="117"/>
        <v>100000</v>
      </c>
      <c r="BG429" s="1"/>
      <c r="BH429" s="95"/>
    </row>
    <row r="430" spans="1:60" s="5" customFormat="1">
      <c r="A430" s="84" t="s">
        <v>522</v>
      </c>
      <c r="B430" s="14" t="s">
        <v>270</v>
      </c>
      <c r="C430" s="84"/>
      <c r="D430" s="84" t="s">
        <v>1399</v>
      </c>
      <c r="E430" s="21" t="s">
        <v>66</v>
      </c>
      <c r="F430" s="20">
        <v>10</v>
      </c>
      <c r="G430" s="20" t="s">
        <v>77</v>
      </c>
      <c r="H430" s="85"/>
      <c r="I430" s="84"/>
      <c r="J430" s="12">
        <v>0</v>
      </c>
      <c r="K430" s="12">
        <v>0</v>
      </c>
      <c r="L430" s="12">
        <v>0</v>
      </c>
      <c r="M430" s="12">
        <v>0</v>
      </c>
      <c r="N430" s="12">
        <v>0</v>
      </c>
      <c r="O430" s="12">
        <v>0</v>
      </c>
      <c r="P430" s="12">
        <f t="shared" si="116"/>
        <v>0</v>
      </c>
      <c r="Q430" s="12">
        <v>0</v>
      </c>
      <c r="R430" s="12">
        <v>0</v>
      </c>
      <c r="S430" s="12">
        <v>0</v>
      </c>
      <c r="T430" s="12">
        <v>0</v>
      </c>
      <c r="U430" s="12">
        <v>0</v>
      </c>
      <c r="V430" s="12">
        <v>0</v>
      </c>
      <c r="W430" s="12">
        <f t="shared" si="127"/>
        <v>0</v>
      </c>
      <c r="X430" s="12">
        <v>0</v>
      </c>
      <c r="Y430" s="12">
        <v>60000</v>
      </c>
      <c r="Z430" s="12">
        <v>0</v>
      </c>
      <c r="AA430" s="12">
        <v>0</v>
      </c>
      <c r="AB430" s="12">
        <v>0</v>
      </c>
      <c r="AC430" s="12">
        <v>0</v>
      </c>
      <c r="AD430" s="12">
        <f t="shared" si="128"/>
        <v>60000</v>
      </c>
      <c r="AE430" s="12">
        <v>0</v>
      </c>
      <c r="AF430" s="12">
        <v>40000</v>
      </c>
      <c r="AG430" s="12">
        <v>0</v>
      </c>
      <c r="AH430" s="12">
        <v>0</v>
      </c>
      <c r="AI430" s="12">
        <v>0</v>
      </c>
      <c r="AJ430" s="12">
        <v>0</v>
      </c>
      <c r="AK430" s="12">
        <f t="shared" si="129"/>
        <v>40000</v>
      </c>
      <c r="AL430" s="12">
        <f t="shared" si="126"/>
        <v>0</v>
      </c>
      <c r="AM430" s="12">
        <f t="shared" si="126"/>
        <v>100000</v>
      </c>
      <c r="AN430" s="12">
        <f t="shared" si="126"/>
        <v>0</v>
      </c>
      <c r="AO430" s="12">
        <f t="shared" si="126"/>
        <v>0</v>
      </c>
      <c r="AP430" s="12">
        <f t="shared" si="126"/>
        <v>0</v>
      </c>
      <c r="AQ430" s="12">
        <f t="shared" si="126"/>
        <v>0</v>
      </c>
      <c r="AR430" s="12">
        <f t="shared" si="124"/>
        <v>100000</v>
      </c>
      <c r="AS430" s="12">
        <v>0</v>
      </c>
      <c r="AT430" s="12">
        <v>0</v>
      </c>
      <c r="AU430" s="12">
        <v>0</v>
      </c>
      <c r="AV430" s="12">
        <v>0</v>
      </c>
      <c r="AW430" s="12">
        <v>0</v>
      </c>
      <c r="AX430" s="12">
        <v>0</v>
      </c>
      <c r="AY430" s="12">
        <f t="shared" si="130"/>
        <v>0</v>
      </c>
      <c r="AZ430" s="12">
        <f t="shared" si="118"/>
        <v>0</v>
      </c>
      <c r="BA430" s="12">
        <f t="shared" si="119"/>
        <v>100000</v>
      </c>
      <c r="BB430" s="12">
        <f t="shared" si="120"/>
        <v>0</v>
      </c>
      <c r="BC430" s="12">
        <f t="shared" si="121"/>
        <v>0</v>
      </c>
      <c r="BD430" s="12">
        <f t="shared" si="122"/>
        <v>0</v>
      </c>
      <c r="BE430" s="12">
        <f t="shared" si="123"/>
        <v>0</v>
      </c>
      <c r="BF430" s="12">
        <f t="shared" si="117"/>
        <v>100000</v>
      </c>
      <c r="BG430" s="1"/>
      <c r="BH430" s="95"/>
    </row>
    <row r="431" spans="1:60" s="5" customFormat="1" ht="38.25">
      <c r="A431" s="84" t="s">
        <v>523</v>
      </c>
      <c r="B431" s="14" t="s">
        <v>270</v>
      </c>
      <c r="C431" s="84"/>
      <c r="D431" s="84" t="s">
        <v>1399</v>
      </c>
      <c r="E431" s="21" t="s">
        <v>66</v>
      </c>
      <c r="F431" s="20">
        <v>10</v>
      </c>
      <c r="G431" s="20" t="s">
        <v>77</v>
      </c>
      <c r="H431" s="85"/>
      <c r="I431" s="84"/>
      <c r="J431" s="12">
        <v>0</v>
      </c>
      <c r="K431" s="12">
        <v>0</v>
      </c>
      <c r="L431" s="12">
        <v>0</v>
      </c>
      <c r="M431" s="12">
        <v>0</v>
      </c>
      <c r="N431" s="12">
        <v>0</v>
      </c>
      <c r="O431" s="12">
        <v>0</v>
      </c>
      <c r="P431" s="12">
        <f t="shared" si="116"/>
        <v>0</v>
      </c>
      <c r="Q431" s="12">
        <v>0</v>
      </c>
      <c r="R431" s="12">
        <v>0</v>
      </c>
      <c r="S431" s="12">
        <v>0</v>
      </c>
      <c r="T431" s="12">
        <v>0</v>
      </c>
      <c r="U431" s="12">
        <v>0</v>
      </c>
      <c r="V431" s="12">
        <v>0</v>
      </c>
      <c r="W431" s="12">
        <f t="shared" si="127"/>
        <v>0</v>
      </c>
      <c r="X431" s="12">
        <v>0</v>
      </c>
      <c r="Y431" s="12">
        <v>4000</v>
      </c>
      <c r="Z431" s="12">
        <v>0</v>
      </c>
      <c r="AA431" s="12">
        <v>0</v>
      </c>
      <c r="AB431" s="12">
        <v>0</v>
      </c>
      <c r="AC431" s="12">
        <v>0</v>
      </c>
      <c r="AD431" s="12">
        <f t="shared" si="128"/>
        <v>4000</v>
      </c>
      <c r="AE431" s="12">
        <v>0</v>
      </c>
      <c r="AF431" s="12">
        <v>0</v>
      </c>
      <c r="AG431" s="12">
        <v>0</v>
      </c>
      <c r="AH431" s="12">
        <v>0</v>
      </c>
      <c r="AI431" s="12">
        <v>0</v>
      </c>
      <c r="AJ431" s="12">
        <v>0</v>
      </c>
      <c r="AK431" s="12">
        <f t="shared" si="129"/>
        <v>0</v>
      </c>
      <c r="AL431" s="12">
        <f t="shared" si="126"/>
        <v>0</v>
      </c>
      <c r="AM431" s="12">
        <f t="shared" si="126"/>
        <v>4000</v>
      </c>
      <c r="AN431" s="12">
        <f t="shared" si="126"/>
        <v>0</v>
      </c>
      <c r="AO431" s="12">
        <f t="shared" si="126"/>
        <v>0</v>
      </c>
      <c r="AP431" s="12">
        <f t="shared" si="126"/>
        <v>0</v>
      </c>
      <c r="AQ431" s="12">
        <f t="shared" si="126"/>
        <v>0</v>
      </c>
      <c r="AR431" s="12">
        <f t="shared" si="124"/>
        <v>4000</v>
      </c>
      <c r="AS431" s="12">
        <v>0</v>
      </c>
      <c r="AT431" s="12">
        <v>0</v>
      </c>
      <c r="AU431" s="12">
        <v>0</v>
      </c>
      <c r="AV431" s="12">
        <v>0</v>
      </c>
      <c r="AW431" s="12">
        <v>0</v>
      </c>
      <c r="AX431" s="12">
        <v>0</v>
      </c>
      <c r="AY431" s="12">
        <f t="shared" si="130"/>
        <v>0</v>
      </c>
      <c r="AZ431" s="12">
        <f t="shared" si="118"/>
        <v>0</v>
      </c>
      <c r="BA431" s="12">
        <f t="shared" si="119"/>
        <v>4000</v>
      </c>
      <c r="BB431" s="12">
        <f t="shared" si="120"/>
        <v>0</v>
      </c>
      <c r="BC431" s="12">
        <f t="shared" si="121"/>
        <v>0</v>
      </c>
      <c r="BD431" s="12">
        <f t="shared" si="122"/>
        <v>0</v>
      </c>
      <c r="BE431" s="12">
        <f t="shared" si="123"/>
        <v>0</v>
      </c>
      <c r="BF431" s="12">
        <f t="shared" si="117"/>
        <v>4000</v>
      </c>
      <c r="BG431" s="1"/>
      <c r="BH431" s="95"/>
    </row>
    <row r="432" spans="1:60" s="5" customFormat="1">
      <c r="A432" s="84" t="s">
        <v>524</v>
      </c>
      <c r="B432" s="14" t="s">
        <v>270</v>
      </c>
      <c r="C432" s="84"/>
      <c r="D432" s="84" t="s">
        <v>1399</v>
      </c>
      <c r="E432" s="21" t="s">
        <v>66</v>
      </c>
      <c r="F432" s="20">
        <v>10</v>
      </c>
      <c r="G432" s="20" t="s">
        <v>77</v>
      </c>
      <c r="H432" s="85"/>
      <c r="I432" s="84"/>
      <c r="J432" s="12">
        <v>0</v>
      </c>
      <c r="K432" s="12">
        <v>50</v>
      </c>
      <c r="L432" s="12">
        <v>0</v>
      </c>
      <c r="M432" s="12">
        <v>0</v>
      </c>
      <c r="N432" s="12">
        <v>0</v>
      </c>
      <c r="O432" s="12">
        <v>0</v>
      </c>
      <c r="P432" s="12">
        <f t="shared" si="116"/>
        <v>50</v>
      </c>
      <c r="Q432" s="12">
        <v>0</v>
      </c>
      <c r="R432" s="12">
        <v>25706</v>
      </c>
      <c r="S432" s="12">
        <v>0</v>
      </c>
      <c r="T432" s="12">
        <v>0</v>
      </c>
      <c r="U432" s="12">
        <v>0</v>
      </c>
      <c r="V432" s="12">
        <v>0</v>
      </c>
      <c r="W432" s="12">
        <f t="shared" si="127"/>
        <v>25706</v>
      </c>
      <c r="X432" s="12">
        <v>0</v>
      </c>
      <c r="Y432" s="12">
        <v>0</v>
      </c>
      <c r="Z432" s="12">
        <v>0</v>
      </c>
      <c r="AA432" s="12">
        <v>0</v>
      </c>
      <c r="AB432" s="12">
        <v>0</v>
      </c>
      <c r="AC432" s="12">
        <v>0</v>
      </c>
      <c r="AD432" s="12">
        <f t="shared" si="128"/>
        <v>0</v>
      </c>
      <c r="AE432" s="12">
        <v>0</v>
      </c>
      <c r="AF432" s="12">
        <v>0</v>
      </c>
      <c r="AG432" s="12">
        <v>0</v>
      </c>
      <c r="AH432" s="12">
        <v>0</v>
      </c>
      <c r="AI432" s="12">
        <v>0</v>
      </c>
      <c r="AJ432" s="12">
        <v>0</v>
      </c>
      <c r="AK432" s="12">
        <f t="shared" si="129"/>
        <v>0</v>
      </c>
      <c r="AL432" s="12">
        <f t="shared" si="126"/>
        <v>0</v>
      </c>
      <c r="AM432" s="12">
        <f t="shared" si="126"/>
        <v>25756</v>
      </c>
      <c r="AN432" s="12">
        <f t="shared" si="126"/>
        <v>0</v>
      </c>
      <c r="AO432" s="12">
        <f t="shared" si="126"/>
        <v>0</v>
      </c>
      <c r="AP432" s="12">
        <f t="shared" si="126"/>
        <v>0</v>
      </c>
      <c r="AQ432" s="12">
        <f t="shared" si="126"/>
        <v>0</v>
      </c>
      <c r="AR432" s="12">
        <f t="shared" si="124"/>
        <v>25756</v>
      </c>
      <c r="AS432" s="12">
        <v>0</v>
      </c>
      <c r="AT432" s="12">
        <v>0</v>
      </c>
      <c r="AU432" s="12">
        <v>0</v>
      </c>
      <c r="AV432" s="12">
        <v>0</v>
      </c>
      <c r="AW432" s="12">
        <v>0</v>
      </c>
      <c r="AX432" s="12">
        <v>0</v>
      </c>
      <c r="AY432" s="12">
        <f t="shared" si="130"/>
        <v>0</v>
      </c>
      <c r="AZ432" s="12">
        <f t="shared" si="118"/>
        <v>0</v>
      </c>
      <c r="BA432" s="12">
        <f t="shared" si="119"/>
        <v>25756</v>
      </c>
      <c r="BB432" s="12">
        <f t="shared" si="120"/>
        <v>0</v>
      </c>
      <c r="BC432" s="12">
        <f t="shared" si="121"/>
        <v>0</v>
      </c>
      <c r="BD432" s="12">
        <f t="shared" si="122"/>
        <v>0</v>
      </c>
      <c r="BE432" s="12">
        <f t="shared" si="123"/>
        <v>0</v>
      </c>
      <c r="BF432" s="12">
        <f t="shared" si="117"/>
        <v>25756</v>
      </c>
      <c r="BG432" s="1"/>
      <c r="BH432" s="95"/>
    </row>
    <row r="433" spans="1:60" s="5" customFormat="1">
      <c r="A433" s="84" t="s">
        <v>525</v>
      </c>
      <c r="B433" s="14" t="s">
        <v>270</v>
      </c>
      <c r="C433" s="84"/>
      <c r="D433" s="84" t="s">
        <v>1399</v>
      </c>
      <c r="E433" s="21" t="s">
        <v>66</v>
      </c>
      <c r="F433" s="20">
        <v>10</v>
      </c>
      <c r="G433" s="20" t="s">
        <v>77</v>
      </c>
      <c r="H433" s="85"/>
      <c r="I433" s="84"/>
      <c r="J433" s="12">
        <v>0</v>
      </c>
      <c r="K433" s="12">
        <v>0</v>
      </c>
      <c r="L433" s="12">
        <v>0</v>
      </c>
      <c r="M433" s="12">
        <v>0</v>
      </c>
      <c r="N433" s="12">
        <v>0</v>
      </c>
      <c r="O433" s="12">
        <v>0</v>
      </c>
      <c r="P433" s="12">
        <f t="shared" si="116"/>
        <v>0</v>
      </c>
      <c r="Q433" s="12">
        <v>0</v>
      </c>
      <c r="R433" s="12">
        <v>0</v>
      </c>
      <c r="S433" s="12">
        <v>0</v>
      </c>
      <c r="T433" s="12">
        <v>0</v>
      </c>
      <c r="U433" s="12">
        <v>0</v>
      </c>
      <c r="V433" s="12">
        <v>0</v>
      </c>
      <c r="W433" s="12">
        <f t="shared" si="127"/>
        <v>0</v>
      </c>
      <c r="X433" s="12">
        <v>0</v>
      </c>
      <c r="Y433" s="12">
        <v>10000</v>
      </c>
      <c r="Z433" s="12">
        <v>0</v>
      </c>
      <c r="AA433" s="12">
        <v>0</v>
      </c>
      <c r="AB433" s="12">
        <v>0</v>
      </c>
      <c r="AC433" s="12">
        <v>0</v>
      </c>
      <c r="AD433" s="12">
        <f t="shared" si="128"/>
        <v>10000</v>
      </c>
      <c r="AE433" s="12">
        <v>0</v>
      </c>
      <c r="AF433" s="12">
        <v>0</v>
      </c>
      <c r="AG433" s="12">
        <v>0</v>
      </c>
      <c r="AH433" s="12">
        <v>0</v>
      </c>
      <c r="AI433" s="12">
        <v>0</v>
      </c>
      <c r="AJ433" s="12">
        <v>0</v>
      </c>
      <c r="AK433" s="12">
        <f t="shared" si="129"/>
        <v>0</v>
      </c>
      <c r="AL433" s="12">
        <f t="shared" si="126"/>
        <v>0</v>
      </c>
      <c r="AM433" s="12">
        <f t="shared" si="126"/>
        <v>10000</v>
      </c>
      <c r="AN433" s="12">
        <f t="shared" si="126"/>
        <v>0</v>
      </c>
      <c r="AO433" s="12">
        <f t="shared" si="126"/>
        <v>0</v>
      </c>
      <c r="AP433" s="12">
        <f t="shared" si="126"/>
        <v>0</v>
      </c>
      <c r="AQ433" s="12">
        <f t="shared" si="126"/>
        <v>0</v>
      </c>
      <c r="AR433" s="12">
        <f t="shared" si="124"/>
        <v>10000</v>
      </c>
      <c r="AS433" s="12">
        <v>0</v>
      </c>
      <c r="AT433" s="12">
        <v>0</v>
      </c>
      <c r="AU433" s="12">
        <v>0</v>
      </c>
      <c r="AV433" s="12">
        <v>0</v>
      </c>
      <c r="AW433" s="12">
        <v>0</v>
      </c>
      <c r="AX433" s="12">
        <v>0</v>
      </c>
      <c r="AY433" s="12">
        <f t="shared" si="130"/>
        <v>0</v>
      </c>
      <c r="AZ433" s="12">
        <f t="shared" si="118"/>
        <v>0</v>
      </c>
      <c r="BA433" s="12">
        <f t="shared" si="119"/>
        <v>10000</v>
      </c>
      <c r="BB433" s="12">
        <f t="shared" si="120"/>
        <v>0</v>
      </c>
      <c r="BC433" s="12">
        <f t="shared" si="121"/>
        <v>0</v>
      </c>
      <c r="BD433" s="12">
        <f t="shared" si="122"/>
        <v>0</v>
      </c>
      <c r="BE433" s="12">
        <f t="shared" si="123"/>
        <v>0</v>
      </c>
      <c r="BF433" s="12">
        <f t="shared" si="117"/>
        <v>10000</v>
      </c>
      <c r="BG433" s="1"/>
      <c r="BH433" s="95"/>
    </row>
    <row r="434" spans="1:60" s="5" customFormat="1">
      <c r="A434" s="84" t="s">
        <v>526</v>
      </c>
      <c r="B434" s="14" t="s">
        <v>270</v>
      </c>
      <c r="C434" s="84"/>
      <c r="D434" s="84" t="s">
        <v>1399</v>
      </c>
      <c r="E434" s="21" t="s">
        <v>66</v>
      </c>
      <c r="F434" s="20">
        <v>10</v>
      </c>
      <c r="G434" s="20" t="s">
        <v>77</v>
      </c>
      <c r="H434" s="85"/>
      <c r="I434" s="84"/>
      <c r="J434" s="12">
        <v>0</v>
      </c>
      <c r="K434" s="12">
        <v>0</v>
      </c>
      <c r="L434" s="12">
        <v>0</v>
      </c>
      <c r="M434" s="12">
        <v>0</v>
      </c>
      <c r="N434" s="12">
        <v>0</v>
      </c>
      <c r="O434" s="12">
        <v>0</v>
      </c>
      <c r="P434" s="12">
        <f t="shared" si="116"/>
        <v>0</v>
      </c>
      <c r="Q434" s="12">
        <v>0</v>
      </c>
      <c r="R434" s="12">
        <v>0</v>
      </c>
      <c r="S434" s="12">
        <v>0</v>
      </c>
      <c r="T434" s="12">
        <v>0</v>
      </c>
      <c r="U434" s="12">
        <v>0</v>
      </c>
      <c r="V434" s="12">
        <v>0</v>
      </c>
      <c r="W434" s="12">
        <f t="shared" si="127"/>
        <v>0</v>
      </c>
      <c r="X434" s="12">
        <v>0</v>
      </c>
      <c r="Y434" s="12">
        <v>3000</v>
      </c>
      <c r="Z434" s="12">
        <v>0</v>
      </c>
      <c r="AA434" s="12">
        <v>0</v>
      </c>
      <c r="AB434" s="12">
        <v>0</v>
      </c>
      <c r="AC434" s="12">
        <v>0</v>
      </c>
      <c r="AD434" s="12">
        <f t="shared" si="128"/>
        <v>3000</v>
      </c>
      <c r="AE434" s="12">
        <v>0</v>
      </c>
      <c r="AF434" s="12">
        <v>0</v>
      </c>
      <c r="AG434" s="12">
        <v>0</v>
      </c>
      <c r="AH434" s="12">
        <v>0</v>
      </c>
      <c r="AI434" s="12">
        <v>0</v>
      </c>
      <c r="AJ434" s="12">
        <v>0</v>
      </c>
      <c r="AK434" s="12">
        <f t="shared" si="129"/>
        <v>0</v>
      </c>
      <c r="AL434" s="12">
        <f t="shared" si="126"/>
        <v>0</v>
      </c>
      <c r="AM434" s="12">
        <f t="shared" si="126"/>
        <v>3000</v>
      </c>
      <c r="AN434" s="12">
        <f t="shared" si="126"/>
        <v>0</v>
      </c>
      <c r="AO434" s="12">
        <f t="shared" si="126"/>
        <v>0</v>
      </c>
      <c r="AP434" s="12">
        <f t="shared" si="126"/>
        <v>0</v>
      </c>
      <c r="AQ434" s="12">
        <f t="shared" si="126"/>
        <v>0</v>
      </c>
      <c r="AR434" s="12">
        <f t="shared" si="124"/>
        <v>3000</v>
      </c>
      <c r="AS434" s="12">
        <v>0</v>
      </c>
      <c r="AT434" s="12">
        <v>0</v>
      </c>
      <c r="AU434" s="12">
        <v>0</v>
      </c>
      <c r="AV434" s="12">
        <v>0</v>
      </c>
      <c r="AW434" s="12">
        <v>0</v>
      </c>
      <c r="AX434" s="12">
        <v>0</v>
      </c>
      <c r="AY434" s="12">
        <f t="shared" si="130"/>
        <v>0</v>
      </c>
      <c r="AZ434" s="12">
        <f t="shared" si="118"/>
        <v>0</v>
      </c>
      <c r="BA434" s="12">
        <f t="shared" si="119"/>
        <v>3000</v>
      </c>
      <c r="BB434" s="12">
        <f t="shared" si="120"/>
        <v>0</v>
      </c>
      <c r="BC434" s="12">
        <f t="shared" si="121"/>
        <v>0</v>
      </c>
      <c r="BD434" s="12">
        <f t="shared" si="122"/>
        <v>0</v>
      </c>
      <c r="BE434" s="12">
        <f t="shared" si="123"/>
        <v>0</v>
      </c>
      <c r="BF434" s="12">
        <f t="shared" si="117"/>
        <v>3000</v>
      </c>
      <c r="BG434" s="1"/>
      <c r="BH434" s="95"/>
    </row>
    <row r="435" spans="1:60" s="5" customFormat="1">
      <c r="A435" s="84" t="s">
        <v>527</v>
      </c>
      <c r="B435" s="14" t="s">
        <v>270</v>
      </c>
      <c r="C435" s="84"/>
      <c r="D435" s="84" t="s">
        <v>1399</v>
      </c>
      <c r="E435" s="21" t="s">
        <v>66</v>
      </c>
      <c r="F435" s="20">
        <v>10</v>
      </c>
      <c r="G435" s="20" t="s">
        <v>77</v>
      </c>
      <c r="H435" s="85"/>
      <c r="I435" s="84"/>
      <c r="J435" s="12">
        <v>0</v>
      </c>
      <c r="K435" s="12">
        <v>15000</v>
      </c>
      <c r="L435" s="12">
        <v>0</v>
      </c>
      <c r="M435" s="12">
        <v>0</v>
      </c>
      <c r="N435" s="12">
        <v>0</v>
      </c>
      <c r="O435" s="12">
        <v>0</v>
      </c>
      <c r="P435" s="12">
        <f t="shared" si="116"/>
        <v>15000</v>
      </c>
      <c r="Q435" s="12">
        <v>0</v>
      </c>
      <c r="R435" s="12">
        <v>59000</v>
      </c>
      <c r="S435" s="12">
        <v>0</v>
      </c>
      <c r="T435" s="12">
        <v>0</v>
      </c>
      <c r="U435" s="12">
        <v>0</v>
      </c>
      <c r="V435" s="12">
        <v>0</v>
      </c>
      <c r="W435" s="12">
        <f t="shared" si="127"/>
        <v>59000</v>
      </c>
      <c r="X435" s="12">
        <v>0</v>
      </c>
      <c r="Y435" s="12">
        <v>0</v>
      </c>
      <c r="Z435" s="12">
        <v>0</v>
      </c>
      <c r="AA435" s="12">
        <v>0</v>
      </c>
      <c r="AB435" s="12">
        <v>0</v>
      </c>
      <c r="AC435" s="12">
        <v>0</v>
      </c>
      <c r="AD435" s="12">
        <f t="shared" si="128"/>
        <v>0</v>
      </c>
      <c r="AE435" s="12">
        <v>0</v>
      </c>
      <c r="AF435" s="12">
        <v>0</v>
      </c>
      <c r="AG435" s="12">
        <v>0</v>
      </c>
      <c r="AH435" s="12">
        <v>0</v>
      </c>
      <c r="AI435" s="12">
        <v>0</v>
      </c>
      <c r="AJ435" s="12">
        <v>0</v>
      </c>
      <c r="AK435" s="12">
        <f t="shared" si="129"/>
        <v>0</v>
      </c>
      <c r="AL435" s="12">
        <f t="shared" si="126"/>
        <v>0</v>
      </c>
      <c r="AM435" s="12">
        <f t="shared" si="126"/>
        <v>74000</v>
      </c>
      <c r="AN435" s="12">
        <f t="shared" si="126"/>
        <v>0</v>
      </c>
      <c r="AO435" s="12">
        <f t="shared" si="126"/>
        <v>0</v>
      </c>
      <c r="AP435" s="12">
        <f t="shared" si="126"/>
        <v>0</v>
      </c>
      <c r="AQ435" s="12">
        <f t="shared" si="126"/>
        <v>0</v>
      </c>
      <c r="AR435" s="12">
        <f t="shared" si="124"/>
        <v>74000</v>
      </c>
      <c r="AS435" s="12">
        <v>0</v>
      </c>
      <c r="AT435" s="12">
        <v>0</v>
      </c>
      <c r="AU435" s="12">
        <v>0</v>
      </c>
      <c r="AV435" s="12">
        <v>0</v>
      </c>
      <c r="AW435" s="12">
        <v>0</v>
      </c>
      <c r="AX435" s="12">
        <v>0</v>
      </c>
      <c r="AY435" s="12">
        <f t="shared" si="130"/>
        <v>0</v>
      </c>
      <c r="AZ435" s="12">
        <f t="shared" si="118"/>
        <v>0</v>
      </c>
      <c r="BA435" s="12">
        <f t="shared" si="119"/>
        <v>74000</v>
      </c>
      <c r="BB435" s="12">
        <f t="shared" si="120"/>
        <v>0</v>
      </c>
      <c r="BC435" s="12">
        <f t="shared" si="121"/>
        <v>0</v>
      </c>
      <c r="BD435" s="12">
        <f t="shared" si="122"/>
        <v>0</v>
      </c>
      <c r="BE435" s="12">
        <f t="shared" si="123"/>
        <v>0</v>
      </c>
      <c r="BF435" s="12">
        <f t="shared" si="117"/>
        <v>74000</v>
      </c>
      <c r="BG435" s="1"/>
      <c r="BH435" s="95"/>
    </row>
    <row r="436" spans="1:60" s="5" customFormat="1">
      <c r="A436" s="84" t="s">
        <v>528</v>
      </c>
      <c r="B436" s="14" t="s">
        <v>270</v>
      </c>
      <c r="C436" s="84"/>
      <c r="D436" s="84" t="s">
        <v>1399</v>
      </c>
      <c r="E436" s="21" t="s">
        <v>63</v>
      </c>
      <c r="F436" s="20">
        <v>10</v>
      </c>
      <c r="G436" s="20" t="s">
        <v>77</v>
      </c>
      <c r="H436" s="85"/>
      <c r="I436" s="84"/>
      <c r="J436" s="12">
        <v>0</v>
      </c>
      <c r="K436" s="12">
        <v>0</v>
      </c>
      <c r="L436" s="12">
        <v>0</v>
      </c>
      <c r="M436" s="12">
        <v>0</v>
      </c>
      <c r="N436" s="12">
        <v>0</v>
      </c>
      <c r="O436" s="12">
        <v>0</v>
      </c>
      <c r="P436" s="12">
        <f t="shared" si="116"/>
        <v>0</v>
      </c>
      <c r="Q436" s="12">
        <v>0</v>
      </c>
      <c r="R436" s="12">
        <v>0</v>
      </c>
      <c r="S436" s="12">
        <v>0</v>
      </c>
      <c r="T436" s="12">
        <v>0</v>
      </c>
      <c r="U436" s="12">
        <v>0</v>
      </c>
      <c r="V436" s="12">
        <v>0</v>
      </c>
      <c r="W436" s="12">
        <f t="shared" si="127"/>
        <v>0</v>
      </c>
      <c r="X436" s="12">
        <v>0</v>
      </c>
      <c r="Y436" s="12">
        <v>0</v>
      </c>
      <c r="Z436" s="12">
        <v>0</v>
      </c>
      <c r="AA436" s="12">
        <v>0</v>
      </c>
      <c r="AB436" s="12">
        <v>0</v>
      </c>
      <c r="AC436" s="12">
        <v>0</v>
      </c>
      <c r="AD436" s="12">
        <f t="shared" si="128"/>
        <v>0</v>
      </c>
      <c r="AE436" s="12">
        <v>0</v>
      </c>
      <c r="AF436" s="12">
        <v>2000</v>
      </c>
      <c r="AG436" s="12">
        <v>0</v>
      </c>
      <c r="AH436" s="12">
        <v>0</v>
      </c>
      <c r="AI436" s="12">
        <v>0</v>
      </c>
      <c r="AJ436" s="12">
        <v>0</v>
      </c>
      <c r="AK436" s="12">
        <f t="shared" si="129"/>
        <v>2000</v>
      </c>
      <c r="AL436" s="12">
        <f t="shared" si="126"/>
        <v>0</v>
      </c>
      <c r="AM436" s="12">
        <f t="shared" si="126"/>
        <v>2000</v>
      </c>
      <c r="AN436" s="12">
        <f t="shared" si="126"/>
        <v>0</v>
      </c>
      <c r="AO436" s="12">
        <f t="shared" si="126"/>
        <v>0</v>
      </c>
      <c r="AP436" s="12">
        <f t="shared" si="126"/>
        <v>0</v>
      </c>
      <c r="AQ436" s="12">
        <f t="shared" si="126"/>
        <v>0</v>
      </c>
      <c r="AR436" s="12">
        <f t="shared" si="124"/>
        <v>2000</v>
      </c>
      <c r="AS436" s="12">
        <v>0</v>
      </c>
      <c r="AT436" s="12">
        <v>0</v>
      </c>
      <c r="AU436" s="12">
        <v>0</v>
      </c>
      <c r="AV436" s="12">
        <v>0</v>
      </c>
      <c r="AW436" s="12">
        <v>0</v>
      </c>
      <c r="AX436" s="12">
        <v>0</v>
      </c>
      <c r="AY436" s="12">
        <f t="shared" si="130"/>
        <v>0</v>
      </c>
      <c r="AZ436" s="12">
        <f t="shared" si="118"/>
        <v>0</v>
      </c>
      <c r="BA436" s="12">
        <f t="shared" si="119"/>
        <v>2000</v>
      </c>
      <c r="BB436" s="12">
        <f t="shared" si="120"/>
        <v>0</v>
      </c>
      <c r="BC436" s="12">
        <f t="shared" si="121"/>
        <v>0</v>
      </c>
      <c r="BD436" s="12">
        <f t="shared" si="122"/>
        <v>0</v>
      </c>
      <c r="BE436" s="12">
        <f t="shared" si="123"/>
        <v>0</v>
      </c>
      <c r="BF436" s="12">
        <f t="shared" si="117"/>
        <v>2000</v>
      </c>
      <c r="BG436" s="1"/>
      <c r="BH436" s="95"/>
    </row>
    <row r="437" spans="1:60" s="5" customFormat="1">
      <c r="A437" s="84" t="s">
        <v>529</v>
      </c>
      <c r="B437" s="14" t="s">
        <v>270</v>
      </c>
      <c r="C437" s="84"/>
      <c r="D437" s="84" t="s">
        <v>1399</v>
      </c>
      <c r="E437" s="21" t="s">
        <v>63</v>
      </c>
      <c r="F437" s="20">
        <v>10</v>
      </c>
      <c r="G437" s="20" t="s">
        <v>77</v>
      </c>
      <c r="H437" s="85"/>
      <c r="I437" s="84"/>
      <c r="J437" s="12">
        <v>0</v>
      </c>
      <c r="K437" s="12">
        <v>15000</v>
      </c>
      <c r="L437" s="12">
        <v>0</v>
      </c>
      <c r="M437" s="12">
        <v>0</v>
      </c>
      <c r="N437" s="12">
        <v>0</v>
      </c>
      <c r="O437" s="12">
        <v>0</v>
      </c>
      <c r="P437" s="12">
        <f t="shared" si="116"/>
        <v>15000</v>
      </c>
      <c r="Q437" s="12">
        <v>0</v>
      </c>
      <c r="R437" s="12">
        <v>5000</v>
      </c>
      <c r="S437" s="12">
        <v>0</v>
      </c>
      <c r="T437" s="12">
        <v>0</v>
      </c>
      <c r="U437" s="12">
        <v>0</v>
      </c>
      <c r="V437" s="12">
        <v>0</v>
      </c>
      <c r="W437" s="12">
        <f t="shared" si="127"/>
        <v>5000</v>
      </c>
      <c r="X437" s="12">
        <v>0</v>
      </c>
      <c r="Y437" s="12">
        <v>0</v>
      </c>
      <c r="Z437" s="12">
        <v>0</v>
      </c>
      <c r="AA437" s="12">
        <v>0</v>
      </c>
      <c r="AB437" s="12">
        <v>0</v>
      </c>
      <c r="AC437" s="12">
        <v>0</v>
      </c>
      <c r="AD437" s="12">
        <f t="shared" si="128"/>
        <v>0</v>
      </c>
      <c r="AE437" s="12">
        <v>0</v>
      </c>
      <c r="AF437" s="12">
        <v>0</v>
      </c>
      <c r="AG437" s="12">
        <v>0</v>
      </c>
      <c r="AH437" s="12">
        <v>0</v>
      </c>
      <c r="AI437" s="12">
        <v>0</v>
      </c>
      <c r="AJ437" s="12">
        <v>0</v>
      </c>
      <c r="AK437" s="12">
        <f t="shared" si="129"/>
        <v>0</v>
      </c>
      <c r="AL437" s="12">
        <f t="shared" si="126"/>
        <v>0</v>
      </c>
      <c r="AM437" s="12">
        <f t="shared" si="126"/>
        <v>20000</v>
      </c>
      <c r="AN437" s="12">
        <f t="shared" si="126"/>
        <v>0</v>
      </c>
      <c r="AO437" s="12">
        <f t="shared" si="126"/>
        <v>0</v>
      </c>
      <c r="AP437" s="12">
        <f t="shared" si="126"/>
        <v>0</v>
      </c>
      <c r="AQ437" s="12">
        <f t="shared" si="126"/>
        <v>0</v>
      </c>
      <c r="AR437" s="12">
        <f t="shared" si="124"/>
        <v>20000</v>
      </c>
      <c r="AS437" s="12">
        <v>0</v>
      </c>
      <c r="AT437" s="12">
        <v>0</v>
      </c>
      <c r="AU437" s="12">
        <v>0</v>
      </c>
      <c r="AV437" s="12">
        <v>0</v>
      </c>
      <c r="AW437" s="12">
        <v>0</v>
      </c>
      <c r="AX437" s="12">
        <v>0</v>
      </c>
      <c r="AY437" s="12">
        <f t="shared" si="130"/>
        <v>0</v>
      </c>
      <c r="AZ437" s="12">
        <f t="shared" si="118"/>
        <v>0</v>
      </c>
      <c r="BA437" s="12">
        <f t="shared" si="119"/>
        <v>20000</v>
      </c>
      <c r="BB437" s="12">
        <f t="shared" si="120"/>
        <v>0</v>
      </c>
      <c r="BC437" s="12">
        <f t="shared" si="121"/>
        <v>0</v>
      </c>
      <c r="BD437" s="12">
        <f t="shared" si="122"/>
        <v>0</v>
      </c>
      <c r="BE437" s="12">
        <f t="shared" si="123"/>
        <v>0</v>
      </c>
      <c r="BF437" s="12">
        <f t="shared" si="117"/>
        <v>20000</v>
      </c>
      <c r="BG437" s="1"/>
      <c r="BH437" s="95"/>
    </row>
    <row r="438" spans="1:60" s="5" customFormat="1">
      <c r="A438" s="84" t="s">
        <v>530</v>
      </c>
      <c r="B438" s="14" t="s">
        <v>270</v>
      </c>
      <c r="C438" s="84"/>
      <c r="D438" s="84" t="s">
        <v>1399</v>
      </c>
      <c r="E438" s="21" t="s">
        <v>63</v>
      </c>
      <c r="F438" s="20">
        <v>10</v>
      </c>
      <c r="G438" s="20" t="s">
        <v>77</v>
      </c>
      <c r="H438" s="85"/>
      <c r="I438" s="84"/>
      <c r="J438" s="12">
        <v>0</v>
      </c>
      <c r="K438" s="12">
        <v>0</v>
      </c>
      <c r="L438" s="12">
        <v>0</v>
      </c>
      <c r="M438" s="12">
        <v>0</v>
      </c>
      <c r="N438" s="12">
        <v>0</v>
      </c>
      <c r="O438" s="12">
        <v>0</v>
      </c>
      <c r="P438" s="12">
        <f t="shared" si="116"/>
        <v>0</v>
      </c>
      <c r="Q438" s="12">
        <v>0</v>
      </c>
      <c r="R438" s="12">
        <v>0</v>
      </c>
      <c r="S438" s="12">
        <v>0</v>
      </c>
      <c r="T438" s="12">
        <v>0</v>
      </c>
      <c r="U438" s="12">
        <v>0</v>
      </c>
      <c r="V438" s="12">
        <v>0</v>
      </c>
      <c r="W438" s="12">
        <f t="shared" si="127"/>
        <v>0</v>
      </c>
      <c r="X438" s="12">
        <v>0</v>
      </c>
      <c r="Y438" s="12">
        <v>3000</v>
      </c>
      <c r="Z438" s="12">
        <v>0</v>
      </c>
      <c r="AA438" s="12">
        <v>0</v>
      </c>
      <c r="AB438" s="12">
        <v>0</v>
      </c>
      <c r="AC438" s="12">
        <v>0</v>
      </c>
      <c r="AD438" s="12">
        <f t="shared" si="128"/>
        <v>3000</v>
      </c>
      <c r="AE438" s="12">
        <v>0</v>
      </c>
      <c r="AF438" s="12">
        <v>0</v>
      </c>
      <c r="AG438" s="12">
        <v>0</v>
      </c>
      <c r="AH438" s="12">
        <v>0</v>
      </c>
      <c r="AI438" s="12">
        <v>0</v>
      </c>
      <c r="AJ438" s="12">
        <v>0</v>
      </c>
      <c r="AK438" s="12">
        <f t="shared" si="129"/>
        <v>0</v>
      </c>
      <c r="AL438" s="12">
        <f t="shared" si="126"/>
        <v>0</v>
      </c>
      <c r="AM438" s="12">
        <f t="shared" si="126"/>
        <v>3000</v>
      </c>
      <c r="AN438" s="12">
        <f t="shared" si="126"/>
        <v>0</v>
      </c>
      <c r="AO438" s="12">
        <f t="shared" si="126"/>
        <v>0</v>
      </c>
      <c r="AP438" s="12">
        <f t="shared" si="126"/>
        <v>0</v>
      </c>
      <c r="AQ438" s="12">
        <f t="shared" si="126"/>
        <v>0</v>
      </c>
      <c r="AR438" s="12">
        <f t="shared" si="124"/>
        <v>3000</v>
      </c>
      <c r="AS438" s="12">
        <v>0</v>
      </c>
      <c r="AT438" s="12">
        <v>0</v>
      </c>
      <c r="AU438" s="12">
        <v>0</v>
      </c>
      <c r="AV438" s="12">
        <v>0</v>
      </c>
      <c r="AW438" s="12">
        <v>0</v>
      </c>
      <c r="AX438" s="12">
        <v>0</v>
      </c>
      <c r="AY438" s="12">
        <f t="shared" si="130"/>
        <v>0</v>
      </c>
      <c r="AZ438" s="12">
        <f t="shared" si="118"/>
        <v>0</v>
      </c>
      <c r="BA438" s="12">
        <f t="shared" si="119"/>
        <v>3000</v>
      </c>
      <c r="BB438" s="12">
        <f t="shared" si="120"/>
        <v>0</v>
      </c>
      <c r="BC438" s="12">
        <f t="shared" si="121"/>
        <v>0</v>
      </c>
      <c r="BD438" s="12">
        <f t="shared" si="122"/>
        <v>0</v>
      </c>
      <c r="BE438" s="12">
        <f t="shared" si="123"/>
        <v>0</v>
      </c>
      <c r="BF438" s="12">
        <f t="shared" si="117"/>
        <v>3000</v>
      </c>
      <c r="BG438" s="1"/>
      <c r="BH438" s="95"/>
    </row>
    <row r="439" spans="1:60" s="5" customFormat="1">
      <c r="A439" s="84" t="s">
        <v>531</v>
      </c>
      <c r="B439" s="14" t="s">
        <v>270</v>
      </c>
      <c r="C439" s="84"/>
      <c r="D439" s="84" t="s">
        <v>1399</v>
      </c>
      <c r="E439" s="21" t="s">
        <v>63</v>
      </c>
      <c r="F439" s="20">
        <v>10</v>
      </c>
      <c r="G439" s="20" t="s">
        <v>77</v>
      </c>
      <c r="H439" s="85"/>
      <c r="I439" s="84"/>
      <c r="J439" s="12">
        <v>0</v>
      </c>
      <c r="K439" s="12">
        <v>0</v>
      </c>
      <c r="L439" s="12">
        <v>0</v>
      </c>
      <c r="M439" s="12">
        <v>0</v>
      </c>
      <c r="N439" s="12">
        <v>0</v>
      </c>
      <c r="O439" s="12">
        <v>0</v>
      </c>
      <c r="P439" s="12">
        <f t="shared" si="116"/>
        <v>0</v>
      </c>
      <c r="Q439" s="12">
        <v>0</v>
      </c>
      <c r="R439" s="12">
        <v>0</v>
      </c>
      <c r="S439" s="12">
        <v>0</v>
      </c>
      <c r="T439" s="12">
        <v>0</v>
      </c>
      <c r="U439" s="12">
        <v>0</v>
      </c>
      <c r="V439" s="12">
        <v>0</v>
      </c>
      <c r="W439" s="12">
        <f t="shared" si="127"/>
        <v>0</v>
      </c>
      <c r="X439" s="12">
        <v>0</v>
      </c>
      <c r="Y439" s="12">
        <v>0</v>
      </c>
      <c r="Z439" s="12">
        <v>0</v>
      </c>
      <c r="AA439" s="12">
        <v>0</v>
      </c>
      <c r="AB439" s="12">
        <v>0</v>
      </c>
      <c r="AC439" s="12">
        <v>0</v>
      </c>
      <c r="AD439" s="12">
        <f t="shared" si="128"/>
        <v>0</v>
      </c>
      <c r="AE439" s="12">
        <v>0</v>
      </c>
      <c r="AF439" s="12">
        <v>20000</v>
      </c>
      <c r="AG439" s="12">
        <v>0</v>
      </c>
      <c r="AH439" s="12">
        <v>0</v>
      </c>
      <c r="AI439" s="12">
        <v>0</v>
      </c>
      <c r="AJ439" s="12">
        <v>0</v>
      </c>
      <c r="AK439" s="12">
        <f t="shared" si="129"/>
        <v>20000</v>
      </c>
      <c r="AL439" s="12">
        <f t="shared" si="126"/>
        <v>0</v>
      </c>
      <c r="AM439" s="12">
        <f t="shared" si="126"/>
        <v>20000</v>
      </c>
      <c r="AN439" s="12">
        <f t="shared" si="126"/>
        <v>0</v>
      </c>
      <c r="AO439" s="12">
        <f t="shared" si="126"/>
        <v>0</v>
      </c>
      <c r="AP439" s="12">
        <f t="shared" si="126"/>
        <v>0</v>
      </c>
      <c r="AQ439" s="12">
        <f t="shared" si="126"/>
        <v>0</v>
      </c>
      <c r="AR439" s="12">
        <f t="shared" si="124"/>
        <v>20000</v>
      </c>
      <c r="AS439" s="12">
        <v>0</v>
      </c>
      <c r="AT439" s="12">
        <v>0</v>
      </c>
      <c r="AU439" s="12">
        <v>0</v>
      </c>
      <c r="AV439" s="12">
        <v>0</v>
      </c>
      <c r="AW439" s="12">
        <v>0</v>
      </c>
      <c r="AX439" s="12">
        <v>0</v>
      </c>
      <c r="AY439" s="12">
        <f t="shared" si="130"/>
        <v>0</v>
      </c>
      <c r="AZ439" s="12">
        <f t="shared" si="118"/>
        <v>0</v>
      </c>
      <c r="BA439" s="12">
        <f t="shared" si="119"/>
        <v>20000</v>
      </c>
      <c r="BB439" s="12">
        <f t="shared" si="120"/>
        <v>0</v>
      </c>
      <c r="BC439" s="12">
        <f t="shared" si="121"/>
        <v>0</v>
      </c>
      <c r="BD439" s="12">
        <f t="shared" si="122"/>
        <v>0</v>
      </c>
      <c r="BE439" s="12">
        <f t="shared" si="123"/>
        <v>0</v>
      </c>
      <c r="BF439" s="12">
        <f t="shared" si="117"/>
        <v>20000</v>
      </c>
      <c r="BG439" s="1"/>
      <c r="BH439" s="95"/>
    </row>
    <row r="440" spans="1:60" s="5" customFormat="1">
      <c r="A440" s="84" t="s">
        <v>532</v>
      </c>
      <c r="B440" s="14" t="s">
        <v>270</v>
      </c>
      <c r="C440" s="84"/>
      <c r="D440" s="84" t="s">
        <v>1399</v>
      </c>
      <c r="E440" s="21" t="s">
        <v>63</v>
      </c>
      <c r="F440" s="20">
        <v>10</v>
      </c>
      <c r="G440" s="20" t="s">
        <v>77</v>
      </c>
      <c r="H440" s="85"/>
      <c r="I440" s="84"/>
      <c r="J440" s="12">
        <v>0</v>
      </c>
      <c r="K440" s="12">
        <v>0</v>
      </c>
      <c r="L440" s="12">
        <v>0</v>
      </c>
      <c r="M440" s="12">
        <v>0</v>
      </c>
      <c r="N440" s="12">
        <v>0</v>
      </c>
      <c r="O440" s="12">
        <v>0</v>
      </c>
      <c r="P440" s="12">
        <f t="shared" si="116"/>
        <v>0</v>
      </c>
      <c r="Q440" s="12">
        <v>0</v>
      </c>
      <c r="R440" s="12">
        <v>0</v>
      </c>
      <c r="S440" s="12">
        <v>0</v>
      </c>
      <c r="T440" s="12">
        <v>0</v>
      </c>
      <c r="U440" s="12">
        <v>0</v>
      </c>
      <c r="V440" s="12">
        <v>0</v>
      </c>
      <c r="W440" s="12">
        <f t="shared" si="127"/>
        <v>0</v>
      </c>
      <c r="X440" s="12">
        <v>0</v>
      </c>
      <c r="Y440" s="12">
        <v>5000</v>
      </c>
      <c r="Z440" s="12">
        <v>0</v>
      </c>
      <c r="AA440" s="12">
        <v>0</v>
      </c>
      <c r="AB440" s="12">
        <v>0</v>
      </c>
      <c r="AC440" s="12">
        <v>0</v>
      </c>
      <c r="AD440" s="12">
        <f t="shared" si="128"/>
        <v>5000</v>
      </c>
      <c r="AE440" s="12">
        <v>0</v>
      </c>
      <c r="AF440" s="12">
        <v>0</v>
      </c>
      <c r="AG440" s="12">
        <v>0</v>
      </c>
      <c r="AH440" s="12">
        <v>0</v>
      </c>
      <c r="AI440" s="12">
        <v>0</v>
      </c>
      <c r="AJ440" s="12">
        <v>0</v>
      </c>
      <c r="AK440" s="12">
        <f t="shared" si="129"/>
        <v>0</v>
      </c>
      <c r="AL440" s="12">
        <f t="shared" si="126"/>
        <v>0</v>
      </c>
      <c r="AM440" s="12">
        <f t="shared" si="126"/>
        <v>5000</v>
      </c>
      <c r="AN440" s="12">
        <f t="shared" si="126"/>
        <v>0</v>
      </c>
      <c r="AO440" s="12">
        <f t="shared" si="126"/>
        <v>0</v>
      </c>
      <c r="AP440" s="12">
        <f t="shared" si="126"/>
        <v>0</v>
      </c>
      <c r="AQ440" s="12">
        <f t="shared" si="126"/>
        <v>0</v>
      </c>
      <c r="AR440" s="12">
        <f t="shared" si="124"/>
        <v>5000</v>
      </c>
      <c r="AS440" s="12">
        <v>0</v>
      </c>
      <c r="AT440" s="12">
        <v>0</v>
      </c>
      <c r="AU440" s="12">
        <v>0</v>
      </c>
      <c r="AV440" s="12">
        <v>0</v>
      </c>
      <c r="AW440" s="12">
        <v>0</v>
      </c>
      <c r="AX440" s="12">
        <v>0</v>
      </c>
      <c r="AY440" s="12">
        <f t="shared" si="130"/>
        <v>0</v>
      </c>
      <c r="AZ440" s="12">
        <f t="shared" si="118"/>
        <v>0</v>
      </c>
      <c r="BA440" s="12">
        <f t="shared" si="119"/>
        <v>5000</v>
      </c>
      <c r="BB440" s="12">
        <f t="shared" si="120"/>
        <v>0</v>
      </c>
      <c r="BC440" s="12">
        <f t="shared" si="121"/>
        <v>0</v>
      </c>
      <c r="BD440" s="12">
        <f t="shared" si="122"/>
        <v>0</v>
      </c>
      <c r="BE440" s="12">
        <f t="shared" si="123"/>
        <v>0</v>
      </c>
      <c r="BF440" s="12">
        <f t="shared" si="117"/>
        <v>5000</v>
      </c>
      <c r="BG440" s="1"/>
      <c r="BH440" s="95"/>
    </row>
    <row r="441" spans="1:60" s="5" customFormat="1">
      <c r="A441" s="84" t="s">
        <v>533</v>
      </c>
      <c r="B441" s="14" t="s">
        <v>270</v>
      </c>
      <c r="C441" s="84"/>
      <c r="D441" s="84" t="s">
        <v>1399</v>
      </c>
      <c r="E441" s="21" t="s">
        <v>63</v>
      </c>
      <c r="F441" s="20">
        <v>10</v>
      </c>
      <c r="G441" s="20" t="s">
        <v>77</v>
      </c>
      <c r="H441" s="85"/>
      <c r="I441" s="84"/>
      <c r="J441" s="12">
        <v>0</v>
      </c>
      <c r="K441" s="12">
        <v>6000</v>
      </c>
      <c r="L441" s="12">
        <v>0</v>
      </c>
      <c r="M441" s="12">
        <v>0</v>
      </c>
      <c r="N441" s="12">
        <v>0</v>
      </c>
      <c r="O441" s="12">
        <v>0</v>
      </c>
      <c r="P441" s="12">
        <f t="shared" si="116"/>
        <v>6000</v>
      </c>
      <c r="Q441" s="12">
        <v>0</v>
      </c>
      <c r="R441" s="12">
        <v>0</v>
      </c>
      <c r="S441" s="12">
        <v>0</v>
      </c>
      <c r="T441" s="12">
        <v>0</v>
      </c>
      <c r="U441" s="12">
        <v>0</v>
      </c>
      <c r="V441" s="12">
        <v>0</v>
      </c>
      <c r="W441" s="12">
        <f t="shared" si="127"/>
        <v>0</v>
      </c>
      <c r="X441" s="12">
        <v>0</v>
      </c>
      <c r="Y441" s="12">
        <v>0</v>
      </c>
      <c r="Z441" s="12">
        <v>0</v>
      </c>
      <c r="AA441" s="12">
        <v>0</v>
      </c>
      <c r="AB441" s="12">
        <v>0</v>
      </c>
      <c r="AC441" s="12">
        <v>0</v>
      </c>
      <c r="AD441" s="12">
        <f t="shared" si="128"/>
        <v>0</v>
      </c>
      <c r="AE441" s="12">
        <v>0</v>
      </c>
      <c r="AF441" s="12">
        <v>0</v>
      </c>
      <c r="AG441" s="12">
        <v>0</v>
      </c>
      <c r="AH441" s="12">
        <v>0</v>
      </c>
      <c r="AI441" s="12">
        <v>0</v>
      </c>
      <c r="AJ441" s="12">
        <v>0</v>
      </c>
      <c r="AK441" s="12">
        <f t="shared" si="129"/>
        <v>0</v>
      </c>
      <c r="AL441" s="12">
        <f t="shared" si="126"/>
        <v>0</v>
      </c>
      <c r="AM441" s="12">
        <f t="shared" si="126"/>
        <v>6000</v>
      </c>
      <c r="AN441" s="12">
        <f t="shared" si="126"/>
        <v>0</v>
      </c>
      <c r="AO441" s="12">
        <f t="shared" si="126"/>
        <v>0</v>
      </c>
      <c r="AP441" s="12">
        <f t="shared" si="126"/>
        <v>0</v>
      </c>
      <c r="AQ441" s="12">
        <f t="shared" si="126"/>
        <v>0</v>
      </c>
      <c r="AR441" s="12">
        <f t="shared" si="124"/>
        <v>6000</v>
      </c>
      <c r="AS441" s="12">
        <v>0</v>
      </c>
      <c r="AT441" s="12">
        <v>0</v>
      </c>
      <c r="AU441" s="12">
        <v>0</v>
      </c>
      <c r="AV441" s="12">
        <v>0</v>
      </c>
      <c r="AW441" s="12">
        <v>0</v>
      </c>
      <c r="AX441" s="12">
        <v>0</v>
      </c>
      <c r="AY441" s="12">
        <f t="shared" si="130"/>
        <v>0</v>
      </c>
      <c r="AZ441" s="12">
        <f t="shared" si="118"/>
        <v>0</v>
      </c>
      <c r="BA441" s="12">
        <f t="shared" si="119"/>
        <v>6000</v>
      </c>
      <c r="BB441" s="12">
        <f t="shared" si="120"/>
        <v>0</v>
      </c>
      <c r="BC441" s="12">
        <f t="shared" si="121"/>
        <v>0</v>
      </c>
      <c r="BD441" s="12">
        <f t="shared" si="122"/>
        <v>0</v>
      </c>
      <c r="BE441" s="12">
        <f t="shared" si="123"/>
        <v>0</v>
      </c>
      <c r="BF441" s="12">
        <f t="shared" si="117"/>
        <v>6000</v>
      </c>
      <c r="BG441" s="1"/>
      <c r="BH441" s="95"/>
    </row>
    <row r="442" spans="1:60" s="5" customFormat="1">
      <c r="A442" s="84" t="s">
        <v>534</v>
      </c>
      <c r="B442" s="14" t="s">
        <v>270</v>
      </c>
      <c r="C442" s="84"/>
      <c r="D442" s="84" t="s">
        <v>1399</v>
      </c>
      <c r="E442" s="21" t="s">
        <v>63</v>
      </c>
      <c r="F442" s="20">
        <v>10</v>
      </c>
      <c r="G442" s="20" t="s">
        <v>77</v>
      </c>
      <c r="H442" s="85"/>
      <c r="I442" s="84"/>
      <c r="J442" s="12">
        <v>0</v>
      </c>
      <c r="K442" s="12">
        <v>11000</v>
      </c>
      <c r="L442" s="12">
        <v>0</v>
      </c>
      <c r="M442" s="12">
        <v>0</v>
      </c>
      <c r="N442" s="12">
        <v>0</v>
      </c>
      <c r="O442" s="12">
        <v>0</v>
      </c>
      <c r="P442" s="12">
        <f t="shared" ref="P442:P452" si="131">SUM(J442:O442)</f>
        <v>11000</v>
      </c>
      <c r="Q442" s="12">
        <v>0</v>
      </c>
      <c r="R442" s="12">
        <v>0</v>
      </c>
      <c r="S442" s="12">
        <v>0</v>
      </c>
      <c r="T442" s="12">
        <v>0</v>
      </c>
      <c r="U442" s="12">
        <v>0</v>
      </c>
      <c r="V442" s="12">
        <v>0</v>
      </c>
      <c r="W442" s="12">
        <f t="shared" si="127"/>
        <v>0</v>
      </c>
      <c r="X442" s="12">
        <v>0</v>
      </c>
      <c r="Y442" s="12">
        <v>0</v>
      </c>
      <c r="Z442" s="12">
        <v>0</v>
      </c>
      <c r="AA442" s="12">
        <v>0</v>
      </c>
      <c r="AB442" s="12">
        <v>0</v>
      </c>
      <c r="AC442" s="12">
        <v>0</v>
      </c>
      <c r="AD442" s="12">
        <f t="shared" si="128"/>
        <v>0</v>
      </c>
      <c r="AE442" s="12">
        <v>0</v>
      </c>
      <c r="AF442" s="12">
        <v>0</v>
      </c>
      <c r="AG442" s="12">
        <v>0</v>
      </c>
      <c r="AH442" s="12">
        <v>0</v>
      </c>
      <c r="AI442" s="12">
        <v>0</v>
      </c>
      <c r="AJ442" s="12">
        <v>0</v>
      </c>
      <c r="AK442" s="12">
        <f t="shared" si="129"/>
        <v>0</v>
      </c>
      <c r="AL442" s="12">
        <f t="shared" si="126"/>
        <v>0</v>
      </c>
      <c r="AM442" s="12">
        <f t="shared" si="126"/>
        <v>11000</v>
      </c>
      <c r="AN442" s="12">
        <f t="shared" si="126"/>
        <v>0</v>
      </c>
      <c r="AO442" s="12">
        <f t="shared" si="126"/>
        <v>0</v>
      </c>
      <c r="AP442" s="12">
        <f t="shared" si="126"/>
        <v>0</v>
      </c>
      <c r="AQ442" s="12">
        <f t="shared" si="126"/>
        <v>0</v>
      </c>
      <c r="AR442" s="12">
        <f t="shared" si="124"/>
        <v>11000</v>
      </c>
      <c r="AS442" s="12">
        <v>0</v>
      </c>
      <c r="AT442" s="12">
        <v>0</v>
      </c>
      <c r="AU442" s="12">
        <v>0</v>
      </c>
      <c r="AV442" s="12">
        <v>0</v>
      </c>
      <c r="AW442" s="12">
        <v>0</v>
      </c>
      <c r="AX442" s="12">
        <v>0</v>
      </c>
      <c r="AY442" s="12">
        <f t="shared" si="130"/>
        <v>0</v>
      </c>
      <c r="AZ442" s="12">
        <f t="shared" si="118"/>
        <v>0</v>
      </c>
      <c r="BA442" s="12">
        <f t="shared" si="119"/>
        <v>11000</v>
      </c>
      <c r="BB442" s="12">
        <f t="shared" si="120"/>
        <v>0</v>
      </c>
      <c r="BC442" s="12">
        <f t="shared" si="121"/>
        <v>0</v>
      </c>
      <c r="BD442" s="12">
        <f t="shared" si="122"/>
        <v>0</v>
      </c>
      <c r="BE442" s="12">
        <f t="shared" si="123"/>
        <v>0</v>
      </c>
      <c r="BF442" s="12">
        <f t="shared" si="117"/>
        <v>11000</v>
      </c>
      <c r="BG442" s="1"/>
      <c r="BH442" s="95"/>
    </row>
    <row r="443" spans="1:60" s="5" customFormat="1">
      <c r="A443" s="84" t="s">
        <v>535</v>
      </c>
      <c r="B443" s="14" t="s">
        <v>270</v>
      </c>
      <c r="C443" s="84"/>
      <c r="D443" s="84" t="s">
        <v>1399</v>
      </c>
      <c r="E443" s="21" t="s">
        <v>63</v>
      </c>
      <c r="F443" s="20">
        <v>10</v>
      </c>
      <c r="G443" s="20" t="s">
        <v>77</v>
      </c>
      <c r="H443" s="85"/>
      <c r="I443" s="84"/>
      <c r="J443" s="12">
        <v>0</v>
      </c>
      <c r="K443" s="12">
        <v>50</v>
      </c>
      <c r="L443" s="12">
        <v>0</v>
      </c>
      <c r="M443" s="12">
        <v>0</v>
      </c>
      <c r="N443" s="12">
        <v>0</v>
      </c>
      <c r="O443" s="12">
        <v>0</v>
      </c>
      <c r="P443" s="12">
        <f t="shared" si="131"/>
        <v>50</v>
      </c>
      <c r="Q443" s="12">
        <v>0</v>
      </c>
      <c r="R443" s="12">
        <v>15950</v>
      </c>
      <c r="S443" s="12">
        <v>0</v>
      </c>
      <c r="T443" s="12">
        <v>0</v>
      </c>
      <c r="U443" s="12">
        <v>0</v>
      </c>
      <c r="V443" s="12">
        <v>0</v>
      </c>
      <c r="W443" s="12">
        <f t="shared" si="127"/>
        <v>15950</v>
      </c>
      <c r="X443" s="12">
        <v>0</v>
      </c>
      <c r="Y443" s="12">
        <v>0</v>
      </c>
      <c r="Z443" s="12">
        <v>0</v>
      </c>
      <c r="AA443" s="12">
        <v>0</v>
      </c>
      <c r="AB443" s="12">
        <v>0</v>
      </c>
      <c r="AC443" s="12">
        <v>0</v>
      </c>
      <c r="AD443" s="12">
        <f t="shared" si="128"/>
        <v>0</v>
      </c>
      <c r="AE443" s="12">
        <v>0</v>
      </c>
      <c r="AF443" s="12">
        <v>0</v>
      </c>
      <c r="AG443" s="12">
        <v>0</v>
      </c>
      <c r="AH443" s="12">
        <v>0</v>
      </c>
      <c r="AI443" s="12">
        <v>0</v>
      </c>
      <c r="AJ443" s="12">
        <v>0</v>
      </c>
      <c r="AK443" s="12">
        <f t="shared" si="129"/>
        <v>0</v>
      </c>
      <c r="AL443" s="12">
        <f t="shared" si="126"/>
        <v>0</v>
      </c>
      <c r="AM443" s="12">
        <f t="shared" si="126"/>
        <v>16000</v>
      </c>
      <c r="AN443" s="12">
        <f t="shared" si="126"/>
        <v>0</v>
      </c>
      <c r="AO443" s="12">
        <f t="shared" si="126"/>
        <v>0</v>
      </c>
      <c r="AP443" s="12">
        <f t="shared" si="126"/>
        <v>0</v>
      </c>
      <c r="AQ443" s="12">
        <f t="shared" si="126"/>
        <v>0</v>
      </c>
      <c r="AR443" s="12">
        <f t="shared" si="124"/>
        <v>16000</v>
      </c>
      <c r="AS443" s="12">
        <v>0</v>
      </c>
      <c r="AT443" s="12">
        <v>0</v>
      </c>
      <c r="AU443" s="12">
        <v>0</v>
      </c>
      <c r="AV443" s="12">
        <v>0</v>
      </c>
      <c r="AW443" s="12">
        <v>0</v>
      </c>
      <c r="AX443" s="12">
        <v>0</v>
      </c>
      <c r="AY443" s="12">
        <f t="shared" si="130"/>
        <v>0</v>
      </c>
      <c r="AZ443" s="12">
        <f t="shared" si="118"/>
        <v>0</v>
      </c>
      <c r="BA443" s="12">
        <f t="shared" si="119"/>
        <v>16000</v>
      </c>
      <c r="BB443" s="12">
        <f t="shared" si="120"/>
        <v>0</v>
      </c>
      <c r="BC443" s="12">
        <f t="shared" si="121"/>
        <v>0</v>
      </c>
      <c r="BD443" s="12">
        <f t="shared" si="122"/>
        <v>0</v>
      </c>
      <c r="BE443" s="12">
        <f t="shared" si="123"/>
        <v>0</v>
      </c>
      <c r="BF443" s="12">
        <f t="shared" si="117"/>
        <v>16000</v>
      </c>
      <c r="BG443" s="1"/>
      <c r="BH443" s="95"/>
    </row>
    <row r="444" spans="1:60" s="5" customFormat="1">
      <c r="A444" s="84" t="s">
        <v>536</v>
      </c>
      <c r="B444" s="14" t="s">
        <v>270</v>
      </c>
      <c r="C444" s="84"/>
      <c r="D444" s="84" t="s">
        <v>1399</v>
      </c>
      <c r="E444" s="21" t="s">
        <v>63</v>
      </c>
      <c r="F444" s="20">
        <v>10</v>
      </c>
      <c r="G444" s="20" t="s">
        <v>77</v>
      </c>
      <c r="H444" s="85"/>
      <c r="I444" s="84"/>
      <c r="J444" s="12">
        <v>0</v>
      </c>
      <c r="K444" s="12">
        <v>0</v>
      </c>
      <c r="L444" s="12">
        <v>0</v>
      </c>
      <c r="M444" s="12">
        <v>0</v>
      </c>
      <c r="N444" s="12">
        <v>0</v>
      </c>
      <c r="O444" s="12">
        <v>0</v>
      </c>
      <c r="P444" s="12">
        <f t="shared" si="131"/>
        <v>0</v>
      </c>
      <c r="Q444" s="12">
        <v>0</v>
      </c>
      <c r="R444" s="12">
        <v>0</v>
      </c>
      <c r="S444" s="12">
        <v>0</v>
      </c>
      <c r="T444" s="12">
        <v>0</v>
      </c>
      <c r="U444" s="12">
        <v>0</v>
      </c>
      <c r="V444" s="12">
        <v>0</v>
      </c>
      <c r="W444" s="12">
        <f t="shared" si="127"/>
        <v>0</v>
      </c>
      <c r="X444" s="12">
        <v>0</v>
      </c>
      <c r="Y444" s="12">
        <v>10000</v>
      </c>
      <c r="Z444" s="12">
        <v>0</v>
      </c>
      <c r="AA444" s="12">
        <v>0</v>
      </c>
      <c r="AB444" s="12">
        <v>0</v>
      </c>
      <c r="AC444" s="12">
        <v>0</v>
      </c>
      <c r="AD444" s="12">
        <f t="shared" si="128"/>
        <v>10000</v>
      </c>
      <c r="AE444" s="12">
        <v>0</v>
      </c>
      <c r="AF444" s="12">
        <v>40000</v>
      </c>
      <c r="AG444" s="12">
        <v>0</v>
      </c>
      <c r="AH444" s="12">
        <v>0</v>
      </c>
      <c r="AI444" s="12">
        <v>0</v>
      </c>
      <c r="AJ444" s="12">
        <v>0</v>
      </c>
      <c r="AK444" s="12">
        <f t="shared" si="129"/>
        <v>40000</v>
      </c>
      <c r="AL444" s="12">
        <f t="shared" si="126"/>
        <v>0</v>
      </c>
      <c r="AM444" s="12">
        <f t="shared" si="126"/>
        <v>50000</v>
      </c>
      <c r="AN444" s="12">
        <f t="shared" si="126"/>
        <v>0</v>
      </c>
      <c r="AO444" s="12">
        <f t="shared" si="126"/>
        <v>0</v>
      </c>
      <c r="AP444" s="12">
        <f t="shared" si="126"/>
        <v>0</v>
      </c>
      <c r="AQ444" s="12">
        <f t="shared" si="126"/>
        <v>0</v>
      </c>
      <c r="AR444" s="12">
        <f t="shared" si="124"/>
        <v>50000</v>
      </c>
      <c r="AS444" s="12">
        <v>0</v>
      </c>
      <c r="AT444" s="12">
        <v>0</v>
      </c>
      <c r="AU444" s="12">
        <v>0</v>
      </c>
      <c r="AV444" s="12">
        <v>0</v>
      </c>
      <c r="AW444" s="12">
        <v>0</v>
      </c>
      <c r="AX444" s="12">
        <v>0</v>
      </c>
      <c r="AY444" s="12">
        <f t="shared" si="130"/>
        <v>0</v>
      </c>
      <c r="AZ444" s="12">
        <f t="shared" si="118"/>
        <v>0</v>
      </c>
      <c r="BA444" s="12">
        <f t="shared" si="119"/>
        <v>50000</v>
      </c>
      <c r="BB444" s="12">
        <f t="shared" si="120"/>
        <v>0</v>
      </c>
      <c r="BC444" s="12">
        <f t="shared" si="121"/>
        <v>0</v>
      </c>
      <c r="BD444" s="12">
        <f t="shared" si="122"/>
        <v>0</v>
      </c>
      <c r="BE444" s="12">
        <f t="shared" si="123"/>
        <v>0</v>
      </c>
      <c r="BF444" s="12">
        <f t="shared" si="117"/>
        <v>50000</v>
      </c>
      <c r="BG444" s="1"/>
      <c r="BH444" s="95"/>
    </row>
    <row r="445" spans="1:60" s="5" customFormat="1">
      <c r="A445" s="84" t="s">
        <v>537</v>
      </c>
      <c r="B445" s="14" t="s">
        <v>270</v>
      </c>
      <c r="C445" s="84"/>
      <c r="D445" s="84" t="s">
        <v>1399</v>
      </c>
      <c r="E445" s="21" t="s">
        <v>63</v>
      </c>
      <c r="F445" s="20">
        <v>10</v>
      </c>
      <c r="G445" s="20" t="s">
        <v>77</v>
      </c>
      <c r="H445" s="85"/>
      <c r="I445" s="84"/>
      <c r="J445" s="12">
        <v>0</v>
      </c>
      <c r="K445" s="12">
        <v>15000</v>
      </c>
      <c r="L445" s="12">
        <v>0</v>
      </c>
      <c r="M445" s="12">
        <v>0</v>
      </c>
      <c r="N445" s="12">
        <v>0</v>
      </c>
      <c r="O445" s="12">
        <v>0</v>
      </c>
      <c r="P445" s="12">
        <f t="shared" si="131"/>
        <v>15000</v>
      </c>
      <c r="Q445" s="12">
        <v>0</v>
      </c>
      <c r="R445" s="12">
        <v>0</v>
      </c>
      <c r="S445" s="12">
        <v>0</v>
      </c>
      <c r="T445" s="12">
        <v>0</v>
      </c>
      <c r="U445" s="12">
        <v>0</v>
      </c>
      <c r="V445" s="12">
        <v>0</v>
      </c>
      <c r="W445" s="12">
        <f t="shared" si="127"/>
        <v>0</v>
      </c>
      <c r="X445" s="12">
        <v>0</v>
      </c>
      <c r="Y445" s="12">
        <v>0</v>
      </c>
      <c r="Z445" s="12">
        <v>0</v>
      </c>
      <c r="AA445" s="12">
        <v>0</v>
      </c>
      <c r="AB445" s="12">
        <v>0</v>
      </c>
      <c r="AC445" s="12">
        <v>0</v>
      </c>
      <c r="AD445" s="12">
        <f t="shared" si="128"/>
        <v>0</v>
      </c>
      <c r="AE445" s="12">
        <v>0</v>
      </c>
      <c r="AF445" s="12">
        <v>0</v>
      </c>
      <c r="AG445" s="12">
        <v>0</v>
      </c>
      <c r="AH445" s="12">
        <v>0</v>
      </c>
      <c r="AI445" s="12">
        <v>0</v>
      </c>
      <c r="AJ445" s="12">
        <v>0</v>
      </c>
      <c r="AK445" s="12">
        <f t="shared" si="129"/>
        <v>0</v>
      </c>
      <c r="AL445" s="12">
        <f t="shared" si="126"/>
        <v>0</v>
      </c>
      <c r="AM445" s="12">
        <f t="shared" si="126"/>
        <v>15000</v>
      </c>
      <c r="AN445" s="12">
        <f t="shared" si="126"/>
        <v>0</v>
      </c>
      <c r="AO445" s="12">
        <f t="shared" si="126"/>
        <v>0</v>
      </c>
      <c r="AP445" s="12">
        <f t="shared" si="126"/>
        <v>0</v>
      </c>
      <c r="AQ445" s="12">
        <f t="shared" si="126"/>
        <v>0</v>
      </c>
      <c r="AR445" s="12">
        <f t="shared" si="124"/>
        <v>15000</v>
      </c>
      <c r="AS445" s="12">
        <v>0</v>
      </c>
      <c r="AT445" s="12">
        <v>0</v>
      </c>
      <c r="AU445" s="12">
        <v>0</v>
      </c>
      <c r="AV445" s="12">
        <v>0</v>
      </c>
      <c r="AW445" s="12">
        <v>0</v>
      </c>
      <c r="AX445" s="12">
        <v>0</v>
      </c>
      <c r="AY445" s="12">
        <f t="shared" si="130"/>
        <v>0</v>
      </c>
      <c r="AZ445" s="12">
        <f t="shared" si="118"/>
        <v>0</v>
      </c>
      <c r="BA445" s="12">
        <f t="shared" si="119"/>
        <v>15000</v>
      </c>
      <c r="BB445" s="12">
        <f t="shared" si="120"/>
        <v>0</v>
      </c>
      <c r="BC445" s="12">
        <f t="shared" si="121"/>
        <v>0</v>
      </c>
      <c r="BD445" s="12">
        <f t="shared" si="122"/>
        <v>0</v>
      </c>
      <c r="BE445" s="12">
        <f t="shared" si="123"/>
        <v>0</v>
      </c>
      <c r="BF445" s="12">
        <f t="shared" si="117"/>
        <v>15000</v>
      </c>
      <c r="BG445" s="1"/>
      <c r="BH445" s="95"/>
    </row>
    <row r="446" spans="1:60" s="5" customFormat="1">
      <c r="A446" s="84" t="s">
        <v>538</v>
      </c>
      <c r="B446" s="14" t="s">
        <v>270</v>
      </c>
      <c r="C446" s="84"/>
      <c r="D446" s="84" t="s">
        <v>1399</v>
      </c>
      <c r="E446" s="21" t="s">
        <v>63</v>
      </c>
      <c r="F446" s="20">
        <v>10</v>
      </c>
      <c r="G446" s="20" t="s">
        <v>77</v>
      </c>
      <c r="H446" s="85"/>
      <c r="I446" s="84"/>
      <c r="J446" s="12">
        <v>0</v>
      </c>
      <c r="K446" s="12">
        <v>0</v>
      </c>
      <c r="L446" s="12">
        <v>0</v>
      </c>
      <c r="M446" s="12">
        <v>0</v>
      </c>
      <c r="N446" s="12">
        <v>0</v>
      </c>
      <c r="O446" s="12">
        <v>0</v>
      </c>
      <c r="P446" s="12">
        <f t="shared" si="131"/>
        <v>0</v>
      </c>
      <c r="Q446" s="12">
        <v>0</v>
      </c>
      <c r="R446" s="12">
        <v>0</v>
      </c>
      <c r="S446" s="12">
        <v>0</v>
      </c>
      <c r="T446" s="12">
        <v>0</v>
      </c>
      <c r="U446" s="12">
        <v>0</v>
      </c>
      <c r="V446" s="12">
        <v>0</v>
      </c>
      <c r="W446" s="12">
        <f t="shared" si="127"/>
        <v>0</v>
      </c>
      <c r="X446" s="12">
        <v>0</v>
      </c>
      <c r="Y446" s="12">
        <v>20000</v>
      </c>
      <c r="Z446" s="12">
        <v>0</v>
      </c>
      <c r="AA446" s="12">
        <v>0</v>
      </c>
      <c r="AB446" s="12">
        <v>0</v>
      </c>
      <c r="AC446" s="12">
        <v>0</v>
      </c>
      <c r="AD446" s="12">
        <f t="shared" si="128"/>
        <v>20000</v>
      </c>
      <c r="AE446" s="12">
        <v>0</v>
      </c>
      <c r="AF446" s="12">
        <v>0</v>
      </c>
      <c r="AG446" s="12">
        <v>0</v>
      </c>
      <c r="AH446" s="12">
        <v>0</v>
      </c>
      <c r="AI446" s="12">
        <v>0</v>
      </c>
      <c r="AJ446" s="12">
        <v>0</v>
      </c>
      <c r="AK446" s="12">
        <f t="shared" si="129"/>
        <v>0</v>
      </c>
      <c r="AL446" s="12">
        <f t="shared" si="126"/>
        <v>0</v>
      </c>
      <c r="AM446" s="12">
        <f t="shared" si="126"/>
        <v>20000</v>
      </c>
      <c r="AN446" s="12">
        <f t="shared" si="126"/>
        <v>0</v>
      </c>
      <c r="AO446" s="12">
        <f t="shared" si="126"/>
        <v>0</v>
      </c>
      <c r="AP446" s="12">
        <f t="shared" si="126"/>
        <v>0</v>
      </c>
      <c r="AQ446" s="12">
        <f t="shared" si="126"/>
        <v>0</v>
      </c>
      <c r="AR446" s="12">
        <f t="shared" si="124"/>
        <v>20000</v>
      </c>
      <c r="AS446" s="12">
        <v>0</v>
      </c>
      <c r="AT446" s="12">
        <v>0</v>
      </c>
      <c r="AU446" s="12">
        <v>0</v>
      </c>
      <c r="AV446" s="12">
        <v>0</v>
      </c>
      <c r="AW446" s="12">
        <v>0</v>
      </c>
      <c r="AX446" s="12">
        <v>0</v>
      </c>
      <c r="AY446" s="12">
        <f t="shared" si="130"/>
        <v>0</v>
      </c>
      <c r="AZ446" s="12">
        <f t="shared" si="118"/>
        <v>0</v>
      </c>
      <c r="BA446" s="12">
        <f t="shared" si="119"/>
        <v>20000</v>
      </c>
      <c r="BB446" s="12">
        <f t="shared" si="120"/>
        <v>0</v>
      </c>
      <c r="BC446" s="12">
        <f t="shared" si="121"/>
        <v>0</v>
      </c>
      <c r="BD446" s="12">
        <f t="shared" si="122"/>
        <v>0</v>
      </c>
      <c r="BE446" s="12">
        <f t="shared" si="123"/>
        <v>0</v>
      </c>
      <c r="BF446" s="12">
        <f t="shared" si="117"/>
        <v>20000</v>
      </c>
      <c r="BG446" s="1"/>
      <c r="BH446" s="95"/>
    </row>
    <row r="447" spans="1:60" s="5" customFormat="1" ht="38.25">
      <c r="A447" s="84" t="s">
        <v>539</v>
      </c>
      <c r="B447" s="14" t="s">
        <v>270</v>
      </c>
      <c r="C447" s="84"/>
      <c r="D447" s="84" t="s">
        <v>1399</v>
      </c>
      <c r="E447" s="21" t="s">
        <v>63</v>
      </c>
      <c r="F447" s="20">
        <v>10</v>
      </c>
      <c r="G447" s="20" t="s">
        <v>77</v>
      </c>
      <c r="H447" s="85"/>
      <c r="I447" s="84"/>
      <c r="J447" s="12">
        <v>0</v>
      </c>
      <c r="K447" s="12">
        <v>214384</v>
      </c>
      <c r="L447" s="12">
        <v>0</v>
      </c>
      <c r="M447" s="12">
        <v>0</v>
      </c>
      <c r="N447" s="12">
        <v>0</v>
      </c>
      <c r="O447" s="12">
        <v>0</v>
      </c>
      <c r="P447" s="12">
        <f t="shared" si="131"/>
        <v>214384</v>
      </c>
      <c r="Q447" s="12">
        <v>0</v>
      </c>
      <c r="R447" s="12">
        <v>46614</v>
      </c>
      <c r="S447" s="12">
        <v>0</v>
      </c>
      <c r="T447" s="12">
        <v>0</v>
      </c>
      <c r="U447" s="12">
        <v>0</v>
      </c>
      <c r="V447" s="12">
        <v>0</v>
      </c>
      <c r="W447" s="12">
        <f t="shared" si="127"/>
        <v>46614</v>
      </c>
      <c r="X447" s="12">
        <v>0</v>
      </c>
      <c r="Y447" s="12">
        <v>0</v>
      </c>
      <c r="Z447" s="12">
        <v>0</v>
      </c>
      <c r="AA447" s="12">
        <v>0</v>
      </c>
      <c r="AB447" s="12">
        <v>0</v>
      </c>
      <c r="AC447" s="12">
        <v>0</v>
      </c>
      <c r="AD447" s="12">
        <f t="shared" si="128"/>
        <v>0</v>
      </c>
      <c r="AE447" s="12">
        <v>0</v>
      </c>
      <c r="AF447" s="12">
        <v>0</v>
      </c>
      <c r="AG447" s="12">
        <v>0</v>
      </c>
      <c r="AH447" s="12">
        <v>0</v>
      </c>
      <c r="AI447" s="12">
        <v>0</v>
      </c>
      <c r="AJ447" s="12">
        <v>0</v>
      </c>
      <c r="AK447" s="12">
        <f t="shared" si="129"/>
        <v>0</v>
      </c>
      <c r="AL447" s="12">
        <f t="shared" si="126"/>
        <v>0</v>
      </c>
      <c r="AM447" s="12">
        <f t="shared" si="126"/>
        <v>260998</v>
      </c>
      <c r="AN447" s="12">
        <f t="shared" si="126"/>
        <v>0</v>
      </c>
      <c r="AO447" s="12">
        <f t="shared" si="126"/>
        <v>0</v>
      </c>
      <c r="AP447" s="12">
        <f t="shared" si="126"/>
        <v>0</v>
      </c>
      <c r="AQ447" s="12">
        <f t="shared" si="126"/>
        <v>0</v>
      </c>
      <c r="AR447" s="12">
        <f t="shared" si="124"/>
        <v>260998</v>
      </c>
      <c r="AS447" s="12">
        <v>0</v>
      </c>
      <c r="AT447" s="12">
        <v>0</v>
      </c>
      <c r="AU447" s="12">
        <v>0</v>
      </c>
      <c r="AV447" s="12">
        <v>0</v>
      </c>
      <c r="AW447" s="12">
        <v>0</v>
      </c>
      <c r="AX447" s="12">
        <v>0</v>
      </c>
      <c r="AY447" s="12">
        <f t="shared" si="130"/>
        <v>0</v>
      </c>
      <c r="AZ447" s="12">
        <f t="shared" si="118"/>
        <v>0</v>
      </c>
      <c r="BA447" s="12">
        <f t="shared" si="119"/>
        <v>260998</v>
      </c>
      <c r="BB447" s="12">
        <f t="shared" si="120"/>
        <v>0</v>
      </c>
      <c r="BC447" s="12">
        <f t="shared" si="121"/>
        <v>0</v>
      </c>
      <c r="BD447" s="12">
        <f t="shared" si="122"/>
        <v>0</v>
      </c>
      <c r="BE447" s="12">
        <f t="shared" si="123"/>
        <v>0</v>
      </c>
      <c r="BF447" s="12">
        <f t="shared" si="117"/>
        <v>260998</v>
      </c>
      <c r="BG447" s="1"/>
      <c r="BH447" s="95"/>
    </row>
    <row r="448" spans="1:60" s="5" customFormat="1">
      <c r="A448" s="84" t="s">
        <v>540</v>
      </c>
      <c r="B448" s="14" t="s">
        <v>270</v>
      </c>
      <c r="C448" s="84"/>
      <c r="D448" s="84" t="s">
        <v>1399</v>
      </c>
      <c r="E448" s="21" t="s">
        <v>63</v>
      </c>
      <c r="F448" s="20">
        <v>10</v>
      </c>
      <c r="G448" s="20" t="s">
        <v>77</v>
      </c>
      <c r="H448" s="85"/>
      <c r="I448" s="84"/>
      <c r="J448" s="12">
        <v>0</v>
      </c>
      <c r="K448" s="12">
        <v>7000</v>
      </c>
      <c r="L448" s="12">
        <v>0</v>
      </c>
      <c r="M448" s="12">
        <v>0</v>
      </c>
      <c r="N448" s="12">
        <v>0</v>
      </c>
      <c r="O448" s="12">
        <v>0</v>
      </c>
      <c r="P448" s="12">
        <f t="shared" si="131"/>
        <v>7000</v>
      </c>
      <c r="Q448" s="12">
        <v>0</v>
      </c>
      <c r="R448" s="12">
        <v>40500</v>
      </c>
      <c r="S448" s="12">
        <v>0</v>
      </c>
      <c r="T448" s="12">
        <v>0</v>
      </c>
      <c r="U448" s="12">
        <v>0</v>
      </c>
      <c r="V448" s="12">
        <v>0</v>
      </c>
      <c r="W448" s="12">
        <f t="shared" si="127"/>
        <v>40500</v>
      </c>
      <c r="X448" s="12">
        <v>0</v>
      </c>
      <c r="Y448" s="12">
        <v>0</v>
      </c>
      <c r="Z448" s="12">
        <v>0</v>
      </c>
      <c r="AA448" s="12">
        <v>0</v>
      </c>
      <c r="AB448" s="12">
        <v>0</v>
      </c>
      <c r="AC448" s="12">
        <v>0</v>
      </c>
      <c r="AD448" s="12">
        <f t="shared" si="128"/>
        <v>0</v>
      </c>
      <c r="AE448" s="12">
        <v>0</v>
      </c>
      <c r="AF448" s="12">
        <v>0</v>
      </c>
      <c r="AG448" s="12">
        <v>0</v>
      </c>
      <c r="AH448" s="12">
        <v>0</v>
      </c>
      <c r="AI448" s="12">
        <v>0</v>
      </c>
      <c r="AJ448" s="12">
        <v>0</v>
      </c>
      <c r="AK448" s="12">
        <f t="shared" si="129"/>
        <v>0</v>
      </c>
      <c r="AL448" s="12">
        <f t="shared" si="126"/>
        <v>0</v>
      </c>
      <c r="AM448" s="12">
        <f t="shared" si="126"/>
        <v>47500</v>
      </c>
      <c r="AN448" s="12">
        <f t="shared" si="126"/>
        <v>0</v>
      </c>
      <c r="AO448" s="12">
        <f t="shared" si="126"/>
        <v>0</v>
      </c>
      <c r="AP448" s="12">
        <f t="shared" si="126"/>
        <v>0</v>
      </c>
      <c r="AQ448" s="12">
        <f t="shared" si="126"/>
        <v>0</v>
      </c>
      <c r="AR448" s="12">
        <f t="shared" si="124"/>
        <v>47500</v>
      </c>
      <c r="AS448" s="12">
        <v>0</v>
      </c>
      <c r="AT448" s="12">
        <v>0</v>
      </c>
      <c r="AU448" s="12">
        <v>0</v>
      </c>
      <c r="AV448" s="12">
        <v>0</v>
      </c>
      <c r="AW448" s="12">
        <v>0</v>
      </c>
      <c r="AX448" s="12">
        <v>0</v>
      </c>
      <c r="AY448" s="12">
        <f t="shared" si="130"/>
        <v>0</v>
      </c>
      <c r="AZ448" s="12">
        <f t="shared" si="118"/>
        <v>0</v>
      </c>
      <c r="BA448" s="12">
        <f t="shared" si="119"/>
        <v>47500</v>
      </c>
      <c r="BB448" s="12">
        <f t="shared" si="120"/>
        <v>0</v>
      </c>
      <c r="BC448" s="12">
        <f t="shared" si="121"/>
        <v>0</v>
      </c>
      <c r="BD448" s="12">
        <f t="shared" si="122"/>
        <v>0</v>
      </c>
      <c r="BE448" s="12">
        <f t="shared" si="123"/>
        <v>0</v>
      </c>
      <c r="BF448" s="12">
        <f t="shared" si="117"/>
        <v>47500</v>
      </c>
      <c r="BG448" s="1"/>
      <c r="BH448" s="95"/>
    </row>
    <row r="449" spans="1:60" s="5" customFormat="1">
      <c r="A449" s="84" t="s">
        <v>541</v>
      </c>
      <c r="B449" s="14" t="s">
        <v>270</v>
      </c>
      <c r="C449" s="84"/>
      <c r="D449" s="84" t="s">
        <v>1399</v>
      </c>
      <c r="E449" s="21" t="s">
        <v>62</v>
      </c>
      <c r="F449" s="20">
        <v>10</v>
      </c>
      <c r="G449" s="20" t="s">
        <v>77</v>
      </c>
      <c r="H449" s="85"/>
      <c r="I449" s="84"/>
      <c r="J449" s="12">
        <v>0</v>
      </c>
      <c r="K449" s="12">
        <v>5000</v>
      </c>
      <c r="L449" s="12">
        <v>0</v>
      </c>
      <c r="M449" s="12">
        <v>0</v>
      </c>
      <c r="N449" s="12">
        <v>0</v>
      </c>
      <c r="O449" s="12">
        <v>0</v>
      </c>
      <c r="P449" s="12">
        <f t="shared" si="131"/>
        <v>5000</v>
      </c>
      <c r="Q449" s="12">
        <v>0</v>
      </c>
      <c r="R449" s="12">
        <v>15000</v>
      </c>
      <c r="S449" s="12">
        <v>0</v>
      </c>
      <c r="T449" s="12">
        <v>0</v>
      </c>
      <c r="U449" s="12">
        <v>0</v>
      </c>
      <c r="V449" s="12">
        <v>0</v>
      </c>
      <c r="W449" s="12">
        <f t="shared" si="127"/>
        <v>15000</v>
      </c>
      <c r="X449" s="12">
        <v>0</v>
      </c>
      <c r="Y449" s="12">
        <v>0</v>
      </c>
      <c r="Z449" s="12">
        <v>0</v>
      </c>
      <c r="AA449" s="12">
        <v>0</v>
      </c>
      <c r="AB449" s="12">
        <v>0</v>
      </c>
      <c r="AC449" s="12">
        <v>0</v>
      </c>
      <c r="AD449" s="12">
        <f t="shared" si="128"/>
        <v>0</v>
      </c>
      <c r="AE449" s="12">
        <v>0</v>
      </c>
      <c r="AF449" s="12">
        <v>0</v>
      </c>
      <c r="AG449" s="12">
        <v>0</v>
      </c>
      <c r="AH449" s="12">
        <v>0</v>
      </c>
      <c r="AI449" s="12">
        <v>0</v>
      </c>
      <c r="AJ449" s="12">
        <v>0</v>
      </c>
      <c r="AK449" s="12">
        <f t="shared" si="129"/>
        <v>0</v>
      </c>
      <c r="AL449" s="12">
        <f t="shared" si="126"/>
        <v>0</v>
      </c>
      <c r="AM449" s="12">
        <f t="shared" si="126"/>
        <v>20000</v>
      </c>
      <c r="AN449" s="12">
        <f t="shared" si="126"/>
        <v>0</v>
      </c>
      <c r="AO449" s="12">
        <f t="shared" si="126"/>
        <v>0</v>
      </c>
      <c r="AP449" s="12">
        <f t="shared" si="126"/>
        <v>0</v>
      </c>
      <c r="AQ449" s="12">
        <f t="shared" si="126"/>
        <v>0</v>
      </c>
      <c r="AR449" s="12">
        <f t="shared" si="124"/>
        <v>20000</v>
      </c>
      <c r="AS449" s="12">
        <v>0</v>
      </c>
      <c r="AT449" s="12">
        <v>0</v>
      </c>
      <c r="AU449" s="12">
        <v>0</v>
      </c>
      <c r="AV449" s="12">
        <v>0</v>
      </c>
      <c r="AW449" s="12">
        <v>0</v>
      </c>
      <c r="AX449" s="12">
        <v>0</v>
      </c>
      <c r="AY449" s="12">
        <f t="shared" si="130"/>
        <v>0</v>
      </c>
      <c r="AZ449" s="12">
        <f t="shared" si="118"/>
        <v>0</v>
      </c>
      <c r="BA449" s="12">
        <f t="shared" si="119"/>
        <v>20000</v>
      </c>
      <c r="BB449" s="12">
        <f t="shared" si="120"/>
        <v>0</v>
      </c>
      <c r="BC449" s="12">
        <f t="shared" si="121"/>
        <v>0</v>
      </c>
      <c r="BD449" s="12">
        <f t="shared" si="122"/>
        <v>0</v>
      </c>
      <c r="BE449" s="12">
        <f t="shared" si="123"/>
        <v>0</v>
      </c>
      <c r="BF449" s="12">
        <f t="shared" si="117"/>
        <v>20000</v>
      </c>
      <c r="BG449" s="1"/>
      <c r="BH449" s="95"/>
    </row>
    <row r="450" spans="1:60" s="5" customFormat="1">
      <c r="A450" s="84" t="s">
        <v>542</v>
      </c>
      <c r="B450" s="14" t="s">
        <v>543</v>
      </c>
      <c r="C450" s="84"/>
      <c r="D450" s="84" t="s">
        <v>1399</v>
      </c>
      <c r="E450" s="84" t="s">
        <v>61</v>
      </c>
      <c r="F450" s="20">
        <v>10</v>
      </c>
      <c r="G450" s="20" t="s">
        <v>77</v>
      </c>
      <c r="H450" s="85"/>
      <c r="I450" s="84"/>
      <c r="J450" s="12">
        <v>0</v>
      </c>
      <c r="K450" s="12">
        <v>15000</v>
      </c>
      <c r="L450" s="12">
        <v>0</v>
      </c>
      <c r="M450" s="12">
        <v>0</v>
      </c>
      <c r="N450" s="12">
        <v>0</v>
      </c>
      <c r="O450" s="12">
        <v>0</v>
      </c>
      <c r="P450" s="12">
        <f t="shared" si="131"/>
        <v>15000</v>
      </c>
      <c r="Q450" s="12">
        <v>0</v>
      </c>
      <c r="R450" s="12">
        <v>15000</v>
      </c>
      <c r="S450" s="12">
        <v>0</v>
      </c>
      <c r="T450" s="12">
        <v>0</v>
      </c>
      <c r="U450" s="12">
        <v>0</v>
      </c>
      <c r="V450" s="12">
        <v>0</v>
      </c>
      <c r="W450" s="12">
        <f t="shared" si="127"/>
        <v>15000</v>
      </c>
      <c r="X450" s="12">
        <v>0</v>
      </c>
      <c r="Y450" s="12">
        <v>15000</v>
      </c>
      <c r="Z450" s="12">
        <v>0</v>
      </c>
      <c r="AA450" s="12">
        <v>0</v>
      </c>
      <c r="AB450" s="12">
        <v>0</v>
      </c>
      <c r="AC450" s="12">
        <v>0</v>
      </c>
      <c r="AD450" s="12">
        <f t="shared" si="128"/>
        <v>15000</v>
      </c>
      <c r="AE450" s="12">
        <v>0</v>
      </c>
      <c r="AF450" s="12">
        <v>15000</v>
      </c>
      <c r="AG450" s="12">
        <v>0</v>
      </c>
      <c r="AH450" s="12">
        <v>0</v>
      </c>
      <c r="AI450" s="12">
        <v>0</v>
      </c>
      <c r="AJ450" s="12">
        <v>0</v>
      </c>
      <c r="AK450" s="12">
        <f t="shared" si="129"/>
        <v>15000</v>
      </c>
      <c r="AL450" s="12">
        <f t="shared" si="126"/>
        <v>0</v>
      </c>
      <c r="AM450" s="12">
        <f t="shared" si="126"/>
        <v>60000</v>
      </c>
      <c r="AN450" s="12">
        <f t="shared" si="126"/>
        <v>0</v>
      </c>
      <c r="AO450" s="12">
        <f t="shared" si="126"/>
        <v>0</v>
      </c>
      <c r="AP450" s="12">
        <f t="shared" si="126"/>
        <v>0</v>
      </c>
      <c r="AQ450" s="12">
        <f t="shared" si="126"/>
        <v>0</v>
      </c>
      <c r="AR450" s="12">
        <f t="shared" si="124"/>
        <v>60000</v>
      </c>
      <c r="AS450" s="12">
        <v>0</v>
      </c>
      <c r="AT450" s="12">
        <v>0</v>
      </c>
      <c r="AU450" s="12">
        <v>0</v>
      </c>
      <c r="AV450" s="12">
        <v>0</v>
      </c>
      <c r="AW450" s="12">
        <v>0</v>
      </c>
      <c r="AX450" s="12">
        <v>0</v>
      </c>
      <c r="AY450" s="12">
        <f t="shared" si="130"/>
        <v>0</v>
      </c>
      <c r="AZ450" s="12">
        <f t="shared" si="118"/>
        <v>0</v>
      </c>
      <c r="BA450" s="12">
        <f t="shared" si="119"/>
        <v>60000</v>
      </c>
      <c r="BB450" s="12">
        <f t="shared" si="120"/>
        <v>0</v>
      </c>
      <c r="BC450" s="12">
        <f t="shared" si="121"/>
        <v>0</v>
      </c>
      <c r="BD450" s="12">
        <f t="shared" si="122"/>
        <v>0</v>
      </c>
      <c r="BE450" s="12">
        <f t="shared" si="123"/>
        <v>0</v>
      </c>
      <c r="BF450" s="12">
        <f t="shared" si="117"/>
        <v>60000</v>
      </c>
      <c r="BG450" s="1"/>
      <c r="BH450" s="95"/>
    </row>
    <row r="451" spans="1:60" s="5" customFormat="1">
      <c r="A451" s="45" t="s">
        <v>544</v>
      </c>
      <c r="B451" s="14" t="s">
        <v>543</v>
      </c>
      <c r="C451" s="84"/>
      <c r="D451" s="84" t="s">
        <v>1399</v>
      </c>
      <c r="E451" s="84" t="s">
        <v>61</v>
      </c>
      <c r="F451" s="20">
        <v>10</v>
      </c>
      <c r="G451" s="20" t="s">
        <v>77</v>
      </c>
      <c r="H451" s="85"/>
      <c r="I451" s="84"/>
      <c r="J451" s="12">
        <v>0</v>
      </c>
      <c r="K451" s="12">
        <v>0</v>
      </c>
      <c r="L451" s="12">
        <v>0</v>
      </c>
      <c r="M451" s="12">
        <v>0</v>
      </c>
      <c r="N451" s="12">
        <v>0</v>
      </c>
      <c r="O451" s="12">
        <v>0</v>
      </c>
      <c r="P451" s="12">
        <f t="shared" si="131"/>
        <v>0</v>
      </c>
      <c r="Q451" s="12">
        <v>0</v>
      </c>
      <c r="R451" s="12">
        <v>500000</v>
      </c>
      <c r="S451" s="12">
        <v>0</v>
      </c>
      <c r="T451" s="12">
        <v>0</v>
      </c>
      <c r="U451" s="12">
        <v>0</v>
      </c>
      <c r="V451" s="12">
        <v>0</v>
      </c>
      <c r="W451" s="12">
        <f t="shared" si="127"/>
        <v>500000</v>
      </c>
      <c r="X451" s="12">
        <v>0</v>
      </c>
      <c r="Y451" s="12">
        <v>0</v>
      </c>
      <c r="Z451" s="12">
        <v>0</v>
      </c>
      <c r="AA451" s="12">
        <v>0</v>
      </c>
      <c r="AB451" s="12">
        <v>0</v>
      </c>
      <c r="AC451" s="12">
        <v>0</v>
      </c>
      <c r="AD451" s="12">
        <f t="shared" si="128"/>
        <v>0</v>
      </c>
      <c r="AE451" s="12">
        <v>0</v>
      </c>
      <c r="AF451" s="12">
        <v>0</v>
      </c>
      <c r="AG451" s="12">
        <v>0</v>
      </c>
      <c r="AH451" s="12">
        <v>0</v>
      </c>
      <c r="AI451" s="12">
        <v>0</v>
      </c>
      <c r="AJ451" s="12">
        <v>0</v>
      </c>
      <c r="AK451" s="12">
        <f t="shared" si="129"/>
        <v>0</v>
      </c>
      <c r="AL451" s="12">
        <f t="shared" si="126"/>
        <v>0</v>
      </c>
      <c r="AM451" s="12">
        <f t="shared" si="126"/>
        <v>500000</v>
      </c>
      <c r="AN451" s="12">
        <f t="shared" si="126"/>
        <v>0</v>
      </c>
      <c r="AO451" s="12">
        <f t="shared" si="126"/>
        <v>0</v>
      </c>
      <c r="AP451" s="12">
        <f t="shared" si="126"/>
        <v>0</v>
      </c>
      <c r="AQ451" s="12">
        <f t="shared" si="126"/>
        <v>0</v>
      </c>
      <c r="AR451" s="12">
        <f t="shared" si="124"/>
        <v>500000</v>
      </c>
      <c r="AS451" s="12">
        <v>0</v>
      </c>
      <c r="AT451" s="12">
        <v>0</v>
      </c>
      <c r="AU451" s="12">
        <v>0</v>
      </c>
      <c r="AV451" s="12">
        <v>0</v>
      </c>
      <c r="AW451" s="12">
        <v>0</v>
      </c>
      <c r="AX451" s="12">
        <v>0</v>
      </c>
      <c r="AY451" s="12">
        <f t="shared" si="130"/>
        <v>0</v>
      </c>
      <c r="AZ451" s="12">
        <f t="shared" si="118"/>
        <v>0</v>
      </c>
      <c r="BA451" s="12">
        <f t="shared" si="119"/>
        <v>500000</v>
      </c>
      <c r="BB451" s="12">
        <f t="shared" si="120"/>
        <v>0</v>
      </c>
      <c r="BC451" s="12">
        <f t="shared" si="121"/>
        <v>0</v>
      </c>
      <c r="BD451" s="12">
        <f t="shared" si="122"/>
        <v>0</v>
      </c>
      <c r="BE451" s="12">
        <f t="shared" si="123"/>
        <v>0</v>
      </c>
      <c r="BF451" s="12">
        <f t="shared" si="117"/>
        <v>500000</v>
      </c>
      <c r="BG451" s="1"/>
      <c r="BH451" s="95"/>
    </row>
    <row r="452" spans="1:60" s="5" customFormat="1">
      <c r="A452" s="84" t="s">
        <v>545</v>
      </c>
      <c r="B452" s="14" t="s">
        <v>543</v>
      </c>
      <c r="C452" s="84"/>
      <c r="D452" s="84" t="s">
        <v>1399</v>
      </c>
      <c r="E452" s="84" t="s">
        <v>61</v>
      </c>
      <c r="F452" s="20">
        <v>10</v>
      </c>
      <c r="G452" s="20" t="s">
        <v>77</v>
      </c>
      <c r="H452" s="85"/>
      <c r="I452" s="84"/>
      <c r="J452" s="12">
        <v>0</v>
      </c>
      <c r="K452" s="12">
        <v>400000</v>
      </c>
      <c r="L452" s="12">
        <v>0</v>
      </c>
      <c r="M452" s="12">
        <v>0</v>
      </c>
      <c r="N452" s="12">
        <v>0</v>
      </c>
      <c r="O452" s="12">
        <v>0</v>
      </c>
      <c r="P452" s="12">
        <f t="shared" si="131"/>
        <v>400000</v>
      </c>
      <c r="Q452" s="12">
        <v>0</v>
      </c>
      <c r="R452" s="12">
        <v>425000</v>
      </c>
      <c r="S452" s="12">
        <v>0</v>
      </c>
      <c r="T452" s="12">
        <v>0</v>
      </c>
      <c r="U452" s="12">
        <v>0</v>
      </c>
      <c r="V452" s="12">
        <v>0</v>
      </c>
      <c r="W452" s="12">
        <f t="shared" si="127"/>
        <v>425000</v>
      </c>
      <c r="X452" s="12">
        <v>0</v>
      </c>
      <c r="Y452" s="12">
        <v>450000</v>
      </c>
      <c r="Z452" s="12">
        <v>0</v>
      </c>
      <c r="AA452" s="12">
        <v>0</v>
      </c>
      <c r="AB452" s="12">
        <v>0</v>
      </c>
      <c r="AC452" s="12">
        <v>0</v>
      </c>
      <c r="AD452" s="12">
        <f t="shared" si="128"/>
        <v>450000</v>
      </c>
      <c r="AE452" s="12">
        <v>0</v>
      </c>
      <c r="AF452" s="12">
        <v>475000</v>
      </c>
      <c r="AG452" s="12">
        <v>0</v>
      </c>
      <c r="AH452" s="12">
        <v>0</v>
      </c>
      <c r="AI452" s="12">
        <v>0</v>
      </c>
      <c r="AJ452" s="12">
        <v>0</v>
      </c>
      <c r="AK452" s="12">
        <f t="shared" si="129"/>
        <v>475000</v>
      </c>
      <c r="AL452" s="12">
        <f t="shared" si="126"/>
        <v>0</v>
      </c>
      <c r="AM452" s="12">
        <f t="shared" si="126"/>
        <v>1750000</v>
      </c>
      <c r="AN452" s="12">
        <f t="shared" si="126"/>
        <v>0</v>
      </c>
      <c r="AO452" s="12">
        <f t="shared" si="126"/>
        <v>0</v>
      </c>
      <c r="AP452" s="12">
        <f t="shared" si="126"/>
        <v>0</v>
      </c>
      <c r="AQ452" s="12">
        <f t="shared" si="126"/>
        <v>0</v>
      </c>
      <c r="AR452" s="12">
        <f t="shared" si="124"/>
        <v>1750000</v>
      </c>
      <c r="AS452" s="12">
        <v>0</v>
      </c>
      <c r="AT452" s="12">
        <v>0</v>
      </c>
      <c r="AU452" s="12">
        <v>0</v>
      </c>
      <c r="AV452" s="12">
        <v>0</v>
      </c>
      <c r="AW452" s="12">
        <v>0</v>
      </c>
      <c r="AX452" s="12">
        <v>0</v>
      </c>
      <c r="AY452" s="12">
        <f t="shared" si="130"/>
        <v>0</v>
      </c>
      <c r="AZ452" s="12">
        <f t="shared" si="118"/>
        <v>0</v>
      </c>
      <c r="BA452" s="12">
        <f t="shared" si="119"/>
        <v>1750000</v>
      </c>
      <c r="BB452" s="12">
        <f t="shared" si="120"/>
        <v>0</v>
      </c>
      <c r="BC452" s="12">
        <f t="shared" si="121"/>
        <v>0</v>
      </c>
      <c r="BD452" s="12">
        <f t="shared" si="122"/>
        <v>0</v>
      </c>
      <c r="BE452" s="12">
        <f t="shared" si="123"/>
        <v>0</v>
      </c>
      <c r="BF452" s="12">
        <f t="shared" si="117"/>
        <v>1750000</v>
      </c>
      <c r="BG452" s="1"/>
      <c r="BH452" s="95"/>
    </row>
    <row r="453" spans="1:60">
      <c r="A453" s="71" t="s">
        <v>546</v>
      </c>
      <c r="B453" s="14"/>
      <c r="C453" s="14"/>
      <c r="D453" s="84"/>
      <c r="E453" s="84"/>
      <c r="F453" s="85"/>
      <c r="G453" s="85"/>
      <c r="H453" s="86"/>
      <c r="I453" s="14"/>
      <c r="J453" s="12">
        <f t="shared" ref="J453:AK453" si="132">SUM(J454:J463)</f>
        <v>4672680</v>
      </c>
      <c r="K453" s="12">
        <f t="shared" si="132"/>
        <v>0</v>
      </c>
      <c r="L453" s="12">
        <f t="shared" si="132"/>
        <v>0</v>
      </c>
      <c r="M453" s="12">
        <f t="shared" si="132"/>
        <v>0</v>
      </c>
      <c r="N453" s="12">
        <f t="shared" si="132"/>
        <v>6097938</v>
      </c>
      <c r="O453" s="12">
        <f t="shared" si="132"/>
        <v>0</v>
      </c>
      <c r="P453" s="12">
        <f t="shared" si="132"/>
        <v>10770618</v>
      </c>
      <c r="Q453" s="12">
        <f t="shared" si="132"/>
        <v>4608580</v>
      </c>
      <c r="R453" s="12">
        <f t="shared" si="132"/>
        <v>0</v>
      </c>
      <c r="S453" s="12">
        <f t="shared" si="132"/>
        <v>0</v>
      </c>
      <c r="T453" s="12">
        <f t="shared" si="132"/>
        <v>0</v>
      </c>
      <c r="U453" s="12">
        <f t="shared" si="132"/>
        <v>54108655</v>
      </c>
      <c r="V453" s="12">
        <f t="shared" si="132"/>
        <v>0</v>
      </c>
      <c r="W453" s="12">
        <f t="shared" si="132"/>
        <v>58717235</v>
      </c>
      <c r="X453" s="12">
        <f t="shared" si="132"/>
        <v>417170</v>
      </c>
      <c r="Y453" s="12">
        <f t="shared" si="132"/>
        <v>0</v>
      </c>
      <c r="Z453" s="12">
        <f t="shared" si="132"/>
        <v>0</v>
      </c>
      <c r="AA453" s="12">
        <f t="shared" si="132"/>
        <v>0</v>
      </c>
      <c r="AB453" s="12">
        <f t="shared" si="132"/>
        <v>52914540</v>
      </c>
      <c r="AC453" s="12">
        <f t="shared" si="132"/>
        <v>0</v>
      </c>
      <c r="AD453" s="12">
        <f t="shared" si="132"/>
        <v>53331710</v>
      </c>
      <c r="AE453" s="12">
        <f t="shared" si="132"/>
        <v>0</v>
      </c>
      <c r="AF453" s="12">
        <f t="shared" si="132"/>
        <v>0</v>
      </c>
      <c r="AG453" s="12">
        <f t="shared" si="132"/>
        <v>0</v>
      </c>
      <c r="AH453" s="12">
        <f t="shared" si="132"/>
        <v>0</v>
      </c>
      <c r="AI453" s="12">
        <f t="shared" si="132"/>
        <v>3917968</v>
      </c>
      <c r="AJ453" s="12">
        <f t="shared" si="132"/>
        <v>0</v>
      </c>
      <c r="AK453" s="12">
        <f t="shared" si="132"/>
        <v>3917968</v>
      </c>
      <c r="AL453" s="12">
        <f t="shared" ref="AL453:AR453" si="133">SUM(AL454:AL463)</f>
        <v>9698430</v>
      </c>
      <c r="AM453" s="12">
        <f t="shared" si="133"/>
        <v>0</v>
      </c>
      <c r="AN453" s="12">
        <f t="shared" si="133"/>
        <v>0</v>
      </c>
      <c r="AO453" s="12">
        <f t="shared" si="133"/>
        <v>0</v>
      </c>
      <c r="AP453" s="12">
        <f t="shared" si="133"/>
        <v>117039101</v>
      </c>
      <c r="AQ453" s="12">
        <f t="shared" si="133"/>
        <v>0</v>
      </c>
      <c r="AR453" s="12">
        <f t="shared" si="133"/>
        <v>126737531</v>
      </c>
      <c r="AS453" s="12">
        <v>0</v>
      </c>
      <c r="AT453" s="12">
        <v>0</v>
      </c>
      <c r="AU453" s="12">
        <v>0</v>
      </c>
      <c r="AV453" s="12">
        <v>0</v>
      </c>
      <c r="AW453" s="12">
        <v>1831240</v>
      </c>
      <c r="AX453" s="12">
        <v>0</v>
      </c>
      <c r="AY453" s="12">
        <f>SUM(AY454:AY463)</f>
        <v>1831240</v>
      </c>
      <c r="AZ453" s="12">
        <f t="shared" si="118"/>
        <v>9698430</v>
      </c>
      <c r="BA453" s="12">
        <f t="shared" si="119"/>
        <v>0</v>
      </c>
      <c r="BB453" s="12">
        <f t="shared" si="120"/>
        <v>0</v>
      </c>
      <c r="BC453" s="12">
        <f t="shared" si="121"/>
        <v>0</v>
      </c>
      <c r="BD453" s="12">
        <f t="shared" si="122"/>
        <v>118870341</v>
      </c>
      <c r="BE453" s="12">
        <f t="shared" si="123"/>
        <v>0</v>
      </c>
      <c r="BF453" s="12">
        <f t="shared" si="117"/>
        <v>128568771</v>
      </c>
      <c r="BH453" s="95"/>
    </row>
    <row r="454" spans="1:60" ht="76.5">
      <c r="A454" s="84" t="s">
        <v>547</v>
      </c>
      <c r="B454" s="14" t="s">
        <v>9</v>
      </c>
      <c r="C454" s="84" t="s">
        <v>1372</v>
      </c>
      <c r="D454" s="84" t="s">
        <v>45</v>
      </c>
      <c r="E454" s="84" t="s">
        <v>1387</v>
      </c>
      <c r="F454" s="85">
        <v>10</v>
      </c>
      <c r="G454" s="85"/>
      <c r="H454" s="85" t="s">
        <v>548</v>
      </c>
      <c r="I454" s="13"/>
      <c r="J454" s="12">
        <v>700000</v>
      </c>
      <c r="K454" s="12">
        <v>0</v>
      </c>
      <c r="L454" s="12">
        <v>0</v>
      </c>
      <c r="M454" s="12">
        <v>0</v>
      </c>
      <c r="N454" s="12">
        <v>2060000</v>
      </c>
      <c r="O454" s="12">
        <v>0</v>
      </c>
      <c r="P454" s="12">
        <f t="shared" ref="P454:P488" si="134">SUM(J454:O454)</f>
        <v>2760000</v>
      </c>
      <c r="Q454" s="12">
        <v>3014650</v>
      </c>
      <c r="R454" s="12">
        <v>0</v>
      </c>
      <c r="S454" s="12">
        <v>0</v>
      </c>
      <c r="T454" s="12">
        <v>0</v>
      </c>
      <c r="U454" s="12">
        <v>2060000</v>
      </c>
      <c r="V454" s="12">
        <v>0</v>
      </c>
      <c r="W454" s="12">
        <f t="shared" ref="W454:W463" si="135">SUM(Q454:V454)</f>
        <v>5074650</v>
      </c>
      <c r="X454" s="12">
        <v>375320</v>
      </c>
      <c r="Y454" s="12">
        <v>0</v>
      </c>
      <c r="Z454" s="12">
        <v>0</v>
      </c>
      <c r="AA454" s="12">
        <v>0</v>
      </c>
      <c r="AB454" s="12">
        <v>2060000</v>
      </c>
      <c r="AC454" s="12">
        <v>0</v>
      </c>
      <c r="AD454" s="12">
        <f t="shared" ref="AD454:AD463" si="136">SUM(X454:AC454)</f>
        <v>2435320</v>
      </c>
      <c r="AE454" s="12">
        <v>0</v>
      </c>
      <c r="AF454" s="12">
        <v>0</v>
      </c>
      <c r="AG454" s="12">
        <v>0</v>
      </c>
      <c r="AH454" s="12">
        <v>0</v>
      </c>
      <c r="AI454" s="12">
        <v>2060000</v>
      </c>
      <c r="AJ454" s="12">
        <v>0</v>
      </c>
      <c r="AK454" s="12">
        <f t="shared" ref="AK454:AK463" si="137">SUM(AE454:AJ454)</f>
        <v>2060000</v>
      </c>
      <c r="AL454" s="12">
        <f t="shared" ref="AL454:AQ463" si="138">+J454+Q454+X454+AE454</f>
        <v>4089970</v>
      </c>
      <c r="AM454" s="12">
        <f t="shared" si="138"/>
        <v>0</v>
      </c>
      <c r="AN454" s="12">
        <f t="shared" si="138"/>
        <v>0</v>
      </c>
      <c r="AO454" s="12">
        <f t="shared" si="138"/>
        <v>0</v>
      </c>
      <c r="AP454" s="12">
        <f t="shared" si="138"/>
        <v>8240000</v>
      </c>
      <c r="AQ454" s="12">
        <f t="shared" si="138"/>
        <v>0</v>
      </c>
      <c r="AR454" s="12">
        <f t="shared" si="124"/>
        <v>12329970</v>
      </c>
      <c r="AS454" s="12">
        <v>0</v>
      </c>
      <c r="AT454" s="12">
        <v>0</v>
      </c>
      <c r="AU454" s="12">
        <v>0</v>
      </c>
      <c r="AV454" s="12">
        <v>0</v>
      </c>
      <c r="AW454" s="12">
        <v>1751240</v>
      </c>
      <c r="AX454" s="12">
        <v>0</v>
      </c>
      <c r="AY454" s="12">
        <f t="shared" ref="AY454:AY463" si="139">SUM(AS454:AX454)</f>
        <v>1751240</v>
      </c>
      <c r="AZ454" s="12">
        <f t="shared" si="118"/>
        <v>4089970</v>
      </c>
      <c r="BA454" s="12">
        <f t="shared" si="119"/>
        <v>0</v>
      </c>
      <c r="BB454" s="12">
        <f t="shared" si="120"/>
        <v>0</v>
      </c>
      <c r="BC454" s="12">
        <f t="shared" si="121"/>
        <v>0</v>
      </c>
      <c r="BD454" s="12">
        <f t="shared" si="122"/>
        <v>9991240</v>
      </c>
      <c r="BE454" s="12">
        <f t="shared" si="123"/>
        <v>0</v>
      </c>
      <c r="BF454" s="12">
        <f t="shared" si="117"/>
        <v>14081210</v>
      </c>
      <c r="BH454" s="95"/>
    </row>
    <row r="455" spans="1:60" ht="76.5">
      <c r="A455" s="84" t="s">
        <v>549</v>
      </c>
      <c r="B455" s="14" t="s">
        <v>9</v>
      </c>
      <c r="C455" s="84" t="s">
        <v>1373</v>
      </c>
      <c r="D455" s="84" t="s">
        <v>1399</v>
      </c>
      <c r="E455" s="84" t="s">
        <v>1381</v>
      </c>
      <c r="F455" s="85">
        <v>10</v>
      </c>
      <c r="G455" s="85"/>
      <c r="H455" s="85"/>
      <c r="I455" s="13"/>
      <c r="J455" s="12">
        <v>65250</v>
      </c>
      <c r="K455" s="12">
        <v>0</v>
      </c>
      <c r="L455" s="12">
        <v>0</v>
      </c>
      <c r="M455" s="12">
        <v>0</v>
      </c>
      <c r="N455" s="12">
        <v>69213</v>
      </c>
      <c r="O455" s="12">
        <v>0</v>
      </c>
      <c r="P455" s="12">
        <f t="shared" si="134"/>
        <v>134463</v>
      </c>
      <c r="Q455" s="12">
        <v>295250</v>
      </c>
      <c r="R455" s="12">
        <v>0</v>
      </c>
      <c r="S455" s="12">
        <v>0</v>
      </c>
      <c r="T455" s="12">
        <v>0</v>
      </c>
      <c r="U455" s="12">
        <v>630000</v>
      </c>
      <c r="V455" s="12">
        <v>0</v>
      </c>
      <c r="W455" s="12">
        <f t="shared" si="135"/>
        <v>925250</v>
      </c>
      <c r="X455" s="12"/>
      <c r="Y455" s="12">
        <v>0</v>
      </c>
      <c r="Z455" s="12">
        <v>0</v>
      </c>
      <c r="AA455" s="12">
        <v>0</v>
      </c>
      <c r="AB455" s="12">
        <v>338000</v>
      </c>
      <c r="AC455" s="12">
        <v>0</v>
      </c>
      <c r="AD455" s="12">
        <f t="shared" si="136"/>
        <v>338000</v>
      </c>
      <c r="AE455" s="12">
        <v>0</v>
      </c>
      <c r="AF455" s="12">
        <v>0</v>
      </c>
      <c r="AG455" s="12">
        <v>0</v>
      </c>
      <c r="AH455" s="12">
        <v>0</v>
      </c>
      <c r="AI455" s="12">
        <v>230662</v>
      </c>
      <c r="AJ455" s="12">
        <v>0</v>
      </c>
      <c r="AK455" s="12">
        <f t="shared" si="137"/>
        <v>230662</v>
      </c>
      <c r="AL455" s="12">
        <f t="shared" si="138"/>
        <v>360500</v>
      </c>
      <c r="AM455" s="12">
        <f t="shared" si="138"/>
        <v>0</v>
      </c>
      <c r="AN455" s="12">
        <f t="shared" si="138"/>
        <v>0</v>
      </c>
      <c r="AO455" s="12">
        <f t="shared" si="138"/>
        <v>0</v>
      </c>
      <c r="AP455" s="12">
        <f t="shared" si="138"/>
        <v>1267875</v>
      </c>
      <c r="AQ455" s="12">
        <f t="shared" si="138"/>
        <v>0</v>
      </c>
      <c r="AR455" s="12">
        <f t="shared" si="124"/>
        <v>1628375</v>
      </c>
      <c r="AS455" s="12">
        <v>0</v>
      </c>
      <c r="AT455" s="12">
        <v>0</v>
      </c>
      <c r="AU455" s="12">
        <v>0</v>
      </c>
      <c r="AV455" s="12">
        <v>0</v>
      </c>
      <c r="AW455" s="12">
        <v>80000</v>
      </c>
      <c r="AX455" s="12">
        <v>0</v>
      </c>
      <c r="AY455" s="12">
        <f t="shared" si="139"/>
        <v>80000</v>
      </c>
      <c r="AZ455" s="12">
        <f t="shared" si="118"/>
        <v>360500</v>
      </c>
      <c r="BA455" s="12">
        <f t="shared" si="119"/>
        <v>0</v>
      </c>
      <c r="BB455" s="12">
        <f t="shared" si="120"/>
        <v>0</v>
      </c>
      <c r="BC455" s="12">
        <f t="shared" si="121"/>
        <v>0</v>
      </c>
      <c r="BD455" s="12">
        <f t="shared" si="122"/>
        <v>1347875</v>
      </c>
      <c r="BE455" s="12">
        <f t="shared" si="123"/>
        <v>0</v>
      </c>
      <c r="BF455" s="12">
        <f t="shared" si="117"/>
        <v>1708375</v>
      </c>
      <c r="BH455" s="95"/>
    </row>
    <row r="456" spans="1:60" ht="114.75">
      <c r="A456" s="84" t="s">
        <v>550</v>
      </c>
      <c r="B456" s="14" t="s">
        <v>9</v>
      </c>
      <c r="C456" s="84" t="s">
        <v>1374</v>
      </c>
      <c r="D456" s="84" t="s">
        <v>1399</v>
      </c>
      <c r="E456" s="84" t="s">
        <v>36</v>
      </c>
      <c r="F456" s="85">
        <v>10</v>
      </c>
      <c r="G456" s="85"/>
      <c r="H456" s="85"/>
      <c r="I456" s="13"/>
      <c r="J456" s="12">
        <v>737430</v>
      </c>
      <c r="K456" s="12">
        <v>0</v>
      </c>
      <c r="L456" s="12">
        <v>0</v>
      </c>
      <c r="M456" s="12">
        <v>0</v>
      </c>
      <c r="N456" s="12">
        <v>228000</v>
      </c>
      <c r="O456" s="12">
        <v>0</v>
      </c>
      <c r="P456" s="12">
        <f t="shared" si="134"/>
        <v>965430</v>
      </c>
      <c r="Q456" s="12">
        <v>358680</v>
      </c>
      <c r="R456" s="12">
        <v>0</v>
      </c>
      <c r="S456" s="12">
        <v>0</v>
      </c>
      <c r="T456" s="12">
        <v>0</v>
      </c>
      <c r="U456" s="12">
        <v>6951220</v>
      </c>
      <c r="V456" s="12">
        <v>0</v>
      </c>
      <c r="W456" s="12">
        <f t="shared" si="135"/>
        <v>7309900</v>
      </c>
      <c r="X456" s="12">
        <v>41850</v>
      </c>
      <c r="Y456" s="12">
        <v>0</v>
      </c>
      <c r="Z456" s="12">
        <v>0</v>
      </c>
      <c r="AA456" s="12">
        <v>0</v>
      </c>
      <c r="AB456" s="12">
        <v>6920720</v>
      </c>
      <c r="AC456" s="12">
        <v>0</v>
      </c>
      <c r="AD456" s="12">
        <f t="shared" si="136"/>
        <v>6962570</v>
      </c>
      <c r="AE456" s="12">
        <v>0</v>
      </c>
      <c r="AF456" s="12">
        <v>0</v>
      </c>
      <c r="AG456" s="12">
        <v>0</v>
      </c>
      <c r="AH456" s="12">
        <v>0</v>
      </c>
      <c r="AI456" s="12">
        <v>0</v>
      </c>
      <c r="AJ456" s="12">
        <v>0</v>
      </c>
      <c r="AK456" s="12">
        <f t="shared" si="137"/>
        <v>0</v>
      </c>
      <c r="AL456" s="12">
        <f t="shared" si="138"/>
        <v>1137960</v>
      </c>
      <c r="AM456" s="12">
        <f t="shared" si="138"/>
        <v>0</v>
      </c>
      <c r="AN456" s="12">
        <f t="shared" si="138"/>
        <v>0</v>
      </c>
      <c r="AO456" s="12">
        <f t="shared" si="138"/>
        <v>0</v>
      </c>
      <c r="AP456" s="12">
        <f t="shared" si="138"/>
        <v>14099940</v>
      </c>
      <c r="AQ456" s="12">
        <f t="shared" si="138"/>
        <v>0</v>
      </c>
      <c r="AR456" s="12">
        <f t="shared" si="124"/>
        <v>15237900</v>
      </c>
      <c r="AS456" s="12">
        <v>0</v>
      </c>
      <c r="AT456" s="12">
        <v>0</v>
      </c>
      <c r="AU456" s="12">
        <v>0</v>
      </c>
      <c r="AV456" s="12">
        <v>0</v>
      </c>
      <c r="AW456" s="12">
        <v>0</v>
      </c>
      <c r="AX456" s="12">
        <v>0</v>
      </c>
      <c r="AY456" s="12">
        <f t="shared" si="139"/>
        <v>0</v>
      </c>
      <c r="AZ456" s="12">
        <f t="shared" si="118"/>
        <v>1137960</v>
      </c>
      <c r="BA456" s="12">
        <f t="shared" si="119"/>
        <v>0</v>
      </c>
      <c r="BB456" s="12">
        <f t="shared" si="120"/>
        <v>0</v>
      </c>
      <c r="BC456" s="12">
        <f t="shared" si="121"/>
        <v>0</v>
      </c>
      <c r="BD456" s="12">
        <f t="shared" si="122"/>
        <v>14099940</v>
      </c>
      <c r="BE456" s="12">
        <f t="shared" si="123"/>
        <v>0</v>
      </c>
      <c r="BF456" s="12">
        <f t="shared" si="117"/>
        <v>15237900</v>
      </c>
      <c r="BH456" s="95"/>
    </row>
    <row r="457" spans="1:60" ht="127.5">
      <c r="A457" s="84" t="s">
        <v>551</v>
      </c>
      <c r="B457" s="14" t="s">
        <v>9</v>
      </c>
      <c r="C457" s="84" t="s">
        <v>1375</v>
      </c>
      <c r="D457" s="84" t="s">
        <v>45</v>
      </c>
      <c r="E457" s="84" t="s">
        <v>1388</v>
      </c>
      <c r="F457" s="85">
        <v>10</v>
      </c>
      <c r="G457" s="85"/>
      <c r="H457" s="85"/>
      <c r="I457" s="13"/>
      <c r="J457" s="12">
        <v>0</v>
      </c>
      <c r="K457" s="12">
        <v>0</v>
      </c>
      <c r="L457" s="12">
        <v>0</v>
      </c>
      <c r="M457" s="12">
        <v>0</v>
      </c>
      <c r="N457" s="12">
        <v>0</v>
      </c>
      <c r="O457" s="12">
        <v>0</v>
      </c>
      <c r="P457" s="12">
        <f t="shared" si="134"/>
        <v>0</v>
      </c>
      <c r="Q457" s="12">
        <v>0</v>
      </c>
      <c r="R457" s="12">
        <v>0</v>
      </c>
      <c r="S457" s="12">
        <v>0</v>
      </c>
      <c r="T457" s="12">
        <v>0</v>
      </c>
      <c r="U457" s="12">
        <v>0</v>
      </c>
      <c r="V457" s="12">
        <v>0</v>
      </c>
      <c r="W457" s="12">
        <f t="shared" si="135"/>
        <v>0</v>
      </c>
      <c r="X457" s="12">
        <v>0</v>
      </c>
      <c r="Y457" s="12">
        <v>0</v>
      </c>
      <c r="Z457" s="12">
        <v>0</v>
      </c>
      <c r="AA457" s="12">
        <v>0</v>
      </c>
      <c r="AB457" s="12">
        <v>0</v>
      </c>
      <c r="AC457" s="12">
        <v>0</v>
      </c>
      <c r="AD457" s="12">
        <f t="shared" si="136"/>
        <v>0</v>
      </c>
      <c r="AE457" s="12">
        <v>0</v>
      </c>
      <c r="AF457" s="12">
        <v>0</v>
      </c>
      <c r="AG457" s="12">
        <v>0</v>
      </c>
      <c r="AH457" s="12">
        <v>0</v>
      </c>
      <c r="AI457" s="12">
        <v>0</v>
      </c>
      <c r="AJ457" s="12"/>
      <c r="AK457" s="12">
        <f t="shared" si="137"/>
        <v>0</v>
      </c>
      <c r="AL457" s="12">
        <f t="shared" si="138"/>
        <v>0</v>
      </c>
      <c r="AM457" s="12">
        <f t="shared" si="138"/>
        <v>0</v>
      </c>
      <c r="AN457" s="12">
        <f t="shared" si="138"/>
        <v>0</v>
      </c>
      <c r="AO457" s="12">
        <f t="shared" si="138"/>
        <v>0</v>
      </c>
      <c r="AP457" s="12">
        <f t="shared" si="138"/>
        <v>0</v>
      </c>
      <c r="AQ457" s="12">
        <f t="shared" si="138"/>
        <v>0</v>
      </c>
      <c r="AR457" s="12">
        <f t="shared" si="124"/>
        <v>0</v>
      </c>
      <c r="AS457" s="12">
        <v>0</v>
      </c>
      <c r="AT457" s="12">
        <v>0</v>
      </c>
      <c r="AU457" s="12">
        <v>0</v>
      </c>
      <c r="AV457" s="12">
        <v>0</v>
      </c>
      <c r="AW457" s="12">
        <v>0</v>
      </c>
      <c r="AX457" s="12">
        <v>0</v>
      </c>
      <c r="AY457" s="12">
        <f t="shared" si="139"/>
        <v>0</v>
      </c>
      <c r="AZ457" s="12">
        <f t="shared" si="118"/>
        <v>0</v>
      </c>
      <c r="BA457" s="12">
        <f t="shared" si="119"/>
        <v>0</v>
      </c>
      <c r="BB457" s="12">
        <f t="shared" si="120"/>
        <v>0</v>
      </c>
      <c r="BC457" s="12">
        <f t="shared" si="121"/>
        <v>0</v>
      </c>
      <c r="BD457" s="12">
        <f t="shared" si="122"/>
        <v>0</v>
      </c>
      <c r="BE457" s="12">
        <f t="shared" si="123"/>
        <v>0</v>
      </c>
      <c r="BF457" s="12">
        <f t="shared" ref="BF457:BF521" si="140">SUM(AZ457:BE457)</f>
        <v>0</v>
      </c>
      <c r="BH457" s="95"/>
    </row>
    <row r="458" spans="1:60">
      <c r="A458" s="84" t="s">
        <v>552</v>
      </c>
      <c r="B458" s="14"/>
      <c r="C458" s="84"/>
      <c r="D458" s="84"/>
      <c r="E458" s="84"/>
      <c r="F458" s="85"/>
      <c r="G458" s="85"/>
      <c r="H458" s="85"/>
      <c r="I458" s="13"/>
      <c r="J458" s="12"/>
      <c r="K458" s="12"/>
      <c r="L458" s="12"/>
      <c r="M458" s="12"/>
      <c r="N458" s="12"/>
      <c r="O458" s="12"/>
      <c r="P458" s="12">
        <f t="shared" si="134"/>
        <v>0</v>
      </c>
      <c r="Q458" s="12"/>
      <c r="R458" s="12"/>
      <c r="S458" s="12"/>
      <c r="T458" s="12"/>
      <c r="U458" s="12"/>
      <c r="V458" s="12"/>
      <c r="W458" s="12">
        <f t="shared" si="135"/>
        <v>0</v>
      </c>
      <c r="X458" s="12"/>
      <c r="Y458" s="12"/>
      <c r="Z458" s="12"/>
      <c r="AA458" s="12"/>
      <c r="AB458" s="12"/>
      <c r="AC458" s="12"/>
      <c r="AD458" s="12">
        <f t="shared" si="136"/>
        <v>0</v>
      </c>
      <c r="AE458" s="12"/>
      <c r="AF458" s="12"/>
      <c r="AG458" s="12"/>
      <c r="AH458" s="12"/>
      <c r="AI458" s="12"/>
      <c r="AJ458" s="12"/>
      <c r="AK458" s="12">
        <f t="shared" si="137"/>
        <v>0</v>
      </c>
      <c r="AL458" s="12">
        <f t="shared" si="138"/>
        <v>0</v>
      </c>
      <c r="AM458" s="12">
        <f t="shared" si="138"/>
        <v>0</v>
      </c>
      <c r="AN458" s="12">
        <f t="shared" si="138"/>
        <v>0</v>
      </c>
      <c r="AO458" s="12">
        <f t="shared" si="138"/>
        <v>0</v>
      </c>
      <c r="AP458" s="12">
        <f t="shared" si="138"/>
        <v>0</v>
      </c>
      <c r="AQ458" s="12">
        <f t="shared" si="138"/>
        <v>0</v>
      </c>
      <c r="AR458" s="12">
        <f t="shared" si="124"/>
        <v>0</v>
      </c>
      <c r="AS458" s="12"/>
      <c r="AT458" s="12"/>
      <c r="AU458" s="12"/>
      <c r="AV458" s="12"/>
      <c r="AW458" s="12"/>
      <c r="AX458" s="12"/>
      <c r="AY458" s="12">
        <f t="shared" si="139"/>
        <v>0</v>
      </c>
      <c r="AZ458" s="12">
        <f t="shared" ref="AZ458:AZ522" si="141">AL458+AS458</f>
        <v>0</v>
      </c>
      <c r="BA458" s="12">
        <f t="shared" ref="BA458:BA522" si="142">AM458+AT458</f>
        <v>0</v>
      </c>
      <c r="BB458" s="12">
        <f t="shared" ref="BB458:BB522" si="143">AN458+AU458</f>
        <v>0</v>
      </c>
      <c r="BC458" s="12">
        <f t="shared" ref="BC458:BC522" si="144">AO458+AV458</f>
        <v>0</v>
      </c>
      <c r="BD458" s="12">
        <f t="shared" ref="BD458:BD522" si="145">AP458+AW458</f>
        <v>0</v>
      </c>
      <c r="BE458" s="12">
        <f t="shared" ref="BE458:BE522" si="146">AQ458+AX458</f>
        <v>0</v>
      </c>
      <c r="BF458" s="12">
        <f t="shared" si="140"/>
        <v>0</v>
      </c>
      <c r="BH458" s="95"/>
    </row>
    <row r="459" spans="1:60" ht="51">
      <c r="A459" s="32" t="s">
        <v>553</v>
      </c>
      <c r="B459" s="14" t="s">
        <v>9</v>
      </c>
      <c r="C459" s="84"/>
      <c r="D459" s="84" t="s">
        <v>1399</v>
      </c>
      <c r="E459" s="84" t="s">
        <v>58</v>
      </c>
      <c r="F459" s="85"/>
      <c r="G459" s="85"/>
      <c r="H459" s="85"/>
      <c r="I459" s="11"/>
      <c r="J459" s="24">
        <v>500000</v>
      </c>
      <c r="K459" s="24"/>
      <c r="L459" s="24"/>
      <c r="M459" s="24"/>
      <c r="N459" s="24">
        <v>3740725</v>
      </c>
      <c r="O459" s="24"/>
      <c r="P459" s="12">
        <f t="shared" si="134"/>
        <v>4240725</v>
      </c>
      <c r="Q459" s="24">
        <v>940000</v>
      </c>
      <c r="R459" s="24">
        <v>0</v>
      </c>
      <c r="S459" s="24">
        <v>0</v>
      </c>
      <c r="T459" s="24">
        <v>0</v>
      </c>
      <c r="U459" s="24">
        <v>6052435</v>
      </c>
      <c r="V459" s="24">
        <v>0</v>
      </c>
      <c r="W459" s="12">
        <f t="shared" si="135"/>
        <v>6992435</v>
      </c>
      <c r="X459" s="24">
        <v>0</v>
      </c>
      <c r="Y459" s="24">
        <v>0</v>
      </c>
      <c r="Z459" s="24">
        <v>0</v>
      </c>
      <c r="AA459" s="24">
        <v>0</v>
      </c>
      <c r="AB459" s="24">
        <v>5180820</v>
      </c>
      <c r="AC459" s="24">
        <v>0</v>
      </c>
      <c r="AD459" s="12">
        <f t="shared" si="136"/>
        <v>5180820</v>
      </c>
      <c r="AE459" s="24">
        <v>0</v>
      </c>
      <c r="AF459" s="24">
        <v>0</v>
      </c>
      <c r="AG459" s="24">
        <v>0</v>
      </c>
      <c r="AH459" s="24">
        <v>0</v>
      </c>
      <c r="AI459" s="24">
        <v>1627306</v>
      </c>
      <c r="AJ459" s="24">
        <v>0</v>
      </c>
      <c r="AK459" s="12">
        <f t="shared" si="137"/>
        <v>1627306</v>
      </c>
      <c r="AL459" s="12">
        <f t="shared" si="138"/>
        <v>1440000</v>
      </c>
      <c r="AM459" s="12">
        <f t="shared" si="138"/>
        <v>0</v>
      </c>
      <c r="AN459" s="12">
        <f t="shared" si="138"/>
        <v>0</v>
      </c>
      <c r="AO459" s="12">
        <f t="shared" si="138"/>
        <v>0</v>
      </c>
      <c r="AP459" s="12">
        <f t="shared" si="138"/>
        <v>16601286</v>
      </c>
      <c r="AQ459" s="12">
        <f t="shared" si="138"/>
        <v>0</v>
      </c>
      <c r="AR459" s="12">
        <f t="shared" si="124"/>
        <v>18041286</v>
      </c>
      <c r="AS459" s="12">
        <v>0</v>
      </c>
      <c r="AT459" s="12">
        <v>0</v>
      </c>
      <c r="AU459" s="12">
        <v>0</v>
      </c>
      <c r="AV459" s="12">
        <v>0</v>
      </c>
      <c r="AW459" s="12">
        <v>0</v>
      </c>
      <c r="AX459" s="12">
        <v>0</v>
      </c>
      <c r="AY459" s="12">
        <f t="shared" si="139"/>
        <v>0</v>
      </c>
      <c r="AZ459" s="12">
        <f t="shared" si="141"/>
        <v>1440000</v>
      </c>
      <c r="BA459" s="12">
        <f t="shared" si="142"/>
        <v>0</v>
      </c>
      <c r="BB459" s="12">
        <f t="shared" si="143"/>
        <v>0</v>
      </c>
      <c r="BC459" s="12">
        <f t="shared" si="144"/>
        <v>0</v>
      </c>
      <c r="BD459" s="12">
        <f t="shared" si="145"/>
        <v>16601286</v>
      </c>
      <c r="BE459" s="12">
        <f t="shared" si="146"/>
        <v>0</v>
      </c>
      <c r="BF459" s="12">
        <f t="shared" si="140"/>
        <v>18041286</v>
      </c>
      <c r="BH459" s="95"/>
    </row>
    <row r="460" spans="1:60" ht="38.25">
      <c r="A460" s="32" t="s">
        <v>554</v>
      </c>
      <c r="B460" s="14" t="s">
        <v>9</v>
      </c>
      <c r="C460" s="84"/>
      <c r="D460" s="84" t="s">
        <v>1399</v>
      </c>
      <c r="E460" s="84" t="s">
        <v>1381</v>
      </c>
      <c r="F460" s="85"/>
      <c r="G460" s="85"/>
      <c r="H460" s="85"/>
      <c r="I460" s="11"/>
      <c r="J460" s="24">
        <v>380000</v>
      </c>
      <c r="K460" s="24">
        <v>0</v>
      </c>
      <c r="L460" s="24">
        <v>0</v>
      </c>
      <c r="M460" s="24">
        <v>0</v>
      </c>
      <c r="N460" s="24">
        <v>0</v>
      </c>
      <c r="O460" s="24">
        <v>0</v>
      </c>
      <c r="P460" s="12">
        <f t="shared" si="134"/>
        <v>380000</v>
      </c>
      <c r="Q460" s="24">
        <v>0</v>
      </c>
      <c r="R460" s="24">
        <v>0</v>
      </c>
      <c r="S460" s="24">
        <v>0</v>
      </c>
      <c r="T460" s="24">
        <v>0</v>
      </c>
      <c r="U460" s="24">
        <v>6985000</v>
      </c>
      <c r="V460" s="24">
        <v>0</v>
      </c>
      <c r="W460" s="12">
        <f t="shared" si="135"/>
        <v>6985000</v>
      </c>
      <c r="X460" s="24">
        <v>0</v>
      </c>
      <c r="Y460" s="24">
        <v>0</v>
      </c>
      <c r="Z460" s="24">
        <v>0</v>
      </c>
      <c r="AA460" s="24">
        <v>0</v>
      </c>
      <c r="AB460" s="24">
        <v>6985000</v>
      </c>
      <c r="AC460" s="24">
        <v>0</v>
      </c>
      <c r="AD460" s="12">
        <f t="shared" si="136"/>
        <v>6985000</v>
      </c>
      <c r="AE460" s="24">
        <v>0</v>
      </c>
      <c r="AF460" s="24">
        <v>0</v>
      </c>
      <c r="AG460" s="24">
        <v>0</v>
      </c>
      <c r="AH460" s="24">
        <v>0</v>
      </c>
      <c r="AI460" s="24">
        <v>0</v>
      </c>
      <c r="AJ460" s="24">
        <v>0</v>
      </c>
      <c r="AK460" s="12">
        <f t="shared" si="137"/>
        <v>0</v>
      </c>
      <c r="AL460" s="12">
        <f t="shared" si="138"/>
        <v>380000</v>
      </c>
      <c r="AM460" s="12">
        <f t="shared" si="138"/>
        <v>0</v>
      </c>
      <c r="AN460" s="12">
        <f t="shared" si="138"/>
        <v>0</v>
      </c>
      <c r="AO460" s="12">
        <f t="shared" si="138"/>
        <v>0</v>
      </c>
      <c r="AP460" s="12">
        <f t="shared" si="138"/>
        <v>13970000</v>
      </c>
      <c r="AQ460" s="12">
        <f t="shared" si="138"/>
        <v>0</v>
      </c>
      <c r="AR460" s="12">
        <f t="shared" si="124"/>
        <v>14350000</v>
      </c>
      <c r="AS460" s="12">
        <v>0</v>
      </c>
      <c r="AT460" s="12">
        <v>0</v>
      </c>
      <c r="AU460" s="12">
        <v>0</v>
      </c>
      <c r="AV460" s="12">
        <v>0</v>
      </c>
      <c r="AW460" s="12">
        <v>0</v>
      </c>
      <c r="AX460" s="12">
        <v>0</v>
      </c>
      <c r="AY460" s="12">
        <f t="shared" si="139"/>
        <v>0</v>
      </c>
      <c r="AZ460" s="12">
        <f t="shared" si="141"/>
        <v>380000</v>
      </c>
      <c r="BA460" s="12">
        <f t="shared" si="142"/>
        <v>0</v>
      </c>
      <c r="BB460" s="12">
        <f t="shared" si="143"/>
        <v>0</v>
      </c>
      <c r="BC460" s="12">
        <f t="shared" si="144"/>
        <v>0</v>
      </c>
      <c r="BD460" s="12">
        <f t="shared" si="145"/>
        <v>13970000</v>
      </c>
      <c r="BE460" s="12">
        <f t="shared" si="146"/>
        <v>0</v>
      </c>
      <c r="BF460" s="12">
        <f t="shared" si="140"/>
        <v>14350000</v>
      </c>
      <c r="BH460" s="95"/>
    </row>
    <row r="461" spans="1:60" ht="51">
      <c r="A461" s="32" t="s">
        <v>555</v>
      </c>
      <c r="B461" s="14" t="s">
        <v>9</v>
      </c>
      <c r="C461" s="84" t="s">
        <v>556</v>
      </c>
      <c r="D461" s="84" t="s">
        <v>45</v>
      </c>
      <c r="E461" s="84"/>
      <c r="F461" s="85"/>
      <c r="G461" s="85"/>
      <c r="H461" s="85"/>
      <c r="I461" s="11"/>
      <c r="J461" s="24">
        <v>1190000</v>
      </c>
      <c r="K461" s="24">
        <v>0</v>
      </c>
      <c r="L461" s="24">
        <v>0</v>
      </c>
      <c r="M461" s="24">
        <v>0</v>
      </c>
      <c r="N461" s="24">
        <v>0</v>
      </c>
      <c r="O461" s="24">
        <v>0</v>
      </c>
      <c r="P461" s="12">
        <f t="shared" si="134"/>
        <v>1190000</v>
      </c>
      <c r="Q461" s="24">
        <v>0</v>
      </c>
      <c r="R461" s="24">
        <v>0</v>
      </c>
      <c r="S461" s="24">
        <v>0</v>
      </c>
      <c r="T461" s="24">
        <v>0</v>
      </c>
      <c r="U461" s="24">
        <v>16265000</v>
      </c>
      <c r="V461" s="24">
        <v>0</v>
      </c>
      <c r="W461" s="12">
        <f t="shared" si="135"/>
        <v>16265000</v>
      </c>
      <c r="X461" s="24">
        <v>0</v>
      </c>
      <c r="Y461" s="24">
        <v>0</v>
      </c>
      <c r="Z461" s="24">
        <v>0</v>
      </c>
      <c r="AA461" s="24">
        <v>0</v>
      </c>
      <c r="AB461" s="24">
        <v>16265000</v>
      </c>
      <c r="AC461" s="24">
        <v>0</v>
      </c>
      <c r="AD461" s="12">
        <f t="shared" si="136"/>
        <v>16265000</v>
      </c>
      <c r="AE461" s="24">
        <v>0</v>
      </c>
      <c r="AF461" s="24">
        <v>0</v>
      </c>
      <c r="AG461" s="24">
        <v>0</v>
      </c>
      <c r="AH461" s="24">
        <v>0</v>
      </c>
      <c r="AI461" s="24">
        <v>0</v>
      </c>
      <c r="AJ461" s="24">
        <v>0</v>
      </c>
      <c r="AK461" s="12">
        <f t="shared" si="137"/>
        <v>0</v>
      </c>
      <c r="AL461" s="12">
        <f t="shared" si="138"/>
        <v>1190000</v>
      </c>
      <c r="AM461" s="12">
        <f t="shared" si="138"/>
        <v>0</v>
      </c>
      <c r="AN461" s="12">
        <f t="shared" si="138"/>
        <v>0</v>
      </c>
      <c r="AO461" s="12">
        <f t="shared" si="138"/>
        <v>0</v>
      </c>
      <c r="AP461" s="12">
        <f t="shared" si="138"/>
        <v>32530000</v>
      </c>
      <c r="AQ461" s="12">
        <f t="shared" si="138"/>
        <v>0</v>
      </c>
      <c r="AR461" s="12">
        <f t="shared" si="124"/>
        <v>33720000</v>
      </c>
      <c r="AS461" s="12">
        <v>0</v>
      </c>
      <c r="AT461" s="12">
        <v>0</v>
      </c>
      <c r="AU461" s="12">
        <v>0</v>
      </c>
      <c r="AV461" s="12">
        <v>0</v>
      </c>
      <c r="AW461" s="12">
        <v>0</v>
      </c>
      <c r="AX461" s="12">
        <v>0</v>
      </c>
      <c r="AY461" s="12">
        <f t="shared" si="139"/>
        <v>0</v>
      </c>
      <c r="AZ461" s="12">
        <f t="shared" si="141"/>
        <v>1190000</v>
      </c>
      <c r="BA461" s="12">
        <f t="shared" si="142"/>
        <v>0</v>
      </c>
      <c r="BB461" s="12">
        <f t="shared" si="143"/>
        <v>0</v>
      </c>
      <c r="BC461" s="12">
        <f t="shared" si="144"/>
        <v>0</v>
      </c>
      <c r="BD461" s="12">
        <f t="shared" si="145"/>
        <v>32530000</v>
      </c>
      <c r="BE461" s="12">
        <f t="shared" si="146"/>
        <v>0</v>
      </c>
      <c r="BF461" s="12">
        <f t="shared" si="140"/>
        <v>33720000</v>
      </c>
      <c r="BH461" s="95"/>
    </row>
    <row r="462" spans="1:60" ht="51">
      <c r="A462" s="32" t="s">
        <v>557</v>
      </c>
      <c r="B462" s="14" t="s">
        <v>9</v>
      </c>
      <c r="C462" s="84"/>
      <c r="D462" s="84" t="s">
        <v>1399</v>
      </c>
      <c r="E462" s="84" t="s">
        <v>36</v>
      </c>
      <c r="F462" s="85"/>
      <c r="G462" s="85"/>
      <c r="H462" s="85"/>
      <c r="I462" s="11"/>
      <c r="J462" s="24">
        <v>100000</v>
      </c>
      <c r="K462" s="24">
        <v>0</v>
      </c>
      <c r="L462" s="24">
        <v>0</v>
      </c>
      <c r="M462" s="24">
        <v>0</v>
      </c>
      <c r="N462" s="24">
        <v>0</v>
      </c>
      <c r="O462" s="24">
        <v>0</v>
      </c>
      <c r="P462" s="12">
        <f t="shared" si="134"/>
        <v>100000</v>
      </c>
      <c r="Q462" s="24">
        <v>0</v>
      </c>
      <c r="R462" s="24">
        <v>0</v>
      </c>
      <c r="S462" s="24">
        <v>0</v>
      </c>
      <c r="T462" s="24">
        <v>0</v>
      </c>
      <c r="U462" s="24">
        <v>2755000</v>
      </c>
      <c r="V462" s="24">
        <v>0</v>
      </c>
      <c r="W462" s="12">
        <f t="shared" si="135"/>
        <v>2755000</v>
      </c>
      <c r="X462" s="24">
        <v>0</v>
      </c>
      <c r="Y462" s="24">
        <v>0</v>
      </c>
      <c r="Z462" s="24">
        <v>0</v>
      </c>
      <c r="AA462" s="24">
        <v>0</v>
      </c>
      <c r="AB462" s="24">
        <v>2755000</v>
      </c>
      <c r="AC462" s="24">
        <v>0</v>
      </c>
      <c r="AD462" s="12">
        <f t="shared" si="136"/>
        <v>2755000</v>
      </c>
      <c r="AE462" s="24">
        <v>0</v>
      </c>
      <c r="AF462" s="24">
        <v>0</v>
      </c>
      <c r="AG462" s="24">
        <v>0</v>
      </c>
      <c r="AH462" s="24">
        <v>0</v>
      </c>
      <c r="AI462" s="24">
        <v>0</v>
      </c>
      <c r="AJ462" s="24">
        <v>0</v>
      </c>
      <c r="AK462" s="12">
        <f t="shared" si="137"/>
        <v>0</v>
      </c>
      <c r="AL462" s="12">
        <f t="shared" si="138"/>
        <v>100000</v>
      </c>
      <c r="AM462" s="12">
        <f t="shared" si="138"/>
        <v>0</v>
      </c>
      <c r="AN462" s="12">
        <f t="shared" si="138"/>
        <v>0</v>
      </c>
      <c r="AO462" s="12">
        <f t="shared" si="138"/>
        <v>0</v>
      </c>
      <c r="AP462" s="12">
        <f t="shared" si="138"/>
        <v>5510000</v>
      </c>
      <c r="AQ462" s="12">
        <f t="shared" si="138"/>
        <v>0</v>
      </c>
      <c r="AR462" s="12">
        <f t="shared" si="124"/>
        <v>5610000</v>
      </c>
      <c r="AS462" s="12">
        <v>0</v>
      </c>
      <c r="AT462" s="12">
        <v>0</v>
      </c>
      <c r="AU462" s="12">
        <v>0</v>
      </c>
      <c r="AV462" s="12">
        <v>0</v>
      </c>
      <c r="AW462" s="12">
        <v>0</v>
      </c>
      <c r="AX462" s="12">
        <v>0</v>
      </c>
      <c r="AY462" s="12">
        <f t="shared" si="139"/>
        <v>0</v>
      </c>
      <c r="AZ462" s="12">
        <f t="shared" si="141"/>
        <v>100000</v>
      </c>
      <c r="BA462" s="12">
        <f t="shared" si="142"/>
        <v>0</v>
      </c>
      <c r="BB462" s="12">
        <f t="shared" si="143"/>
        <v>0</v>
      </c>
      <c r="BC462" s="12">
        <f t="shared" si="144"/>
        <v>0</v>
      </c>
      <c r="BD462" s="12">
        <f t="shared" si="145"/>
        <v>5510000</v>
      </c>
      <c r="BE462" s="12">
        <f t="shared" si="146"/>
        <v>0</v>
      </c>
      <c r="BF462" s="12">
        <f t="shared" si="140"/>
        <v>5610000</v>
      </c>
      <c r="BH462" s="95"/>
    </row>
    <row r="463" spans="1:60" ht="51">
      <c r="A463" s="32" t="s">
        <v>558</v>
      </c>
      <c r="B463" s="14" t="s">
        <v>9</v>
      </c>
      <c r="C463" s="84"/>
      <c r="D463" s="84" t="s">
        <v>1399</v>
      </c>
      <c r="E463" s="84" t="s">
        <v>36</v>
      </c>
      <c r="F463" s="85"/>
      <c r="G463" s="85"/>
      <c r="H463" s="85"/>
      <c r="I463" s="11"/>
      <c r="J463" s="24">
        <v>1000000</v>
      </c>
      <c r="K463" s="24">
        <v>0</v>
      </c>
      <c r="L463" s="24">
        <v>0</v>
      </c>
      <c r="M463" s="24">
        <v>0</v>
      </c>
      <c r="N463" s="24">
        <v>0</v>
      </c>
      <c r="O463" s="24">
        <v>0</v>
      </c>
      <c r="P463" s="12">
        <f t="shared" si="134"/>
        <v>1000000</v>
      </c>
      <c r="Q463" s="24">
        <v>0</v>
      </c>
      <c r="R463" s="24">
        <v>0</v>
      </c>
      <c r="S463" s="24">
        <v>0</v>
      </c>
      <c r="T463" s="24">
        <v>0</v>
      </c>
      <c r="U463" s="24">
        <v>12410000</v>
      </c>
      <c r="V463" s="24">
        <v>0</v>
      </c>
      <c r="W463" s="12">
        <f t="shared" si="135"/>
        <v>12410000</v>
      </c>
      <c r="X463" s="24">
        <v>0</v>
      </c>
      <c r="Y463" s="24">
        <v>0</v>
      </c>
      <c r="Z463" s="24">
        <v>0</v>
      </c>
      <c r="AA463" s="24">
        <v>0</v>
      </c>
      <c r="AB463" s="24">
        <v>12410000</v>
      </c>
      <c r="AC463" s="24">
        <v>0</v>
      </c>
      <c r="AD463" s="12">
        <f t="shared" si="136"/>
        <v>12410000</v>
      </c>
      <c r="AE463" s="24">
        <v>0</v>
      </c>
      <c r="AF463" s="24">
        <v>0</v>
      </c>
      <c r="AG463" s="24">
        <v>0</v>
      </c>
      <c r="AH463" s="24">
        <v>0</v>
      </c>
      <c r="AI463" s="24">
        <v>0</v>
      </c>
      <c r="AJ463" s="24">
        <v>0</v>
      </c>
      <c r="AK463" s="12">
        <f t="shared" si="137"/>
        <v>0</v>
      </c>
      <c r="AL463" s="12">
        <f t="shared" si="138"/>
        <v>1000000</v>
      </c>
      <c r="AM463" s="12">
        <f t="shared" si="138"/>
        <v>0</v>
      </c>
      <c r="AN463" s="12">
        <f t="shared" si="138"/>
        <v>0</v>
      </c>
      <c r="AO463" s="12">
        <f t="shared" si="138"/>
        <v>0</v>
      </c>
      <c r="AP463" s="12">
        <f t="shared" si="138"/>
        <v>24820000</v>
      </c>
      <c r="AQ463" s="12">
        <f t="shared" si="138"/>
        <v>0</v>
      </c>
      <c r="AR463" s="12">
        <f>SUM(AL463:AQ463)</f>
        <v>25820000</v>
      </c>
      <c r="AS463" s="12">
        <v>0</v>
      </c>
      <c r="AT463" s="12">
        <v>0</v>
      </c>
      <c r="AU463" s="12">
        <v>0</v>
      </c>
      <c r="AV463" s="12">
        <v>0</v>
      </c>
      <c r="AW463" s="12">
        <v>0</v>
      </c>
      <c r="AX463" s="12">
        <v>0</v>
      </c>
      <c r="AY463" s="12">
        <f t="shared" si="139"/>
        <v>0</v>
      </c>
      <c r="AZ463" s="12">
        <f t="shared" si="141"/>
        <v>1000000</v>
      </c>
      <c r="BA463" s="12">
        <f t="shared" si="142"/>
        <v>0</v>
      </c>
      <c r="BB463" s="12">
        <f t="shared" si="143"/>
        <v>0</v>
      </c>
      <c r="BC463" s="12">
        <f t="shared" si="144"/>
        <v>0</v>
      </c>
      <c r="BD463" s="12">
        <f t="shared" si="145"/>
        <v>24820000</v>
      </c>
      <c r="BE463" s="12">
        <f t="shared" si="146"/>
        <v>0</v>
      </c>
      <c r="BF463" s="12">
        <f t="shared" si="140"/>
        <v>25820000</v>
      </c>
      <c r="BH463" s="95"/>
    </row>
    <row r="464" spans="1:60">
      <c r="A464" s="71" t="s">
        <v>559</v>
      </c>
      <c r="B464" s="14"/>
      <c r="C464" s="84"/>
      <c r="D464" s="84"/>
      <c r="E464" s="84"/>
      <c r="F464" s="85"/>
      <c r="G464" s="85"/>
      <c r="H464" s="75"/>
      <c r="I464" s="13"/>
      <c r="J464" s="12">
        <f>SUM(J465:J628)-J596-J608-J613</f>
        <v>86219897</v>
      </c>
      <c r="K464" s="12">
        <f t="shared" ref="K464:AY464" si="147">SUM(K465:K628)-K596-K608-K613</f>
        <v>15000</v>
      </c>
      <c r="L464" s="12">
        <f t="shared" si="147"/>
        <v>0</v>
      </c>
      <c r="M464" s="12">
        <f t="shared" si="147"/>
        <v>60000</v>
      </c>
      <c r="N464" s="12">
        <f t="shared" si="147"/>
        <v>0</v>
      </c>
      <c r="O464" s="12">
        <f t="shared" si="147"/>
        <v>3070097</v>
      </c>
      <c r="P464" s="12">
        <f t="shared" si="147"/>
        <v>89364994</v>
      </c>
      <c r="Q464" s="12">
        <f t="shared" si="147"/>
        <v>111421571</v>
      </c>
      <c r="R464" s="12">
        <f t="shared" si="147"/>
        <v>15000</v>
      </c>
      <c r="S464" s="12">
        <f t="shared" si="147"/>
        <v>0</v>
      </c>
      <c r="T464" s="12">
        <f t="shared" si="147"/>
        <v>0</v>
      </c>
      <c r="U464" s="12">
        <f t="shared" si="147"/>
        <v>0</v>
      </c>
      <c r="V464" s="12">
        <f t="shared" si="147"/>
        <v>3088830</v>
      </c>
      <c r="W464" s="12">
        <f t="shared" si="147"/>
        <v>114525401</v>
      </c>
      <c r="X464" s="12">
        <f t="shared" si="147"/>
        <v>100496372.5</v>
      </c>
      <c r="Y464" s="12">
        <f t="shared" si="147"/>
        <v>15000</v>
      </c>
      <c r="Z464" s="12">
        <f t="shared" si="147"/>
        <v>0</v>
      </c>
      <c r="AA464" s="12">
        <f t="shared" si="147"/>
        <v>0</v>
      </c>
      <c r="AB464" s="12">
        <f t="shared" si="147"/>
        <v>0</v>
      </c>
      <c r="AC464" s="12">
        <f t="shared" si="147"/>
        <v>2218713</v>
      </c>
      <c r="AD464" s="12">
        <f t="shared" si="147"/>
        <v>102730085.5</v>
      </c>
      <c r="AE464" s="12">
        <f t="shared" si="147"/>
        <v>107528900.5</v>
      </c>
      <c r="AF464" s="12">
        <f t="shared" si="147"/>
        <v>15000</v>
      </c>
      <c r="AG464" s="12">
        <f t="shared" si="147"/>
        <v>0</v>
      </c>
      <c r="AH464" s="12">
        <f t="shared" si="147"/>
        <v>0</v>
      </c>
      <c r="AI464" s="12">
        <f t="shared" si="147"/>
        <v>0</v>
      </c>
      <c r="AJ464" s="12">
        <f t="shared" si="147"/>
        <v>1256810</v>
      </c>
      <c r="AK464" s="12">
        <f t="shared" si="147"/>
        <v>108800710.5</v>
      </c>
      <c r="AL464" s="12">
        <f t="shared" si="147"/>
        <v>405666741</v>
      </c>
      <c r="AM464" s="12">
        <f t="shared" si="147"/>
        <v>60000</v>
      </c>
      <c r="AN464" s="12">
        <f t="shared" si="147"/>
        <v>0</v>
      </c>
      <c r="AO464" s="12">
        <f t="shared" si="147"/>
        <v>60000</v>
      </c>
      <c r="AP464" s="12">
        <f t="shared" si="147"/>
        <v>0</v>
      </c>
      <c r="AQ464" s="12">
        <f t="shared" si="147"/>
        <v>9634450</v>
      </c>
      <c r="AR464" s="12">
        <f t="shared" si="147"/>
        <v>415421191</v>
      </c>
      <c r="AS464" s="12">
        <f t="shared" si="147"/>
        <v>82154897.769999996</v>
      </c>
      <c r="AT464" s="12">
        <f t="shared" si="147"/>
        <v>0</v>
      </c>
      <c r="AU464" s="12">
        <f t="shared" si="147"/>
        <v>0</v>
      </c>
      <c r="AV464" s="12">
        <f t="shared" si="147"/>
        <v>0</v>
      </c>
      <c r="AW464" s="12">
        <f t="shared" si="147"/>
        <v>0</v>
      </c>
      <c r="AX464" s="12">
        <f t="shared" si="147"/>
        <v>510.6</v>
      </c>
      <c r="AY464" s="12">
        <f t="shared" si="147"/>
        <v>82155408.370000005</v>
      </c>
      <c r="AZ464" s="12">
        <f t="shared" si="141"/>
        <v>487821638.76999998</v>
      </c>
      <c r="BA464" s="12">
        <f t="shared" si="142"/>
        <v>60000</v>
      </c>
      <c r="BB464" s="12">
        <f t="shared" si="143"/>
        <v>0</v>
      </c>
      <c r="BC464" s="12">
        <f t="shared" si="144"/>
        <v>60000</v>
      </c>
      <c r="BD464" s="12">
        <f t="shared" si="145"/>
        <v>0</v>
      </c>
      <c r="BE464" s="12">
        <f t="shared" si="146"/>
        <v>9634960.5999999996</v>
      </c>
      <c r="BF464" s="12">
        <f t="shared" si="140"/>
        <v>497576599.37</v>
      </c>
      <c r="BH464" s="95"/>
    </row>
    <row r="465" spans="1:60" ht="38.25">
      <c r="A465" s="120" t="s">
        <v>1494</v>
      </c>
      <c r="B465" s="117" t="s">
        <v>9</v>
      </c>
      <c r="C465" s="106" t="s">
        <v>1495</v>
      </c>
      <c r="D465" s="106" t="s">
        <v>45</v>
      </c>
      <c r="E465" s="106"/>
      <c r="F465" s="107">
        <v>10</v>
      </c>
      <c r="G465" s="107"/>
      <c r="H465" s="75"/>
      <c r="I465" s="13"/>
      <c r="J465" s="109">
        <v>8272976</v>
      </c>
      <c r="K465" s="109">
        <v>0</v>
      </c>
      <c r="L465" s="109">
        <v>0</v>
      </c>
      <c r="M465" s="109">
        <v>0</v>
      </c>
      <c r="N465" s="109">
        <v>0</v>
      </c>
      <c r="O465" s="109">
        <v>0</v>
      </c>
      <c r="P465" s="109">
        <f t="shared" ref="P465" si="148">SUM(J465:O465)</f>
        <v>8272976</v>
      </c>
      <c r="Q465" s="109">
        <v>14732145</v>
      </c>
      <c r="R465" s="109">
        <v>0</v>
      </c>
      <c r="S465" s="109">
        <v>0</v>
      </c>
      <c r="T465" s="109">
        <v>0</v>
      </c>
      <c r="U465" s="109">
        <v>0</v>
      </c>
      <c r="V465" s="109">
        <v>0</v>
      </c>
      <c r="W465" s="109">
        <f t="shared" ref="W465" si="149">SUM(Q465:V465)</f>
        <v>14732145</v>
      </c>
      <c r="X465" s="109">
        <v>6374431.5</v>
      </c>
      <c r="Y465" s="109">
        <v>0</v>
      </c>
      <c r="Z465" s="109">
        <v>0</v>
      </c>
      <c r="AA465" s="109">
        <v>0</v>
      </c>
      <c r="AB465" s="109">
        <v>0</v>
      </c>
      <c r="AC465" s="109">
        <v>0</v>
      </c>
      <c r="AD465" s="109">
        <f t="shared" ref="AD465" si="150">SUM(X465:AC465)</f>
        <v>6374431.5</v>
      </c>
      <c r="AE465" s="110">
        <v>6374431.5</v>
      </c>
      <c r="AF465" s="109">
        <v>0</v>
      </c>
      <c r="AG465" s="109">
        <v>0</v>
      </c>
      <c r="AH465" s="109">
        <v>0</v>
      </c>
      <c r="AI465" s="109">
        <v>0</v>
      </c>
      <c r="AJ465" s="109">
        <v>0</v>
      </c>
      <c r="AK465" s="109">
        <f t="shared" ref="AK465" si="151">SUM(AE465:AJ465)</f>
        <v>6374431.5</v>
      </c>
      <c r="AL465" s="12">
        <f t="shared" ref="AL465" si="152">+J465+Q465+X465+AE465</f>
        <v>35753984</v>
      </c>
      <c r="AM465" s="12">
        <f t="shared" ref="AM465" si="153">+K465+R465+Y465+AF465</f>
        <v>0</v>
      </c>
      <c r="AN465" s="12">
        <f t="shared" ref="AN465" si="154">+L465+S465+Z465+AG465</f>
        <v>0</v>
      </c>
      <c r="AO465" s="12">
        <f t="shared" ref="AO465" si="155">+M465+T465+AA465+AH465</f>
        <v>0</v>
      </c>
      <c r="AP465" s="12">
        <f t="shared" ref="AP465" si="156">+N465+U465+AB465+AI465</f>
        <v>0</v>
      </c>
      <c r="AQ465" s="12">
        <f t="shared" ref="AQ465" si="157">+O465+V465+AC465+AJ465</f>
        <v>0</v>
      </c>
      <c r="AR465" s="12">
        <f t="shared" ref="AR465" si="158">SUM(AL465:AQ465)</f>
        <v>35753984</v>
      </c>
      <c r="AS465" s="12">
        <v>0</v>
      </c>
      <c r="AT465" s="12">
        <v>0</v>
      </c>
      <c r="AU465" s="12">
        <v>0</v>
      </c>
      <c r="AV465" s="12">
        <v>0</v>
      </c>
      <c r="AW465" s="12">
        <v>0</v>
      </c>
      <c r="AX465" s="12">
        <v>0</v>
      </c>
      <c r="AY465" s="12">
        <f t="shared" ref="AY465" si="159">SUM(AS465:AX465)</f>
        <v>0</v>
      </c>
      <c r="AZ465" s="12">
        <f t="shared" ref="AZ465" si="160">AL465+AS465</f>
        <v>35753984</v>
      </c>
      <c r="BA465" s="12">
        <f t="shared" ref="BA465" si="161">AM465+AT465</f>
        <v>0</v>
      </c>
      <c r="BB465" s="12">
        <f t="shared" ref="BB465" si="162">AN465+AU465</f>
        <v>0</v>
      </c>
      <c r="BC465" s="12">
        <f t="shared" ref="BC465" si="163">AO465+AV465</f>
        <v>0</v>
      </c>
      <c r="BD465" s="12">
        <f t="shared" ref="BD465" si="164">AP465+AW465</f>
        <v>0</v>
      </c>
      <c r="BE465" s="12">
        <f t="shared" ref="BE465" si="165">AQ465+AX465</f>
        <v>0</v>
      </c>
      <c r="BF465" s="12">
        <f t="shared" ref="BF465" si="166">SUM(AZ465:BE465)</f>
        <v>35753984</v>
      </c>
      <c r="BH465" s="95"/>
    </row>
    <row r="466" spans="1:60" ht="408.75" customHeight="1">
      <c r="A466" s="115" t="s">
        <v>560</v>
      </c>
      <c r="B466" s="119" t="s">
        <v>9</v>
      </c>
      <c r="C466" s="132" t="s">
        <v>1508</v>
      </c>
      <c r="D466" s="84" t="s">
        <v>45</v>
      </c>
      <c r="E466" s="84" t="s">
        <v>1389</v>
      </c>
      <c r="F466" s="85">
        <v>10</v>
      </c>
      <c r="G466" s="85"/>
      <c r="H466" s="85"/>
      <c r="I466" s="13"/>
      <c r="J466" s="12">
        <v>3659232</v>
      </c>
      <c r="K466" s="12">
        <v>0</v>
      </c>
      <c r="L466" s="12">
        <v>0</v>
      </c>
      <c r="M466" s="12">
        <v>0</v>
      </c>
      <c r="N466" s="12">
        <v>0</v>
      </c>
      <c r="O466" s="12">
        <v>412000</v>
      </c>
      <c r="P466" s="12">
        <f t="shared" si="134"/>
        <v>4071232</v>
      </c>
      <c r="Q466" s="12">
        <v>5563500</v>
      </c>
      <c r="R466" s="12">
        <v>0</v>
      </c>
      <c r="S466" s="12">
        <v>0</v>
      </c>
      <c r="T466" s="12">
        <v>0</v>
      </c>
      <c r="U466" s="12">
        <v>0</v>
      </c>
      <c r="V466" s="12">
        <v>740000</v>
      </c>
      <c r="W466" s="12">
        <f t="shared" ref="W466:W503" si="167">SUM(Q466:V466)</f>
        <v>6303500</v>
      </c>
      <c r="X466" s="12">
        <v>5820000</v>
      </c>
      <c r="Y466" s="12">
        <v>0</v>
      </c>
      <c r="Z466" s="12">
        <v>0</v>
      </c>
      <c r="AA466" s="12">
        <v>0</v>
      </c>
      <c r="AB466" s="12">
        <v>0</v>
      </c>
      <c r="AC466" s="12">
        <v>865000</v>
      </c>
      <c r="AD466" s="12">
        <f t="shared" ref="AD466:AD504" si="168">SUM(X466:AC466)</f>
        <v>6685000</v>
      </c>
      <c r="AE466" s="12">
        <v>5038864</v>
      </c>
      <c r="AF466" s="12">
        <v>0</v>
      </c>
      <c r="AG466" s="12">
        <v>0</v>
      </c>
      <c r="AH466" s="12">
        <v>0</v>
      </c>
      <c r="AI466" s="12">
        <v>0</v>
      </c>
      <c r="AJ466" s="12">
        <v>805000</v>
      </c>
      <c r="AK466" s="12">
        <f t="shared" ref="AK466:AK504" si="169">SUM(AE466:AJ466)</f>
        <v>5843864</v>
      </c>
      <c r="AL466" s="12">
        <f t="shared" ref="AL466:AQ499" si="170">+J466+Q466+X466+AE466</f>
        <v>20081596</v>
      </c>
      <c r="AM466" s="12">
        <f t="shared" si="170"/>
        <v>0</v>
      </c>
      <c r="AN466" s="12">
        <f t="shared" si="170"/>
        <v>0</v>
      </c>
      <c r="AO466" s="12">
        <f t="shared" si="170"/>
        <v>0</v>
      </c>
      <c r="AP466" s="12">
        <f t="shared" si="170"/>
        <v>0</v>
      </c>
      <c r="AQ466" s="12">
        <f t="shared" si="170"/>
        <v>2822000</v>
      </c>
      <c r="AR466" s="12">
        <f t="shared" ref="AR466:AR503" si="171">SUM(AL466:AQ466)</f>
        <v>22903596</v>
      </c>
      <c r="AS466" s="12">
        <v>8353.77</v>
      </c>
      <c r="AT466" s="12">
        <v>0</v>
      </c>
      <c r="AU466" s="12">
        <v>0</v>
      </c>
      <c r="AV466" s="12">
        <v>0</v>
      </c>
      <c r="AW466" s="12">
        <v>0</v>
      </c>
      <c r="AX466" s="12">
        <v>510.6</v>
      </c>
      <c r="AY466" s="12">
        <f t="shared" ref="AY466:AY504" si="172">SUM(AS466:AX466)</f>
        <v>8864.3700000000008</v>
      </c>
      <c r="AZ466" s="12">
        <f t="shared" si="141"/>
        <v>20089949.77</v>
      </c>
      <c r="BA466" s="12">
        <f t="shared" si="142"/>
        <v>0</v>
      </c>
      <c r="BB466" s="12">
        <f t="shared" si="143"/>
        <v>0</v>
      </c>
      <c r="BC466" s="12">
        <f t="shared" si="144"/>
        <v>0</v>
      </c>
      <c r="BD466" s="12">
        <f t="shared" si="145"/>
        <v>0</v>
      </c>
      <c r="BE466" s="12">
        <f t="shared" si="146"/>
        <v>2822510.6</v>
      </c>
      <c r="BF466" s="12">
        <f t="shared" si="140"/>
        <v>22912460.370000001</v>
      </c>
      <c r="BH466" s="95"/>
    </row>
    <row r="467" spans="1:60" ht="219.75" customHeight="1">
      <c r="A467" s="121"/>
      <c r="B467" s="118"/>
      <c r="C467" s="133"/>
      <c r="D467" s="115"/>
      <c r="E467" s="115"/>
      <c r="F467" s="116"/>
      <c r="G467" s="116"/>
      <c r="H467" s="116"/>
      <c r="I467" s="13"/>
      <c r="J467" s="12"/>
      <c r="K467" s="12"/>
      <c r="L467" s="12"/>
      <c r="M467" s="12"/>
      <c r="N467" s="12"/>
      <c r="O467" s="12"/>
      <c r="P467" s="12"/>
      <c r="Q467" s="12"/>
      <c r="R467" s="12"/>
      <c r="S467" s="12"/>
      <c r="T467" s="12"/>
      <c r="U467" s="12"/>
      <c r="V467" s="12"/>
      <c r="W467" s="12"/>
      <c r="X467" s="12"/>
      <c r="Y467" s="12"/>
      <c r="Z467" s="12"/>
      <c r="AA467" s="12"/>
      <c r="AB467" s="12"/>
      <c r="AC467" s="12"/>
      <c r="AD467" s="12"/>
      <c r="AE467" s="12"/>
      <c r="AF467" s="12"/>
      <c r="AG467" s="12"/>
      <c r="AH467" s="12"/>
      <c r="AI467" s="12"/>
      <c r="AJ467" s="12"/>
      <c r="AK467" s="12"/>
      <c r="AL467" s="12"/>
      <c r="AM467" s="12"/>
      <c r="AN467" s="12"/>
      <c r="AO467" s="12"/>
      <c r="AP467" s="12"/>
      <c r="AQ467" s="12"/>
      <c r="AR467" s="12"/>
      <c r="AS467" s="12"/>
      <c r="AT467" s="12"/>
      <c r="AU467" s="12"/>
      <c r="AV467" s="12"/>
      <c r="AW467" s="12"/>
      <c r="AX467" s="12"/>
      <c r="AY467" s="12"/>
      <c r="AZ467" s="12"/>
      <c r="BA467" s="12"/>
      <c r="BB467" s="12"/>
      <c r="BC467" s="12"/>
      <c r="BD467" s="12"/>
      <c r="BE467" s="12"/>
      <c r="BF467" s="12"/>
      <c r="BH467" s="95"/>
    </row>
    <row r="468" spans="1:60" ht="355.5" customHeight="1">
      <c r="A468" s="115" t="s">
        <v>1509</v>
      </c>
      <c r="B468" s="118" t="s">
        <v>9</v>
      </c>
      <c r="C468" s="84" t="s">
        <v>1376</v>
      </c>
      <c r="D468" s="84" t="s">
        <v>45</v>
      </c>
      <c r="E468" s="84" t="s">
        <v>1390</v>
      </c>
      <c r="F468" s="85">
        <v>10</v>
      </c>
      <c r="G468" s="85"/>
      <c r="H468" s="85"/>
      <c r="I468" s="13"/>
      <c r="J468" s="12">
        <v>1738848</v>
      </c>
      <c r="K468" s="12">
        <v>0</v>
      </c>
      <c r="L468" s="12">
        <v>0</v>
      </c>
      <c r="M468" s="12">
        <v>0</v>
      </c>
      <c r="N468" s="12">
        <v>0</v>
      </c>
      <c r="O468" s="12">
        <v>2658097</v>
      </c>
      <c r="P468" s="12">
        <f t="shared" si="134"/>
        <v>4396945</v>
      </c>
      <c r="Q468" s="12">
        <v>4760775</v>
      </c>
      <c r="R468" s="12">
        <v>0</v>
      </c>
      <c r="S468" s="12">
        <v>0</v>
      </c>
      <c r="T468" s="12">
        <v>0</v>
      </c>
      <c r="U468" s="12">
        <v>0</v>
      </c>
      <c r="V468" s="12">
        <v>2348830</v>
      </c>
      <c r="W468" s="12">
        <f t="shared" si="167"/>
        <v>7109605</v>
      </c>
      <c r="X468" s="12">
        <v>1891660</v>
      </c>
      <c r="Y468" s="12">
        <v>0</v>
      </c>
      <c r="Z468" s="12">
        <v>0</v>
      </c>
      <c r="AA468" s="12">
        <v>0</v>
      </c>
      <c r="AB468" s="12">
        <v>0</v>
      </c>
      <c r="AC468" s="12">
        <v>1353713</v>
      </c>
      <c r="AD468" s="12">
        <f t="shared" si="168"/>
        <v>3245373</v>
      </c>
      <c r="AE468" s="12">
        <v>318547</v>
      </c>
      <c r="AF468" s="12">
        <v>0</v>
      </c>
      <c r="AG468" s="12">
        <v>0</v>
      </c>
      <c r="AH468" s="12">
        <v>0</v>
      </c>
      <c r="AI468" s="12">
        <v>0</v>
      </c>
      <c r="AJ468" s="12">
        <v>451810</v>
      </c>
      <c r="AK468" s="12">
        <f t="shared" si="169"/>
        <v>770357</v>
      </c>
      <c r="AL468" s="12">
        <f t="shared" si="170"/>
        <v>8709830</v>
      </c>
      <c r="AM468" s="12">
        <f t="shared" si="170"/>
        <v>0</v>
      </c>
      <c r="AN468" s="12">
        <f t="shared" si="170"/>
        <v>0</v>
      </c>
      <c r="AO468" s="12">
        <f t="shared" si="170"/>
        <v>0</v>
      </c>
      <c r="AP468" s="12">
        <f t="shared" si="170"/>
        <v>0</v>
      </c>
      <c r="AQ468" s="12">
        <f t="shared" si="170"/>
        <v>6812450</v>
      </c>
      <c r="AR468" s="12">
        <f t="shared" si="171"/>
        <v>15522280</v>
      </c>
      <c r="AS468" s="12">
        <v>0</v>
      </c>
      <c r="AT468" s="12">
        <v>0</v>
      </c>
      <c r="AU468" s="12">
        <v>0</v>
      </c>
      <c r="AV468" s="12">
        <v>0</v>
      </c>
      <c r="AW468" s="12">
        <v>0</v>
      </c>
      <c r="AX468" s="12">
        <v>0</v>
      </c>
      <c r="AY468" s="12">
        <f t="shared" si="172"/>
        <v>0</v>
      </c>
      <c r="AZ468" s="12">
        <f t="shared" si="141"/>
        <v>8709830</v>
      </c>
      <c r="BA468" s="12">
        <f t="shared" si="142"/>
        <v>0</v>
      </c>
      <c r="BB468" s="12">
        <f t="shared" si="143"/>
        <v>0</v>
      </c>
      <c r="BC468" s="12">
        <f t="shared" si="144"/>
        <v>0</v>
      </c>
      <c r="BD468" s="12">
        <f t="shared" si="145"/>
        <v>0</v>
      </c>
      <c r="BE468" s="12">
        <f t="shared" si="146"/>
        <v>6812450</v>
      </c>
      <c r="BF468" s="12">
        <f t="shared" si="140"/>
        <v>15522280</v>
      </c>
      <c r="BH468" s="95"/>
    </row>
    <row r="469" spans="1:60" ht="102">
      <c r="A469" s="84" t="s">
        <v>561</v>
      </c>
      <c r="B469" s="14" t="s">
        <v>9</v>
      </c>
      <c r="C469" s="84" t="s">
        <v>1377</v>
      </c>
      <c r="D469" s="84" t="s">
        <v>45</v>
      </c>
      <c r="E469" s="84" t="s">
        <v>1391</v>
      </c>
      <c r="F469" s="85">
        <v>10</v>
      </c>
      <c r="G469" s="85"/>
      <c r="H469" s="85"/>
      <c r="I469" s="13"/>
      <c r="J469" s="12">
        <v>1746425</v>
      </c>
      <c r="K469" s="12">
        <v>0</v>
      </c>
      <c r="L469" s="12">
        <v>0</v>
      </c>
      <c r="M469" s="12">
        <v>0</v>
      </c>
      <c r="N469" s="12">
        <v>0</v>
      </c>
      <c r="O469" s="12">
        <v>0</v>
      </c>
      <c r="P469" s="12">
        <f t="shared" si="134"/>
        <v>1746425</v>
      </c>
      <c r="Q469" s="12">
        <v>2521362</v>
      </c>
      <c r="R469" s="12">
        <v>0</v>
      </c>
      <c r="S469" s="12">
        <v>0</v>
      </c>
      <c r="T469" s="12">
        <v>0</v>
      </c>
      <c r="U469" s="12">
        <v>0</v>
      </c>
      <c r="V469" s="12">
        <v>0</v>
      </c>
      <c r="W469" s="12">
        <f t="shared" si="167"/>
        <v>2521362</v>
      </c>
      <c r="X469" s="12">
        <v>1973283</v>
      </c>
      <c r="Y469" s="12">
        <v>0</v>
      </c>
      <c r="Z469" s="12">
        <v>0</v>
      </c>
      <c r="AA469" s="12">
        <v>0</v>
      </c>
      <c r="AB469" s="12">
        <v>0</v>
      </c>
      <c r="AC469" s="12">
        <v>0</v>
      </c>
      <c r="AD469" s="12">
        <f t="shared" si="168"/>
        <v>1973283</v>
      </c>
      <c r="AE469" s="12">
        <v>318547</v>
      </c>
      <c r="AF469" s="12">
        <v>0</v>
      </c>
      <c r="AG469" s="12">
        <v>0</v>
      </c>
      <c r="AH469" s="12">
        <v>0</v>
      </c>
      <c r="AI469" s="12">
        <v>0</v>
      </c>
      <c r="AJ469" s="12">
        <v>0</v>
      </c>
      <c r="AK469" s="12">
        <f t="shared" si="169"/>
        <v>318547</v>
      </c>
      <c r="AL469" s="12">
        <f t="shared" si="170"/>
        <v>6559617</v>
      </c>
      <c r="AM469" s="12">
        <f t="shared" si="170"/>
        <v>0</v>
      </c>
      <c r="AN469" s="12">
        <f t="shared" si="170"/>
        <v>0</v>
      </c>
      <c r="AO469" s="12">
        <f t="shared" si="170"/>
        <v>0</v>
      </c>
      <c r="AP469" s="12">
        <f t="shared" si="170"/>
        <v>0</v>
      </c>
      <c r="AQ469" s="12">
        <f t="shared" si="170"/>
        <v>0</v>
      </c>
      <c r="AR469" s="12">
        <f t="shared" si="171"/>
        <v>6559617</v>
      </c>
      <c r="AS469" s="12">
        <v>0</v>
      </c>
      <c r="AT469" s="12">
        <v>0</v>
      </c>
      <c r="AU469" s="12">
        <v>0</v>
      </c>
      <c r="AV469" s="12">
        <v>0</v>
      </c>
      <c r="AW469" s="12">
        <v>0</v>
      </c>
      <c r="AX469" s="12">
        <v>0</v>
      </c>
      <c r="AY469" s="12">
        <f t="shared" si="172"/>
        <v>0</v>
      </c>
      <c r="AZ469" s="12">
        <f t="shared" si="141"/>
        <v>6559617</v>
      </c>
      <c r="BA469" s="12">
        <f t="shared" si="142"/>
        <v>0</v>
      </c>
      <c r="BB469" s="12">
        <f t="shared" si="143"/>
        <v>0</v>
      </c>
      <c r="BC469" s="12">
        <f t="shared" si="144"/>
        <v>0</v>
      </c>
      <c r="BD469" s="12">
        <f t="shared" si="145"/>
        <v>0</v>
      </c>
      <c r="BE469" s="12">
        <f t="shared" si="146"/>
        <v>0</v>
      </c>
      <c r="BF469" s="12">
        <f t="shared" si="140"/>
        <v>6559617</v>
      </c>
      <c r="BH469" s="95"/>
    </row>
    <row r="470" spans="1:60" ht="38.25">
      <c r="A470" s="84" t="s">
        <v>562</v>
      </c>
      <c r="B470" s="14" t="s">
        <v>9</v>
      </c>
      <c r="C470" s="84" t="s">
        <v>563</v>
      </c>
      <c r="D470" s="84" t="s">
        <v>1399</v>
      </c>
      <c r="E470" s="84" t="s">
        <v>60</v>
      </c>
      <c r="F470" s="85">
        <v>10</v>
      </c>
      <c r="G470" s="85"/>
      <c r="H470" s="85"/>
      <c r="I470" s="13"/>
      <c r="J470" s="12">
        <v>0</v>
      </c>
      <c r="K470" s="12">
        <v>0</v>
      </c>
      <c r="L470" s="12">
        <v>0</v>
      </c>
      <c r="M470" s="12">
        <v>0</v>
      </c>
      <c r="N470" s="12">
        <v>0</v>
      </c>
      <c r="O470" s="12">
        <v>0</v>
      </c>
      <c r="P470" s="12">
        <f t="shared" si="134"/>
        <v>0</v>
      </c>
      <c r="Q470" s="12">
        <v>0</v>
      </c>
      <c r="R470" s="12">
        <v>0</v>
      </c>
      <c r="S470" s="12">
        <v>0</v>
      </c>
      <c r="T470" s="12">
        <v>0</v>
      </c>
      <c r="U470" s="12">
        <v>0</v>
      </c>
      <c r="V470" s="12">
        <v>0</v>
      </c>
      <c r="W470" s="12">
        <f t="shared" si="167"/>
        <v>0</v>
      </c>
      <c r="X470" s="12">
        <v>71371</v>
      </c>
      <c r="Y470" s="12">
        <v>0</v>
      </c>
      <c r="Z470" s="12">
        <v>0</v>
      </c>
      <c r="AA470" s="12">
        <v>0</v>
      </c>
      <c r="AB470" s="12">
        <v>0</v>
      </c>
      <c r="AC470" s="12">
        <v>0</v>
      </c>
      <c r="AD470" s="12">
        <f t="shared" si="168"/>
        <v>71371</v>
      </c>
      <c r="AE470" s="12">
        <v>110000</v>
      </c>
      <c r="AF470" s="12">
        <v>0</v>
      </c>
      <c r="AG470" s="12">
        <v>0</v>
      </c>
      <c r="AH470" s="12">
        <v>0</v>
      </c>
      <c r="AI470" s="12">
        <v>0</v>
      </c>
      <c r="AJ470" s="12">
        <v>0</v>
      </c>
      <c r="AK470" s="12">
        <f t="shared" si="169"/>
        <v>110000</v>
      </c>
      <c r="AL470" s="12">
        <f t="shared" si="170"/>
        <v>181371</v>
      </c>
      <c r="AM470" s="12">
        <f t="shared" si="170"/>
        <v>0</v>
      </c>
      <c r="AN470" s="12">
        <f t="shared" si="170"/>
        <v>0</v>
      </c>
      <c r="AO470" s="12">
        <f t="shared" si="170"/>
        <v>0</v>
      </c>
      <c r="AP470" s="12">
        <f t="shared" si="170"/>
        <v>0</v>
      </c>
      <c r="AQ470" s="12">
        <f t="shared" si="170"/>
        <v>0</v>
      </c>
      <c r="AR470" s="12">
        <f t="shared" si="171"/>
        <v>181371</v>
      </c>
      <c r="AS470" s="12">
        <v>1602902</v>
      </c>
      <c r="AT470" s="12">
        <v>0</v>
      </c>
      <c r="AU470" s="12">
        <v>0</v>
      </c>
      <c r="AV470" s="12">
        <v>0</v>
      </c>
      <c r="AW470" s="12">
        <v>0</v>
      </c>
      <c r="AX470" s="12">
        <v>0</v>
      </c>
      <c r="AY470" s="12">
        <f t="shared" si="172"/>
        <v>1602902</v>
      </c>
      <c r="AZ470" s="12">
        <f t="shared" si="141"/>
        <v>1784273</v>
      </c>
      <c r="BA470" s="12">
        <f t="shared" si="142"/>
        <v>0</v>
      </c>
      <c r="BB470" s="12">
        <f t="shared" si="143"/>
        <v>0</v>
      </c>
      <c r="BC470" s="12">
        <f t="shared" si="144"/>
        <v>0</v>
      </c>
      <c r="BD470" s="12">
        <f t="shared" si="145"/>
        <v>0</v>
      </c>
      <c r="BE470" s="12">
        <f t="shared" si="146"/>
        <v>0</v>
      </c>
      <c r="BF470" s="12">
        <f t="shared" si="140"/>
        <v>1784273</v>
      </c>
      <c r="BH470" s="95"/>
    </row>
    <row r="471" spans="1:60" ht="51">
      <c r="A471" s="84" t="s">
        <v>564</v>
      </c>
      <c r="B471" s="14" t="s">
        <v>9</v>
      </c>
      <c r="C471" s="84" t="s">
        <v>565</v>
      </c>
      <c r="D471" s="84" t="s">
        <v>1399</v>
      </c>
      <c r="E471" s="84" t="s">
        <v>61</v>
      </c>
      <c r="F471" s="85">
        <v>10</v>
      </c>
      <c r="G471" s="85"/>
      <c r="H471" s="85"/>
      <c r="I471" s="13"/>
      <c r="J471" s="12">
        <v>0</v>
      </c>
      <c r="K471" s="12">
        <v>0</v>
      </c>
      <c r="L471" s="12">
        <v>0</v>
      </c>
      <c r="M471" s="12">
        <v>0</v>
      </c>
      <c r="N471" s="12">
        <v>0</v>
      </c>
      <c r="O471" s="12">
        <v>0</v>
      </c>
      <c r="P471" s="12">
        <f t="shared" si="134"/>
        <v>0</v>
      </c>
      <c r="Q471" s="12">
        <v>0</v>
      </c>
      <c r="R471" s="12">
        <v>0</v>
      </c>
      <c r="S471" s="12">
        <v>0</v>
      </c>
      <c r="T471" s="12">
        <v>0</v>
      </c>
      <c r="U471" s="12">
        <v>0</v>
      </c>
      <c r="V471" s="12">
        <v>0</v>
      </c>
      <c r="W471" s="12">
        <f t="shared" si="167"/>
        <v>0</v>
      </c>
      <c r="X471" s="12">
        <v>55250</v>
      </c>
      <c r="Y471" s="12">
        <v>0</v>
      </c>
      <c r="Z471" s="12">
        <v>0</v>
      </c>
      <c r="AA471" s="12">
        <v>0</v>
      </c>
      <c r="AB471" s="12">
        <v>0</v>
      </c>
      <c r="AC471" s="12">
        <v>0</v>
      </c>
      <c r="AD471" s="12">
        <f t="shared" si="168"/>
        <v>55250</v>
      </c>
      <c r="AE471" s="12">
        <v>75000</v>
      </c>
      <c r="AF471" s="12">
        <v>0</v>
      </c>
      <c r="AG471" s="12">
        <v>0</v>
      </c>
      <c r="AH471" s="12">
        <v>0</v>
      </c>
      <c r="AI471" s="12">
        <v>0</v>
      </c>
      <c r="AJ471" s="12">
        <v>0</v>
      </c>
      <c r="AK471" s="12">
        <f t="shared" si="169"/>
        <v>75000</v>
      </c>
      <c r="AL471" s="12">
        <f t="shared" si="170"/>
        <v>130250</v>
      </c>
      <c r="AM471" s="12">
        <f t="shared" si="170"/>
        <v>0</v>
      </c>
      <c r="AN471" s="12">
        <f t="shared" si="170"/>
        <v>0</v>
      </c>
      <c r="AO471" s="12">
        <f t="shared" si="170"/>
        <v>0</v>
      </c>
      <c r="AP471" s="12">
        <f t="shared" si="170"/>
        <v>0</v>
      </c>
      <c r="AQ471" s="12">
        <f t="shared" si="170"/>
        <v>0</v>
      </c>
      <c r="AR471" s="12">
        <f t="shared" si="171"/>
        <v>130250</v>
      </c>
      <c r="AS471" s="12">
        <v>1257480</v>
      </c>
      <c r="AT471" s="12">
        <v>0</v>
      </c>
      <c r="AU471" s="12">
        <v>0</v>
      </c>
      <c r="AV471" s="12">
        <v>0</v>
      </c>
      <c r="AW471" s="12">
        <v>0</v>
      </c>
      <c r="AX471" s="12">
        <v>0</v>
      </c>
      <c r="AY471" s="12">
        <f t="shared" si="172"/>
        <v>1257480</v>
      </c>
      <c r="AZ471" s="12">
        <f t="shared" si="141"/>
        <v>1387730</v>
      </c>
      <c r="BA471" s="12">
        <f t="shared" si="142"/>
        <v>0</v>
      </c>
      <c r="BB471" s="12">
        <f t="shared" si="143"/>
        <v>0</v>
      </c>
      <c r="BC471" s="12">
        <f t="shared" si="144"/>
        <v>0</v>
      </c>
      <c r="BD471" s="12">
        <f t="shared" si="145"/>
        <v>0</v>
      </c>
      <c r="BE471" s="12">
        <f t="shared" si="146"/>
        <v>0</v>
      </c>
      <c r="BF471" s="12">
        <f t="shared" si="140"/>
        <v>1387730</v>
      </c>
      <c r="BH471" s="95"/>
    </row>
    <row r="472" spans="1:60">
      <c r="A472" s="84" t="s">
        <v>566</v>
      </c>
      <c r="B472" s="14" t="s">
        <v>9</v>
      </c>
      <c r="C472" s="84" t="s">
        <v>567</v>
      </c>
      <c r="D472" s="84" t="s">
        <v>1399</v>
      </c>
      <c r="E472" s="84" t="s">
        <v>60</v>
      </c>
      <c r="F472" s="85">
        <v>10</v>
      </c>
      <c r="G472" s="85"/>
      <c r="H472" s="85"/>
      <c r="I472" s="13"/>
      <c r="J472" s="12">
        <v>0</v>
      </c>
      <c r="K472" s="12">
        <v>0</v>
      </c>
      <c r="L472" s="12">
        <v>0</v>
      </c>
      <c r="M472" s="12">
        <v>0</v>
      </c>
      <c r="N472" s="12">
        <v>0</v>
      </c>
      <c r="O472" s="12">
        <v>0</v>
      </c>
      <c r="P472" s="12">
        <f t="shared" si="134"/>
        <v>0</v>
      </c>
      <c r="Q472" s="12">
        <v>0</v>
      </c>
      <c r="R472" s="12">
        <v>0</v>
      </c>
      <c r="S472" s="12">
        <v>0</v>
      </c>
      <c r="T472" s="12">
        <v>0</v>
      </c>
      <c r="U472" s="12">
        <v>0</v>
      </c>
      <c r="V472" s="12">
        <v>0</v>
      </c>
      <c r="W472" s="12">
        <f t="shared" si="167"/>
        <v>0</v>
      </c>
      <c r="X472" s="12">
        <v>37560</v>
      </c>
      <c r="Y472" s="12">
        <v>0</v>
      </c>
      <c r="Z472" s="12">
        <v>0</v>
      </c>
      <c r="AA472" s="12">
        <v>0</v>
      </c>
      <c r="AB472" s="12">
        <v>0</v>
      </c>
      <c r="AC472" s="12">
        <v>0</v>
      </c>
      <c r="AD472" s="12">
        <f t="shared" si="168"/>
        <v>37560</v>
      </c>
      <c r="AE472" s="12">
        <v>80000</v>
      </c>
      <c r="AF472" s="12">
        <v>0</v>
      </c>
      <c r="AG472" s="12">
        <v>0</v>
      </c>
      <c r="AH472" s="12">
        <v>0</v>
      </c>
      <c r="AI472" s="12">
        <v>0</v>
      </c>
      <c r="AJ472" s="12">
        <v>0</v>
      </c>
      <c r="AK472" s="12">
        <f t="shared" si="169"/>
        <v>80000</v>
      </c>
      <c r="AL472" s="12">
        <f t="shared" si="170"/>
        <v>117560</v>
      </c>
      <c r="AM472" s="12">
        <f t="shared" si="170"/>
        <v>0</v>
      </c>
      <c r="AN472" s="12">
        <f t="shared" si="170"/>
        <v>0</v>
      </c>
      <c r="AO472" s="12">
        <f t="shared" si="170"/>
        <v>0</v>
      </c>
      <c r="AP472" s="12">
        <f t="shared" si="170"/>
        <v>0</v>
      </c>
      <c r="AQ472" s="12">
        <f t="shared" si="170"/>
        <v>0</v>
      </c>
      <c r="AR472" s="12">
        <f t="shared" si="171"/>
        <v>117560</v>
      </c>
      <c r="AS472" s="12">
        <v>821440</v>
      </c>
      <c r="AT472" s="12">
        <v>0</v>
      </c>
      <c r="AU472" s="12">
        <v>0</v>
      </c>
      <c r="AV472" s="12">
        <v>0</v>
      </c>
      <c r="AW472" s="12">
        <v>0</v>
      </c>
      <c r="AX472" s="12">
        <v>0</v>
      </c>
      <c r="AY472" s="12">
        <f t="shared" si="172"/>
        <v>821440</v>
      </c>
      <c r="AZ472" s="12">
        <f t="shared" si="141"/>
        <v>939000</v>
      </c>
      <c r="BA472" s="12">
        <f t="shared" si="142"/>
        <v>0</v>
      </c>
      <c r="BB472" s="12">
        <f t="shared" si="143"/>
        <v>0</v>
      </c>
      <c r="BC472" s="12">
        <f t="shared" si="144"/>
        <v>0</v>
      </c>
      <c r="BD472" s="12">
        <f t="shared" si="145"/>
        <v>0</v>
      </c>
      <c r="BE472" s="12">
        <f t="shared" si="146"/>
        <v>0</v>
      </c>
      <c r="BF472" s="12">
        <f t="shared" si="140"/>
        <v>939000</v>
      </c>
      <c r="BH472" s="95"/>
    </row>
    <row r="473" spans="1:60" ht="38.25">
      <c r="A473" s="84" t="s">
        <v>568</v>
      </c>
      <c r="B473" s="14" t="s">
        <v>9</v>
      </c>
      <c r="C473" s="84" t="s">
        <v>569</v>
      </c>
      <c r="D473" s="84" t="s">
        <v>1399</v>
      </c>
      <c r="E473" s="84" t="s">
        <v>37</v>
      </c>
      <c r="F473" s="85">
        <v>10</v>
      </c>
      <c r="G473" s="85"/>
      <c r="H473" s="85"/>
      <c r="I473" s="13"/>
      <c r="J473" s="12">
        <v>0</v>
      </c>
      <c r="K473" s="12">
        <v>0</v>
      </c>
      <c r="L473" s="12">
        <v>0</v>
      </c>
      <c r="M473" s="12">
        <v>0</v>
      </c>
      <c r="N473" s="12">
        <v>0</v>
      </c>
      <c r="O473" s="12">
        <v>0</v>
      </c>
      <c r="P473" s="12">
        <f t="shared" si="134"/>
        <v>0</v>
      </c>
      <c r="Q473" s="12">
        <v>0</v>
      </c>
      <c r="R473" s="12">
        <v>0</v>
      </c>
      <c r="S473" s="12">
        <v>0</v>
      </c>
      <c r="T473" s="12">
        <v>0</v>
      </c>
      <c r="U473" s="12">
        <v>0</v>
      </c>
      <c r="V473" s="12">
        <v>0</v>
      </c>
      <c r="W473" s="12">
        <f t="shared" si="167"/>
        <v>0</v>
      </c>
      <c r="X473" s="12">
        <v>12979</v>
      </c>
      <c r="Y473" s="12">
        <v>0</v>
      </c>
      <c r="Z473" s="12">
        <v>0</v>
      </c>
      <c r="AA473" s="12">
        <v>0</v>
      </c>
      <c r="AB473" s="12">
        <v>0</v>
      </c>
      <c r="AC473" s="12">
        <v>0</v>
      </c>
      <c r="AD473" s="12">
        <f t="shared" si="168"/>
        <v>12979</v>
      </c>
      <c r="AE473" s="12">
        <v>60000</v>
      </c>
      <c r="AF473" s="12">
        <v>0</v>
      </c>
      <c r="AG473" s="12">
        <v>0</v>
      </c>
      <c r="AH473" s="12">
        <v>0</v>
      </c>
      <c r="AI473" s="12">
        <v>0</v>
      </c>
      <c r="AJ473" s="12">
        <v>0</v>
      </c>
      <c r="AK473" s="12">
        <f t="shared" si="169"/>
        <v>60000</v>
      </c>
      <c r="AL473" s="12">
        <f t="shared" si="170"/>
        <v>72979</v>
      </c>
      <c r="AM473" s="12">
        <f t="shared" si="170"/>
        <v>0</v>
      </c>
      <c r="AN473" s="12">
        <f t="shared" si="170"/>
        <v>0</v>
      </c>
      <c r="AO473" s="12">
        <f t="shared" si="170"/>
        <v>0</v>
      </c>
      <c r="AP473" s="12">
        <f t="shared" si="170"/>
        <v>0</v>
      </c>
      <c r="AQ473" s="12">
        <f t="shared" si="170"/>
        <v>0</v>
      </c>
      <c r="AR473" s="12">
        <f t="shared" si="171"/>
        <v>72979</v>
      </c>
      <c r="AS473" s="12">
        <v>251491</v>
      </c>
      <c r="AT473" s="12">
        <v>0</v>
      </c>
      <c r="AU473" s="12">
        <v>0</v>
      </c>
      <c r="AV473" s="12">
        <v>0</v>
      </c>
      <c r="AW473" s="12">
        <v>0</v>
      </c>
      <c r="AX473" s="12">
        <v>0</v>
      </c>
      <c r="AY473" s="12">
        <f t="shared" si="172"/>
        <v>251491</v>
      </c>
      <c r="AZ473" s="12">
        <f t="shared" si="141"/>
        <v>324470</v>
      </c>
      <c r="BA473" s="12">
        <f t="shared" si="142"/>
        <v>0</v>
      </c>
      <c r="BB473" s="12">
        <f t="shared" si="143"/>
        <v>0</v>
      </c>
      <c r="BC473" s="12">
        <f t="shared" si="144"/>
        <v>0</v>
      </c>
      <c r="BD473" s="12">
        <f t="shared" si="145"/>
        <v>0</v>
      </c>
      <c r="BE473" s="12">
        <f t="shared" si="146"/>
        <v>0</v>
      </c>
      <c r="BF473" s="12">
        <f t="shared" si="140"/>
        <v>324470</v>
      </c>
      <c r="BH473" s="95"/>
    </row>
    <row r="474" spans="1:60" ht="51">
      <c r="A474" s="84" t="s">
        <v>570</v>
      </c>
      <c r="B474" s="14" t="s">
        <v>9</v>
      </c>
      <c r="C474" s="84" t="s">
        <v>571</v>
      </c>
      <c r="D474" s="84" t="s">
        <v>1399</v>
      </c>
      <c r="E474" s="84" t="s">
        <v>63</v>
      </c>
      <c r="F474" s="85">
        <v>10</v>
      </c>
      <c r="G474" s="85"/>
      <c r="H474" s="85"/>
      <c r="I474" s="13"/>
      <c r="J474" s="12">
        <v>0</v>
      </c>
      <c r="K474" s="12">
        <v>0</v>
      </c>
      <c r="L474" s="12">
        <v>0</v>
      </c>
      <c r="M474" s="12">
        <v>0</v>
      </c>
      <c r="N474" s="12">
        <v>0</v>
      </c>
      <c r="O474" s="12">
        <v>0</v>
      </c>
      <c r="P474" s="12">
        <f t="shared" si="134"/>
        <v>0</v>
      </c>
      <c r="Q474" s="12">
        <v>0</v>
      </c>
      <c r="R474" s="12">
        <v>0</v>
      </c>
      <c r="S474" s="12">
        <v>0</v>
      </c>
      <c r="T474" s="12">
        <v>0</v>
      </c>
      <c r="U474" s="12">
        <v>0</v>
      </c>
      <c r="V474" s="12">
        <v>0</v>
      </c>
      <c r="W474" s="12">
        <f t="shared" si="167"/>
        <v>0</v>
      </c>
      <c r="X474" s="12">
        <v>75180</v>
      </c>
      <c r="Y474" s="12">
        <v>0</v>
      </c>
      <c r="Z474" s="12">
        <v>0</v>
      </c>
      <c r="AA474" s="12">
        <v>0</v>
      </c>
      <c r="AB474" s="12">
        <v>0</v>
      </c>
      <c r="AC474" s="12">
        <v>0</v>
      </c>
      <c r="AD474" s="12">
        <f t="shared" si="168"/>
        <v>75180</v>
      </c>
      <c r="AE474" s="12">
        <v>140000</v>
      </c>
      <c r="AF474" s="12">
        <v>0</v>
      </c>
      <c r="AG474" s="12">
        <v>0</v>
      </c>
      <c r="AH474" s="12">
        <v>0</v>
      </c>
      <c r="AI474" s="12">
        <v>0</v>
      </c>
      <c r="AJ474" s="12">
        <v>0</v>
      </c>
      <c r="AK474" s="12">
        <f t="shared" si="169"/>
        <v>140000</v>
      </c>
      <c r="AL474" s="12">
        <f t="shared" si="170"/>
        <v>215180</v>
      </c>
      <c r="AM474" s="12">
        <f t="shared" si="170"/>
        <v>0</v>
      </c>
      <c r="AN474" s="12">
        <f t="shared" si="170"/>
        <v>0</v>
      </c>
      <c r="AO474" s="12">
        <f t="shared" si="170"/>
        <v>0</v>
      </c>
      <c r="AP474" s="12">
        <f t="shared" si="170"/>
        <v>0</v>
      </c>
      <c r="AQ474" s="12">
        <f t="shared" si="170"/>
        <v>0</v>
      </c>
      <c r="AR474" s="12">
        <f t="shared" si="171"/>
        <v>215180</v>
      </c>
      <c r="AS474" s="12">
        <v>1664320</v>
      </c>
      <c r="AT474" s="12">
        <v>0</v>
      </c>
      <c r="AU474" s="12">
        <v>0</v>
      </c>
      <c r="AV474" s="12">
        <v>0</v>
      </c>
      <c r="AW474" s="12">
        <v>0</v>
      </c>
      <c r="AX474" s="12">
        <v>0</v>
      </c>
      <c r="AY474" s="12">
        <f t="shared" si="172"/>
        <v>1664320</v>
      </c>
      <c r="AZ474" s="12">
        <f t="shared" si="141"/>
        <v>1879500</v>
      </c>
      <c r="BA474" s="12">
        <f t="shared" si="142"/>
        <v>0</v>
      </c>
      <c r="BB474" s="12">
        <f t="shared" si="143"/>
        <v>0</v>
      </c>
      <c r="BC474" s="12">
        <f t="shared" si="144"/>
        <v>0</v>
      </c>
      <c r="BD474" s="12">
        <f t="shared" si="145"/>
        <v>0</v>
      </c>
      <c r="BE474" s="12">
        <f t="shared" si="146"/>
        <v>0</v>
      </c>
      <c r="BF474" s="12">
        <f t="shared" si="140"/>
        <v>1879500</v>
      </c>
      <c r="BH474" s="95"/>
    </row>
    <row r="475" spans="1:60" ht="38.25">
      <c r="A475" s="84" t="s">
        <v>572</v>
      </c>
      <c r="B475" s="14" t="s">
        <v>9</v>
      </c>
      <c r="C475" s="84" t="s">
        <v>573</v>
      </c>
      <c r="D475" s="84" t="s">
        <v>1399</v>
      </c>
      <c r="E475" s="84" t="s">
        <v>63</v>
      </c>
      <c r="F475" s="85">
        <v>10</v>
      </c>
      <c r="G475" s="85"/>
      <c r="H475" s="85"/>
      <c r="I475" s="13"/>
      <c r="J475" s="12">
        <v>0</v>
      </c>
      <c r="K475" s="12">
        <v>0</v>
      </c>
      <c r="L475" s="12">
        <v>0</v>
      </c>
      <c r="M475" s="12">
        <v>0</v>
      </c>
      <c r="N475" s="12">
        <v>0</v>
      </c>
      <c r="O475" s="12">
        <v>0</v>
      </c>
      <c r="P475" s="12">
        <f t="shared" si="134"/>
        <v>0</v>
      </c>
      <c r="Q475" s="12">
        <v>0</v>
      </c>
      <c r="R475" s="12">
        <v>0</v>
      </c>
      <c r="S475" s="12">
        <v>0</v>
      </c>
      <c r="T475" s="12">
        <v>0</v>
      </c>
      <c r="U475" s="12">
        <v>0</v>
      </c>
      <c r="V475" s="12">
        <v>0</v>
      </c>
      <c r="W475" s="12">
        <f t="shared" si="167"/>
        <v>0</v>
      </c>
      <c r="X475" s="12">
        <v>19236</v>
      </c>
      <c r="Y475" s="12">
        <v>0</v>
      </c>
      <c r="Z475" s="12">
        <v>0</v>
      </c>
      <c r="AA475" s="12">
        <v>0</v>
      </c>
      <c r="AB475" s="12">
        <v>0</v>
      </c>
      <c r="AC475" s="12">
        <v>0</v>
      </c>
      <c r="AD475" s="12">
        <f t="shared" si="168"/>
        <v>19236</v>
      </c>
      <c r="AE475" s="12">
        <v>50000</v>
      </c>
      <c r="AF475" s="12">
        <v>0</v>
      </c>
      <c r="AG475" s="12">
        <v>0</v>
      </c>
      <c r="AH475" s="12">
        <v>0</v>
      </c>
      <c r="AI475" s="12">
        <v>0</v>
      </c>
      <c r="AJ475" s="12">
        <v>0</v>
      </c>
      <c r="AK475" s="12">
        <f t="shared" si="169"/>
        <v>50000</v>
      </c>
      <c r="AL475" s="12">
        <f t="shared" si="170"/>
        <v>69236</v>
      </c>
      <c r="AM475" s="12">
        <f t="shared" si="170"/>
        <v>0</v>
      </c>
      <c r="AN475" s="12">
        <f t="shared" si="170"/>
        <v>0</v>
      </c>
      <c r="AO475" s="12">
        <f t="shared" si="170"/>
        <v>0</v>
      </c>
      <c r="AP475" s="12">
        <f t="shared" si="170"/>
        <v>0</v>
      </c>
      <c r="AQ475" s="12">
        <f t="shared" si="170"/>
        <v>0</v>
      </c>
      <c r="AR475" s="12">
        <f t="shared" si="171"/>
        <v>69236</v>
      </c>
      <c r="AS475" s="12">
        <v>411664</v>
      </c>
      <c r="AT475" s="12">
        <v>0</v>
      </c>
      <c r="AU475" s="12">
        <v>0</v>
      </c>
      <c r="AV475" s="12">
        <v>0</v>
      </c>
      <c r="AW475" s="12">
        <v>0</v>
      </c>
      <c r="AX475" s="12">
        <v>0</v>
      </c>
      <c r="AY475" s="12">
        <f t="shared" si="172"/>
        <v>411664</v>
      </c>
      <c r="AZ475" s="12">
        <f t="shared" si="141"/>
        <v>480900</v>
      </c>
      <c r="BA475" s="12">
        <f t="shared" si="142"/>
        <v>0</v>
      </c>
      <c r="BB475" s="12">
        <f t="shared" si="143"/>
        <v>0</v>
      </c>
      <c r="BC475" s="12">
        <f t="shared" si="144"/>
        <v>0</v>
      </c>
      <c r="BD475" s="12">
        <f t="shared" si="145"/>
        <v>0</v>
      </c>
      <c r="BE475" s="12">
        <f t="shared" si="146"/>
        <v>0</v>
      </c>
      <c r="BF475" s="12">
        <f t="shared" si="140"/>
        <v>480900</v>
      </c>
      <c r="BH475" s="95"/>
    </row>
    <row r="476" spans="1:60" ht="51">
      <c r="A476" s="84" t="s">
        <v>574</v>
      </c>
      <c r="B476" s="14" t="s">
        <v>9</v>
      </c>
      <c r="C476" s="84" t="s">
        <v>575</v>
      </c>
      <c r="D476" s="84" t="s">
        <v>1399</v>
      </c>
      <c r="E476" s="84" t="s">
        <v>63</v>
      </c>
      <c r="F476" s="85">
        <v>10</v>
      </c>
      <c r="G476" s="85"/>
      <c r="H476" s="85"/>
      <c r="I476" s="13"/>
      <c r="J476" s="12">
        <v>0</v>
      </c>
      <c r="K476" s="12">
        <v>0</v>
      </c>
      <c r="L476" s="12">
        <v>0</v>
      </c>
      <c r="M476" s="12">
        <v>0</v>
      </c>
      <c r="N476" s="12">
        <v>0</v>
      </c>
      <c r="O476" s="12">
        <v>0</v>
      </c>
      <c r="P476" s="12">
        <f t="shared" si="134"/>
        <v>0</v>
      </c>
      <c r="Q476" s="12">
        <v>0</v>
      </c>
      <c r="R476" s="12">
        <v>0</v>
      </c>
      <c r="S476" s="12">
        <v>0</v>
      </c>
      <c r="T476" s="12">
        <v>0</v>
      </c>
      <c r="U476" s="12">
        <v>0</v>
      </c>
      <c r="V476" s="12">
        <v>0</v>
      </c>
      <c r="W476" s="12">
        <f t="shared" si="167"/>
        <v>0</v>
      </c>
      <c r="X476" s="12">
        <v>44635</v>
      </c>
      <c r="Y476" s="12">
        <v>0</v>
      </c>
      <c r="Z476" s="12">
        <v>0</v>
      </c>
      <c r="AA476" s="12">
        <v>0</v>
      </c>
      <c r="AB476" s="12">
        <v>0</v>
      </c>
      <c r="AC476" s="12">
        <v>0</v>
      </c>
      <c r="AD476" s="12">
        <f t="shared" si="168"/>
        <v>44635</v>
      </c>
      <c r="AE476" s="12">
        <v>80000</v>
      </c>
      <c r="AF476" s="12">
        <v>0</v>
      </c>
      <c r="AG476" s="12">
        <v>0</v>
      </c>
      <c r="AH476" s="12">
        <v>0</v>
      </c>
      <c r="AI476" s="12">
        <v>0</v>
      </c>
      <c r="AJ476" s="12">
        <v>0</v>
      </c>
      <c r="AK476" s="12">
        <f t="shared" si="169"/>
        <v>80000</v>
      </c>
      <c r="AL476" s="12">
        <f t="shared" si="170"/>
        <v>124635</v>
      </c>
      <c r="AM476" s="12">
        <f t="shared" si="170"/>
        <v>0</v>
      </c>
      <c r="AN476" s="12">
        <f t="shared" si="170"/>
        <v>0</v>
      </c>
      <c r="AO476" s="12">
        <f t="shared" si="170"/>
        <v>0</v>
      </c>
      <c r="AP476" s="12">
        <f t="shared" si="170"/>
        <v>0</v>
      </c>
      <c r="AQ476" s="12">
        <f t="shared" si="170"/>
        <v>0</v>
      </c>
      <c r="AR476" s="12">
        <f t="shared" si="171"/>
        <v>124635</v>
      </c>
      <c r="AS476" s="12">
        <v>998005</v>
      </c>
      <c r="AT476" s="12">
        <v>0</v>
      </c>
      <c r="AU476" s="12">
        <v>0</v>
      </c>
      <c r="AV476" s="12">
        <v>0</v>
      </c>
      <c r="AW476" s="12">
        <v>0</v>
      </c>
      <c r="AX476" s="12">
        <v>0</v>
      </c>
      <c r="AY476" s="12">
        <f t="shared" si="172"/>
        <v>998005</v>
      </c>
      <c r="AZ476" s="12">
        <f t="shared" si="141"/>
        <v>1122640</v>
      </c>
      <c r="BA476" s="12">
        <f t="shared" si="142"/>
        <v>0</v>
      </c>
      <c r="BB476" s="12">
        <f t="shared" si="143"/>
        <v>0</v>
      </c>
      <c r="BC476" s="12">
        <f t="shared" si="144"/>
        <v>0</v>
      </c>
      <c r="BD476" s="12">
        <f t="shared" si="145"/>
        <v>0</v>
      </c>
      <c r="BE476" s="12">
        <f t="shared" si="146"/>
        <v>0</v>
      </c>
      <c r="BF476" s="12">
        <f t="shared" si="140"/>
        <v>1122640</v>
      </c>
      <c r="BH476" s="95"/>
    </row>
    <row r="477" spans="1:60" ht="38.25">
      <c r="A477" s="84" t="s">
        <v>576</v>
      </c>
      <c r="B477" s="14" t="s">
        <v>9</v>
      </c>
      <c r="C477" s="84" t="s">
        <v>577</v>
      </c>
      <c r="D477" s="84" t="s">
        <v>1399</v>
      </c>
      <c r="E477" s="84" t="s">
        <v>63</v>
      </c>
      <c r="F477" s="85">
        <v>10</v>
      </c>
      <c r="G477" s="85"/>
      <c r="H477" s="85"/>
      <c r="I477" s="13"/>
      <c r="J477" s="12">
        <v>0</v>
      </c>
      <c r="K477" s="12">
        <v>0</v>
      </c>
      <c r="L477" s="12">
        <v>0</v>
      </c>
      <c r="M477" s="12">
        <v>0</v>
      </c>
      <c r="N477" s="12">
        <v>0</v>
      </c>
      <c r="O477" s="12">
        <v>0</v>
      </c>
      <c r="P477" s="12">
        <f t="shared" si="134"/>
        <v>0</v>
      </c>
      <c r="Q477" s="12">
        <v>0</v>
      </c>
      <c r="R477" s="12">
        <v>0</v>
      </c>
      <c r="S477" s="12">
        <v>0</v>
      </c>
      <c r="T477" s="12">
        <v>0</v>
      </c>
      <c r="U477" s="12">
        <v>0</v>
      </c>
      <c r="V477" s="12">
        <v>0</v>
      </c>
      <c r="W477" s="12">
        <f t="shared" si="167"/>
        <v>0</v>
      </c>
      <c r="X477" s="12">
        <v>28000</v>
      </c>
      <c r="Y477" s="12">
        <v>0</v>
      </c>
      <c r="Z477" s="12">
        <v>0</v>
      </c>
      <c r="AA477" s="12">
        <v>0</v>
      </c>
      <c r="AB477" s="12">
        <v>0</v>
      </c>
      <c r="AC477" s="12">
        <v>0</v>
      </c>
      <c r="AD477" s="12">
        <f t="shared" si="168"/>
        <v>28000</v>
      </c>
      <c r="AE477" s="12">
        <v>60000</v>
      </c>
      <c r="AF477" s="12">
        <v>0</v>
      </c>
      <c r="AG477" s="12">
        <v>0</v>
      </c>
      <c r="AH477" s="12">
        <v>0</v>
      </c>
      <c r="AI477" s="12">
        <v>0</v>
      </c>
      <c r="AJ477" s="12">
        <v>0</v>
      </c>
      <c r="AK477" s="12">
        <f t="shared" si="169"/>
        <v>60000</v>
      </c>
      <c r="AL477" s="12">
        <f t="shared" si="170"/>
        <v>88000</v>
      </c>
      <c r="AM477" s="12">
        <f t="shared" si="170"/>
        <v>0</v>
      </c>
      <c r="AN477" s="12">
        <f t="shared" si="170"/>
        <v>0</v>
      </c>
      <c r="AO477" s="12">
        <f t="shared" si="170"/>
        <v>0</v>
      </c>
      <c r="AP477" s="12">
        <f t="shared" si="170"/>
        <v>0</v>
      </c>
      <c r="AQ477" s="12">
        <f t="shared" si="170"/>
        <v>0</v>
      </c>
      <c r="AR477" s="12">
        <f t="shared" si="171"/>
        <v>88000</v>
      </c>
      <c r="AS477" s="12">
        <v>612000</v>
      </c>
      <c r="AT477" s="12">
        <v>0</v>
      </c>
      <c r="AU477" s="12">
        <v>0</v>
      </c>
      <c r="AV477" s="12">
        <v>0</v>
      </c>
      <c r="AW477" s="12">
        <v>0</v>
      </c>
      <c r="AX477" s="12">
        <v>0</v>
      </c>
      <c r="AY477" s="12">
        <f t="shared" si="172"/>
        <v>612000</v>
      </c>
      <c r="AZ477" s="12">
        <f t="shared" si="141"/>
        <v>700000</v>
      </c>
      <c r="BA477" s="12">
        <f t="shared" si="142"/>
        <v>0</v>
      </c>
      <c r="BB477" s="12">
        <f t="shared" si="143"/>
        <v>0</v>
      </c>
      <c r="BC477" s="12">
        <f t="shared" si="144"/>
        <v>0</v>
      </c>
      <c r="BD477" s="12">
        <f t="shared" si="145"/>
        <v>0</v>
      </c>
      <c r="BE477" s="12">
        <f t="shared" si="146"/>
        <v>0</v>
      </c>
      <c r="BF477" s="12">
        <f t="shared" si="140"/>
        <v>700000</v>
      </c>
      <c r="BH477" s="95"/>
    </row>
    <row r="478" spans="1:60" ht="38.25">
      <c r="A478" s="84" t="s">
        <v>578</v>
      </c>
      <c r="B478" s="14" t="s">
        <v>9</v>
      </c>
      <c r="C478" s="84" t="s">
        <v>579</v>
      </c>
      <c r="D478" s="84" t="s">
        <v>1399</v>
      </c>
      <c r="E478" s="84" t="s">
        <v>67</v>
      </c>
      <c r="F478" s="85">
        <v>10</v>
      </c>
      <c r="G478" s="85"/>
      <c r="H478" s="85"/>
      <c r="I478" s="13"/>
      <c r="J478" s="12">
        <v>0</v>
      </c>
      <c r="K478" s="12">
        <v>0</v>
      </c>
      <c r="L478" s="12">
        <v>0</v>
      </c>
      <c r="M478" s="12">
        <v>0</v>
      </c>
      <c r="N478" s="12">
        <v>0</v>
      </c>
      <c r="O478" s="12">
        <v>0</v>
      </c>
      <c r="P478" s="12">
        <f t="shared" si="134"/>
        <v>0</v>
      </c>
      <c r="Q478" s="12">
        <v>0</v>
      </c>
      <c r="R478" s="12">
        <v>0</v>
      </c>
      <c r="S478" s="12">
        <v>0</v>
      </c>
      <c r="T478" s="12">
        <v>0</v>
      </c>
      <c r="U478" s="12">
        <v>0</v>
      </c>
      <c r="V478" s="12">
        <v>0</v>
      </c>
      <c r="W478" s="12">
        <f t="shared" si="167"/>
        <v>0</v>
      </c>
      <c r="X478" s="12">
        <v>143948</v>
      </c>
      <c r="Y478" s="12">
        <v>0</v>
      </c>
      <c r="Z478" s="12">
        <v>0</v>
      </c>
      <c r="AA478" s="12">
        <v>0</v>
      </c>
      <c r="AB478" s="12">
        <v>0</v>
      </c>
      <c r="AC478" s="12">
        <v>0</v>
      </c>
      <c r="AD478" s="12">
        <f t="shared" si="168"/>
        <v>143948</v>
      </c>
      <c r="AE478" s="12">
        <v>250000</v>
      </c>
      <c r="AF478" s="12">
        <v>0</v>
      </c>
      <c r="AG478" s="12">
        <v>0</v>
      </c>
      <c r="AH478" s="12">
        <v>0</v>
      </c>
      <c r="AI478" s="12">
        <v>0</v>
      </c>
      <c r="AJ478" s="12">
        <v>0</v>
      </c>
      <c r="AK478" s="12">
        <f t="shared" si="169"/>
        <v>250000</v>
      </c>
      <c r="AL478" s="12">
        <f t="shared" si="170"/>
        <v>393948</v>
      </c>
      <c r="AM478" s="12">
        <f t="shared" si="170"/>
        <v>0</v>
      </c>
      <c r="AN478" s="12">
        <f t="shared" si="170"/>
        <v>0</v>
      </c>
      <c r="AO478" s="12">
        <f t="shared" si="170"/>
        <v>0</v>
      </c>
      <c r="AP478" s="12">
        <f t="shared" si="170"/>
        <v>0</v>
      </c>
      <c r="AQ478" s="12">
        <f t="shared" si="170"/>
        <v>0</v>
      </c>
      <c r="AR478" s="12">
        <f t="shared" si="171"/>
        <v>393948</v>
      </c>
      <c r="AS478" s="12">
        <v>3204743</v>
      </c>
      <c r="AT478" s="12">
        <v>0</v>
      </c>
      <c r="AU478" s="12">
        <v>0</v>
      </c>
      <c r="AV478" s="12">
        <v>0</v>
      </c>
      <c r="AW478" s="12">
        <v>0</v>
      </c>
      <c r="AX478" s="12">
        <v>0</v>
      </c>
      <c r="AY478" s="12">
        <f t="shared" si="172"/>
        <v>3204743</v>
      </c>
      <c r="AZ478" s="12">
        <f t="shared" si="141"/>
        <v>3598691</v>
      </c>
      <c r="BA478" s="12">
        <f t="shared" si="142"/>
        <v>0</v>
      </c>
      <c r="BB478" s="12">
        <f t="shared" si="143"/>
        <v>0</v>
      </c>
      <c r="BC478" s="12">
        <f t="shared" si="144"/>
        <v>0</v>
      </c>
      <c r="BD478" s="12">
        <f t="shared" si="145"/>
        <v>0</v>
      </c>
      <c r="BE478" s="12">
        <f t="shared" si="146"/>
        <v>0</v>
      </c>
      <c r="BF478" s="12">
        <f t="shared" si="140"/>
        <v>3598691</v>
      </c>
      <c r="BH478" s="95"/>
    </row>
    <row r="479" spans="1:60" ht="38.25">
      <c r="A479" s="84" t="s">
        <v>580</v>
      </c>
      <c r="B479" s="14" t="s">
        <v>9</v>
      </c>
      <c r="C479" s="84" t="s">
        <v>581</v>
      </c>
      <c r="D479" s="84" t="s">
        <v>1399</v>
      </c>
      <c r="E479" s="84" t="s">
        <v>63</v>
      </c>
      <c r="F479" s="85">
        <v>10</v>
      </c>
      <c r="G479" s="85"/>
      <c r="H479" s="85"/>
      <c r="I479" s="13"/>
      <c r="J479" s="12">
        <v>0</v>
      </c>
      <c r="K479" s="12">
        <v>0</v>
      </c>
      <c r="L479" s="12">
        <v>0</v>
      </c>
      <c r="M479" s="12">
        <v>0</v>
      </c>
      <c r="N479" s="12">
        <v>0</v>
      </c>
      <c r="O479" s="12">
        <v>0</v>
      </c>
      <c r="P479" s="12">
        <f t="shared" si="134"/>
        <v>0</v>
      </c>
      <c r="Q479" s="12">
        <v>0</v>
      </c>
      <c r="R479" s="12">
        <v>0</v>
      </c>
      <c r="S479" s="12">
        <v>0</v>
      </c>
      <c r="T479" s="12">
        <v>0</v>
      </c>
      <c r="U479" s="12">
        <v>0</v>
      </c>
      <c r="V479" s="12">
        <v>0</v>
      </c>
      <c r="W479" s="12">
        <f t="shared" si="167"/>
        <v>0</v>
      </c>
      <c r="X479" s="12">
        <v>59828</v>
      </c>
      <c r="Y479" s="12">
        <v>0</v>
      </c>
      <c r="Z479" s="12">
        <v>0</v>
      </c>
      <c r="AA479" s="12">
        <v>0</v>
      </c>
      <c r="AB479" s="12">
        <v>0</v>
      </c>
      <c r="AC479" s="12">
        <v>0</v>
      </c>
      <c r="AD479" s="12">
        <f t="shared" si="168"/>
        <v>59828</v>
      </c>
      <c r="AE479" s="12">
        <v>120000</v>
      </c>
      <c r="AF479" s="12">
        <v>0</v>
      </c>
      <c r="AG479" s="12">
        <v>0</v>
      </c>
      <c r="AH479" s="12">
        <v>0</v>
      </c>
      <c r="AI479" s="12">
        <v>0</v>
      </c>
      <c r="AJ479" s="12">
        <v>0</v>
      </c>
      <c r="AK479" s="12">
        <f t="shared" si="169"/>
        <v>120000</v>
      </c>
      <c r="AL479" s="12">
        <f t="shared" si="170"/>
        <v>179828</v>
      </c>
      <c r="AM479" s="12">
        <f t="shared" si="170"/>
        <v>0</v>
      </c>
      <c r="AN479" s="12">
        <f t="shared" si="170"/>
        <v>0</v>
      </c>
      <c r="AO479" s="12">
        <f t="shared" si="170"/>
        <v>0</v>
      </c>
      <c r="AP479" s="12">
        <f t="shared" si="170"/>
        <v>0</v>
      </c>
      <c r="AQ479" s="12">
        <f t="shared" si="170"/>
        <v>0</v>
      </c>
      <c r="AR479" s="12">
        <f t="shared" si="171"/>
        <v>179828</v>
      </c>
      <c r="AS479" s="12">
        <v>1315882</v>
      </c>
      <c r="AT479" s="12">
        <v>0</v>
      </c>
      <c r="AU479" s="12">
        <v>0</v>
      </c>
      <c r="AV479" s="12">
        <v>0</v>
      </c>
      <c r="AW479" s="12">
        <v>0</v>
      </c>
      <c r="AX479" s="12">
        <v>0</v>
      </c>
      <c r="AY479" s="12">
        <f t="shared" si="172"/>
        <v>1315882</v>
      </c>
      <c r="AZ479" s="12">
        <f t="shared" si="141"/>
        <v>1495710</v>
      </c>
      <c r="BA479" s="12">
        <f t="shared" si="142"/>
        <v>0</v>
      </c>
      <c r="BB479" s="12">
        <f t="shared" si="143"/>
        <v>0</v>
      </c>
      <c r="BC479" s="12">
        <f t="shared" si="144"/>
        <v>0</v>
      </c>
      <c r="BD479" s="12">
        <f t="shared" si="145"/>
        <v>0</v>
      </c>
      <c r="BE479" s="12">
        <f t="shared" si="146"/>
        <v>0</v>
      </c>
      <c r="BF479" s="12">
        <f t="shared" si="140"/>
        <v>1495710</v>
      </c>
      <c r="BH479" s="95"/>
    </row>
    <row r="480" spans="1:60">
      <c r="A480" s="84" t="s">
        <v>582</v>
      </c>
      <c r="B480" s="14" t="s">
        <v>9</v>
      </c>
      <c r="C480" s="84" t="s">
        <v>583</v>
      </c>
      <c r="D480" s="84" t="s">
        <v>1399</v>
      </c>
      <c r="E480" s="84" t="s">
        <v>61</v>
      </c>
      <c r="F480" s="85">
        <v>10</v>
      </c>
      <c r="G480" s="85"/>
      <c r="H480" s="85"/>
      <c r="I480" s="13"/>
      <c r="J480" s="12">
        <v>0</v>
      </c>
      <c r="K480" s="12">
        <v>0</v>
      </c>
      <c r="L480" s="12">
        <v>0</v>
      </c>
      <c r="M480" s="12">
        <v>0</v>
      </c>
      <c r="N480" s="12">
        <v>0</v>
      </c>
      <c r="O480" s="12">
        <v>0</v>
      </c>
      <c r="P480" s="12">
        <f t="shared" si="134"/>
        <v>0</v>
      </c>
      <c r="Q480" s="12">
        <v>0</v>
      </c>
      <c r="R480" s="12">
        <v>0</v>
      </c>
      <c r="S480" s="12">
        <v>0</v>
      </c>
      <c r="T480" s="12">
        <v>0</v>
      </c>
      <c r="U480" s="12">
        <v>0</v>
      </c>
      <c r="V480" s="12">
        <v>0</v>
      </c>
      <c r="W480" s="12">
        <f t="shared" si="167"/>
        <v>0</v>
      </c>
      <c r="X480" s="12">
        <v>0</v>
      </c>
      <c r="Y480" s="12">
        <v>0</v>
      </c>
      <c r="Z480" s="12">
        <v>0</v>
      </c>
      <c r="AA480" s="12">
        <v>0</v>
      </c>
      <c r="AB480" s="12">
        <v>0</v>
      </c>
      <c r="AC480" s="12">
        <v>0</v>
      </c>
      <c r="AD480" s="12">
        <f t="shared" si="168"/>
        <v>0</v>
      </c>
      <c r="AE480" s="12">
        <v>8664</v>
      </c>
      <c r="AF480" s="12">
        <v>0</v>
      </c>
      <c r="AG480" s="12">
        <v>0</v>
      </c>
      <c r="AH480" s="12">
        <v>0</v>
      </c>
      <c r="AI480" s="12">
        <v>0</v>
      </c>
      <c r="AJ480" s="12">
        <v>0</v>
      </c>
      <c r="AK480" s="12">
        <f t="shared" si="169"/>
        <v>8664</v>
      </c>
      <c r="AL480" s="12">
        <f t="shared" si="170"/>
        <v>8664</v>
      </c>
      <c r="AM480" s="12">
        <f t="shared" si="170"/>
        <v>0</v>
      </c>
      <c r="AN480" s="12">
        <f t="shared" si="170"/>
        <v>0</v>
      </c>
      <c r="AO480" s="12">
        <f t="shared" si="170"/>
        <v>0</v>
      </c>
      <c r="AP480" s="12">
        <f t="shared" si="170"/>
        <v>0</v>
      </c>
      <c r="AQ480" s="12">
        <f t="shared" si="170"/>
        <v>0</v>
      </c>
      <c r="AR480" s="12">
        <f t="shared" si="171"/>
        <v>8664</v>
      </c>
      <c r="AS480" s="12">
        <v>207946</v>
      </c>
      <c r="AT480" s="12">
        <v>0</v>
      </c>
      <c r="AU480" s="12">
        <v>0</v>
      </c>
      <c r="AV480" s="12">
        <v>0</v>
      </c>
      <c r="AW480" s="12">
        <v>0</v>
      </c>
      <c r="AX480" s="12">
        <v>0</v>
      </c>
      <c r="AY480" s="12">
        <f t="shared" si="172"/>
        <v>207946</v>
      </c>
      <c r="AZ480" s="12">
        <f t="shared" si="141"/>
        <v>216610</v>
      </c>
      <c r="BA480" s="12">
        <f t="shared" si="142"/>
        <v>0</v>
      </c>
      <c r="BB480" s="12">
        <f t="shared" si="143"/>
        <v>0</v>
      </c>
      <c r="BC480" s="12">
        <f t="shared" si="144"/>
        <v>0</v>
      </c>
      <c r="BD480" s="12">
        <f t="shared" si="145"/>
        <v>0</v>
      </c>
      <c r="BE480" s="12">
        <f t="shared" si="146"/>
        <v>0</v>
      </c>
      <c r="BF480" s="12">
        <f t="shared" si="140"/>
        <v>216610</v>
      </c>
      <c r="BH480" s="95"/>
    </row>
    <row r="481" spans="1:60" ht="38.25">
      <c r="A481" s="84" t="s">
        <v>584</v>
      </c>
      <c r="B481" s="14" t="s">
        <v>9</v>
      </c>
      <c r="C481" s="84" t="s">
        <v>585</v>
      </c>
      <c r="D481" s="84" t="s">
        <v>1399</v>
      </c>
      <c r="E481" s="84" t="s">
        <v>61</v>
      </c>
      <c r="F481" s="85">
        <v>10</v>
      </c>
      <c r="G481" s="85"/>
      <c r="H481" s="85"/>
      <c r="I481" s="13"/>
      <c r="J481" s="12">
        <v>0</v>
      </c>
      <c r="K481" s="12">
        <v>0</v>
      </c>
      <c r="L481" s="12">
        <v>0</v>
      </c>
      <c r="M481" s="12">
        <v>0</v>
      </c>
      <c r="N481" s="12">
        <v>0</v>
      </c>
      <c r="O481" s="12">
        <v>0</v>
      </c>
      <c r="P481" s="12">
        <f t="shared" si="134"/>
        <v>0</v>
      </c>
      <c r="Q481" s="12">
        <v>0</v>
      </c>
      <c r="R481" s="12">
        <v>0</v>
      </c>
      <c r="S481" s="12">
        <v>0</v>
      </c>
      <c r="T481" s="12">
        <v>0</v>
      </c>
      <c r="U481" s="12">
        <v>0</v>
      </c>
      <c r="V481" s="12">
        <v>0</v>
      </c>
      <c r="W481" s="12">
        <f t="shared" si="167"/>
        <v>0</v>
      </c>
      <c r="X481" s="12">
        <v>0</v>
      </c>
      <c r="Y481" s="12">
        <v>0</v>
      </c>
      <c r="Z481" s="12">
        <v>0</v>
      </c>
      <c r="AA481" s="12">
        <v>0</v>
      </c>
      <c r="AB481" s="12">
        <v>0</v>
      </c>
      <c r="AC481" s="12">
        <v>0</v>
      </c>
      <c r="AD481" s="12">
        <f t="shared" si="168"/>
        <v>0</v>
      </c>
      <c r="AE481" s="12">
        <v>14883</v>
      </c>
      <c r="AF481" s="12">
        <v>0</v>
      </c>
      <c r="AG481" s="12">
        <v>0</v>
      </c>
      <c r="AH481" s="12">
        <v>0</v>
      </c>
      <c r="AI481" s="12">
        <v>0</v>
      </c>
      <c r="AJ481" s="12">
        <v>0</v>
      </c>
      <c r="AK481" s="12">
        <f t="shared" si="169"/>
        <v>14883</v>
      </c>
      <c r="AL481" s="12">
        <f t="shared" si="170"/>
        <v>14883</v>
      </c>
      <c r="AM481" s="12">
        <f t="shared" si="170"/>
        <v>0</v>
      </c>
      <c r="AN481" s="12">
        <f t="shared" si="170"/>
        <v>0</v>
      </c>
      <c r="AO481" s="12">
        <f t="shared" si="170"/>
        <v>0</v>
      </c>
      <c r="AP481" s="12">
        <f t="shared" si="170"/>
        <v>0</v>
      </c>
      <c r="AQ481" s="12">
        <f t="shared" si="170"/>
        <v>0</v>
      </c>
      <c r="AR481" s="12">
        <f t="shared" si="171"/>
        <v>14883</v>
      </c>
      <c r="AS481" s="12">
        <v>357197</v>
      </c>
      <c r="AT481" s="12">
        <v>0</v>
      </c>
      <c r="AU481" s="12">
        <v>0</v>
      </c>
      <c r="AV481" s="12">
        <v>0</v>
      </c>
      <c r="AW481" s="12">
        <v>0</v>
      </c>
      <c r="AX481" s="12">
        <v>0</v>
      </c>
      <c r="AY481" s="12">
        <f t="shared" si="172"/>
        <v>357197</v>
      </c>
      <c r="AZ481" s="12">
        <f t="shared" si="141"/>
        <v>372080</v>
      </c>
      <c r="BA481" s="12">
        <f t="shared" si="142"/>
        <v>0</v>
      </c>
      <c r="BB481" s="12">
        <f t="shared" si="143"/>
        <v>0</v>
      </c>
      <c r="BC481" s="12">
        <f t="shared" si="144"/>
        <v>0</v>
      </c>
      <c r="BD481" s="12">
        <f t="shared" si="145"/>
        <v>0</v>
      </c>
      <c r="BE481" s="12">
        <f t="shared" si="146"/>
        <v>0</v>
      </c>
      <c r="BF481" s="12">
        <f t="shared" si="140"/>
        <v>372080</v>
      </c>
      <c r="BH481" s="95"/>
    </row>
    <row r="482" spans="1:60">
      <c r="A482" s="84" t="s">
        <v>586</v>
      </c>
      <c r="B482" s="14" t="s">
        <v>9</v>
      </c>
      <c r="C482" s="84" t="s">
        <v>587</v>
      </c>
      <c r="D482" s="84" t="s">
        <v>1399</v>
      </c>
      <c r="E482" s="84" t="s">
        <v>61</v>
      </c>
      <c r="F482" s="85">
        <v>10</v>
      </c>
      <c r="G482" s="85"/>
      <c r="H482" s="85"/>
      <c r="I482" s="13"/>
      <c r="J482" s="12">
        <v>0</v>
      </c>
      <c r="K482" s="12">
        <v>0</v>
      </c>
      <c r="L482" s="12">
        <v>0</v>
      </c>
      <c r="M482" s="12">
        <v>0</v>
      </c>
      <c r="N482" s="12">
        <v>0</v>
      </c>
      <c r="O482" s="12">
        <v>0</v>
      </c>
      <c r="P482" s="12">
        <f t="shared" si="134"/>
        <v>0</v>
      </c>
      <c r="Q482" s="12">
        <v>0</v>
      </c>
      <c r="R482" s="12">
        <v>0</v>
      </c>
      <c r="S482" s="12">
        <v>0</v>
      </c>
      <c r="T482" s="12">
        <v>0</v>
      </c>
      <c r="U482" s="12">
        <v>0</v>
      </c>
      <c r="V482" s="12">
        <v>0</v>
      </c>
      <c r="W482" s="12">
        <f t="shared" si="167"/>
        <v>0</v>
      </c>
      <c r="X482" s="12">
        <v>0</v>
      </c>
      <c r="Y482" s="12">
        <v>0</v>
      </c>
      <c r="Z482" s="12">
        <v>0</v>
      </c>
      <c r="AA482" s="12">
        <v>0</v>
      </c>
      <c r="AB482" s="12">
        <v>0</v>
      </c>
      <c r="AC482" s="12">
        <v>0</v>
      </c>
      <c r="AD482" s="12">
        <f t="shared" si="168"/>
        <v>0</v>
      </c>
      <c r="AE482" s="12">
        <v>17643</v>
      </c>
      <c r="AF482" s="12">
        <v>0</v>
      </c>
      <c r="AG482" s="12">
        <v>0</v>
      </c>
      <c r="AH482" s="12">
        <v>0</v>
      </c>
      <c r="AI482" s="12">
        <v>0</v>
      </c>
      <c r="AJ482" s="12">
        <v>0</v>
      </c>
      <c r="AK482" s="12">
        <f t="shared" si="169"/>
        <v>17643</v>
      </c>
      <c r="AL482" s="12">
        <f t="shared" si="170"/>
        <v>17643</v>
      </c>
      <c r="AM482" s="12">
        <f t="shared" si="170"/>
        <v>0</v>
      </c>
      <c r="AN482" s="12">
        <f t="shared" si="170"/>
        <v>0</v>
      </c>
      <c r="AO482" s="12">
        <f t="shared" si="170"/>
        <v>0</v>
      </c>
      <c r="AP482" s="12">
        <f t="shared" si="170"/>
        <v>0</v>
      </c>
      <c r="AQ482" s="12">
        <f t="shared" si="170"/>
        <v>0</v>
      </c>
      <c r="AR482" s="12">
        <f t="shared" si="171"/>
        <v>17643</v>
      </c>
      <c r="AS482" s="12">
        <v>423437</v>
      </c>
      <c r="AT482" s="12">
        <v>0</v>
      </c>
      <c r="AU482" s="12">
        <v>0</v>
      </c>
      <c r="AV482" s="12">
        <v>0</v>
      </c>
      <c r="AW482" s="12">
        <v>0</v>
      </c>
      <c r="AX482" s="12">
        <v>0</v>
      </c>
      <c r="AY482" s="12">
        <f t="shared" si="172"/>
        <v>423437</v>
      </c>
      <c r="AZ482" s="12">
        <f t="shared" si="141"/>
        <v>441080</v>
      </c>
      <c r="BA482" s="12">
        <f t="shared" si="142"/>
        <v>0</v>
      </c>
      <c r="BB482" s="12">
        <f t="shared" si="143"/>
        <v>0</v>
      </c>
      <c r="BC482" s="12">
        <f t="shared" si="144"/>
        <v>0</v>
      </c>
      <c r="BD482" s="12">
        <f t="shared" si="145"/>
        <v>0</v>
      </c>
      <c r="BE482" s="12">
        <f t="shared" si="146"/>
        <v>0</v>
      </c>
      <c r="BF482" s="12">
        <f t="shared" si="140"/>
        <v>441080</v>
      </c>
      <c r="BH482" s="95"/>
    </row>
    <row r="483" spans="1:60">
      <c r="A483" s="84" t="s">
        <v>588</v>
      </c>
      <c r="B483" s="14" t="s">
        <v>9</v>
      </c>
      <c r="C483" s="84" t="s">
        <v>589</v>
      </c>
      <c r="D483" s="84" t="s">
        <v>1399</v>
      </c>
      <c r="E483" s="84" t="s">
        <v>61</v>
      </c>
      <c r="F483" s="85">
        <v>10</v>
      </c>
      <c r="G483" s="85"/>
      <c r="H483" s="85"/>
      <c r="I483" s="13"/>
      <c r="J483" s="12">
        <v>0</v>
      </c>
      <c r="K483" s="12">
        <v>0</v>
      </c>
      <c r="L483" s="12">
        <v>0</v>
      </c>
      <c r="M483" s="12">
        <v>0</v>
      </c>
      <c r="N483" s="12">
        <v>0</v>
      </c>
      <c r="O483" s="12">
        <v>0</v>
      </c>
      <c r="P483" s="12">
        <f t="shared" si="134"/>
        <v>0</v>
      </c>
      <c r="Q483" s="12">
        <v>0</v>
      </c>
      <c r="R483" s="12">
        <v>0</v>
      </c>
      <c r="S483" s="12">
        <v>0</v>
      </c>
      <c r="T483" s="12">
        <v>0</v>
      </c>
      <c r="U483" s="12">
        <v>0</v>
      </c>
      <c r="V483" s="12">
        <v>0</v>
      </c>
      <c r="W483" s="12">
        <f t="shared" si="167"/>
        <v>0</v>
      </c>
      <c r="X483" s="12">
        <v>0</v>
      </c>
      <c r="Y483" s="12">
        <v>0</v>
      </c>
      <c r="Z483" s="12">
        <v>0</v>
      </c>
      <c r="AA483" s="12">
        <v>0</v>
      </c>
      <c r="AB483" s="12">
        <v>0</v>
      </c>
      <c r="AC483" s="12">
        <v>0</v>
      </c>
      <c r="AD483" s="12">
        <f t="shared" si="168"/>
        <v>0</v>
      </c>
      <c r="AE483" s="12">
        <v>5571</v>
      </c>
      <c r="AF483" s="12">
        <v>0</v>
      </c>
      <c r="AG483" s="12">
        <v>0</v>
      </c>
      <c r="AH483" s="12">
        <v>0</v>
      </c>
      <c r="AI483" s="12">
        <v>0</v>
      </c>
      <c r="AJ483" s="12">
        <v>0</v>
      </c>
      <c r="AK483" s="12">
        <f t="shared" si="169"/>
        <v>5571</v>
      </c>
      <c r="AL483" s="12">
        <f t="shared" si="170"/>
        <v>5571</v>
      </c>
      <c r="AM483" s="12">
        <f t="shared" si="170"/>
        <v>0</v>
      </c>
      <c r="AN483" s="12">
        <f t="shared" si="170"/>
        <v>0</v>
      </c>
      <c r="AO483" s="12">
        <f t="shared" si="170"/>
        <v>0</v>
      </c>
      <c r="AP483" s="12">
        <f t="shared" si="170"/>
        <v>0</v>
      </c>
      <c r="AQ483" s="12">
        <f t="shared" si="170"/>
        <v>0</v>
      </c>
      <c r="AR483" s="12">
        <f t="shared" si="171"/>
        <v>5571</v>
      </c>
      <c r="AS483" s="12">
        <v>133699</v>
      </c>
      <c r="AT483" s="12">
        <v>0</v>
      </c>
      <c r="AU483" s="12">
        <v>0</v>
      </c>
      <c r="AV483" s="12">
        <v>0</v>
      </c>
      <c r="AW483" s="12">
        <v>0</v>
      </c>
      <c r="AX483" s="12">
        <v>0</v>
      </c>
      <c r="AY483" s="12">
        <f t="shared" si="172"/>
        <v>133699</v>
      </c>
      <c r="AZ483" s="12">
        <f t="shared" si="141"/>
        <v>139270</v>
      </c>
      <c r="BA483" s="12">
        <f t="shared" si="142"/>
        <v>0</v>
      </c>
      <c r="BB483" s="12">
        <f t="shared" si="143"/>
        <v>0</v>
      </c>
      <c r="BC483" s="12">
        <f t="shared" si="144"/>
        <v>0</v>
      </c>
      <c r="BD483" s="12">
        <f t="shared" si="145"/>
        <v>0</v>
      </c>
      <c r="BE483" s="12">
        <f t="shared" si="146"/>
        <v>0</v>
      </c>
      <c r="BF483" s="12">
        <f t="shared" si="140"/>
        <v>139270</v>
      </c>
      <c r="BH483" s="95"/>
    </row>
    <row r="484" spans="1:60" ht="51">
      <c r="A484" s="84" t="s">
        <v>590</v>
      </c>
      <c r="B484" s="14" t="s">
        <v>9</v>
      </c>
      <c r="C484" s="84" t="s">
        <v>591</v>
      </c>
      <c r="D484" s="84" t="s">
        <v>1399</v>
      </c>
      <c r="E484" s="84" t="s">
        <v>61</v>
      </c>
      <c r="F484" s="85">
        <v>10</v>
      </c>
      <c r="G484" s="85"/>
      <c r="H484" s="85"/>
      <c r="I484" s="13"/>
      <c r="J484" s="12">
        <v>0</v>
      </c>
      <c r="K484" s="12">
        <v>0</v>
      </c>
      <c r="L484" s="12">
        <v>0</v>
      </c>
      <c r="M484" s="12">
        <v>0</v>
      </c>
      <c r="N484" s="12">
        <v>0</v>
      </c>
      <c r="O484" s="12">
        <v>0</v>
      </c>
      <c r="P484" s="12">
        <f t="shared" si="134"/>
        <v>0</v>
      </c>
      <c r="Q484" s="12">
        <v>0</v>
      </c>
      <c r="R484" s="12">
        <v>0</v>
      </c>
      <c r="S484" s="12">
        <v>0</v>
      </c>
      <c r="T484" s="12">
        <v>0</v>
      </c>
      <c r="U484" s="12">
        <v>0</v>
      </c>
      <c r="V484" s="12">
        <v>0</v>
      </c>
      <c r="W484" s="12">
        <f t="shared" si="167"/>
        <v>0</v>
      </c>
      <c r="X484" s="12">
        <v>0</v>
      </c>
      <c r="Y484" s="12">
        <v>0</v>
      </c>
      <c r="Z484" s="12">
        <v>0</v>
      </c>
      <c r="AA484" s="12">
        <v>0</v>
      </c>
      <c r="AB484" s="12">
        <v>0</v>
      </c>
      <c r="AC484" s="12">
        <v>0</v>
      </c>
      <c r="AD484" s="12">
        <f t="shared" si="168"/>
        <v>0</v>
      </c>
      <c r="AE484" s="12">
        <v>29538</v>
      </c>
      <c r="AF484" s="12">
        <v>0</v>
      </c>
      <c r="AG484" s="12">
        <v>0</v>
      </c>
      <c r="AH484" s="12">
        <v>0</v>
      </c>
      <c r="AI484" s="12">
        <v>0</v>
      </c>
      <c r="AJ484" s="12">
        <v>0</v>
      </c>
      <c r="AK484" s="12">
        <f t="shared" si="169"/>
        <v>29538</v>
      </c>
      <c r="AL484" s="12">
        <f t="shared" si="170"/>
        <v>29538</v>
      </c>
      <c r="AM484" s="12">
        <f t="shared" si="170"/>
        <v>0</v>
      </c>
      <c r="AN484" s="12">
        <f t="shared" si="170"/>
        <v>0</v>
      </c>
      <c r="AO484" s="12">
        <f t="shared" si="170"/>
        <v>0</v>
      </c>
      <c r="AP484" s="12">
        <f t="shared" si="170"/>
        <v>0</v>
      </c>
      <c r="AQ484" s="12">
        <f t="shared" si="170"/>
        <v>0</v>
      </c>
      <c r="AR484" s="12">
        <f t="shared" si="171"/>
        <v>29538</v>
      </c>
      <c r="AS484" s="12">
        <v>708906</v>
      </c>
      <c r="AT484" s="12">
        <v>0</v>
      </c>
      <c r="AU484" s="12">
        <v>0</v>
      </c>
      <c r="AV484" s="12">
        <v>0</v>
      </c>
      <c r="AW484" s="12">
        <v>0</v>
      </c>
      <c r="AX484" s="12">
        <v>0</v>
      </c>
      <c r="AY484" s="12">
        <f t="shared" si="172"/>
        <v>708906</v>
      </c>
      <c r="AZ484" s="12">
        <f t="shared" si="141"/>
        <v>738444</v>
      </c>
      <c r="BA484" s="12">
        <f t="shared" si="142"/>
        <v>0</v>
      </c>
      <c r="BB484" s="12">
        <f t="shared" si="143"/>
        <v>0</v>
      </c>
      <c r="BC484" s="12">
        <f t="shared" si="144"/>
        <v>0</v>
      </c>
      <c r="BD484" s="12">
        <f t="shared" si="145"/>
        <v>0</v>
      </c>
      <c r="BE484" s="12">
        <f t="shared" si="146"/>
        <v>0</v>
      </c>
      <c r="BF484" s="12">
        <f t="shared" si="140"/>
        <v>738444</v>
      </c>
      <c r="BH484" s="95"/>
    </row>
    <row r="485" spans="1:60" ht="38.25">
      <c r="A485" s="84" t="s">
        <v>592</v>
      </c>
      <c r="B485" s="14" t="s">
        <v>9</v>
      </c>
      <c r="C485" s="84" t="s">
        <v>593</v>
      </c>
      <c r="D485" s="84" t="s">
        <v>1399</v>
      </c>
      <c r="E485" s="84" t="s">
        <v>58</v>
      </c>
      <c r="F485" s="85">
        <v>10</v>
      </c>
      <c r="G485" s="85"/>
      <c r="H485" s="85"/>
      <c r="I485" s="13"/>
      <c r="J485" s="12">
        <v>0</v>
      </c>
      <c r="K485" s="12">
        <v>0</v>
      </c>
      <c r="L485" s="12">
        <v>0</v>
      </c>
      <c r="M485" s="12">
        <v>0</v>
      </c>
      <c r="N485" s="12">
        <v>0</v>
      </c>
      <c r="O485" s="12">
        <v>0</v>
      </c>
      <c r="P485" s="12">
        <f t="shared" si="134"/>
        <v>0</v>
      </c>
      <c r="Q485" s="12">
        <v>0</v>
      </c>
      <c r="R485" s="12">
        <v>0</v>
      </c>
      <c r="S485" s="12">
        <v>0</v>
      </c>
      <c r="T485" s="12">
        <v>0</v>
      </c>
      <c r="U485" s="12">
        <v>0</v>
      </c>
      <c r="V485" s="12">
        <v>0</v>
      </c>
      <c r="W485" s="12">
        <f t="shared" si="167"/>
        <v>0</v>
      </c>
      <c r="X485" s="12">
        <v>0</v>
      </c>
      <c r="Y485" s="12">
        <v>0</v>
      </c>
      <c r="Z485" s="12">
        <v>0</v>
      </c>
      <c r="AA485" s="12">
        <v>0</v>
      </c>
      <c r="AB485" s="12">
        <v>0</v>
      </c>
      <c r="AC485" s="12">
        <v>0</v>
      </c>
      <c r="AD485" s="12">
        <f t="shared" si="168"/>
        <v>0</v>
      </c>
      <c r="AE485" s="12">
        <v>153200</v>
      </c>
      <c r="AF485" s="12">
        <v>0</v>
      </c>
      <c r="AG485" s="12">
        <v>0</v>
      </c>
      <c r="AH485" s="12">
        <v>0</v>
      </c>
      <c r="AI485" s="12">
        <v>0</v>
      </c>
      <c r="AJ485" s="12">
        <v>0</v>
      </c>
      <c r="AK485" s="12">
        <f t="shared" si="169"/>
        <v>153200</v>
      </c>
      <c r="AL485" s="12">
        <f t="shared" si="170"/>
        <v>153200</v>
      </c>
      <c r="AM485" s="12">
        <f t="shared" si="170"/>
        <v>0</v>
      </c>
      <c r="AN485" s="12">
        <f t="shared" si="170"/>
        <v>0</v>
      </c>
      <c r="AO485" s="12">
        <f t="shared" si="170"/>
        <v>0</v>
      </c>
      <c r="AP485" s="12">
        <f t="shared" si="170"/>
        <v>0</v>
      </c>
      <c r="AQ485" s="12">
        <f t="shared" si="170"/>
        <v>0</v>
      </c>
      <c r="AR485" s="12">
        <f t="shared" si="171"/>
        <v>153200</v>
      </c>
      <c r="AS485" s="12">
        <v>7509869</v>
      </c>
      <c r="AT485" s="12">
        <v>0</v>
      </c>
      <c r="AU485" s="12">
        <v>0</v>
      </c>
      <c r="AV485" s="12">
        <v>0</v>
      </c>
      <c r="AW485" s="12">
        <v>0</v>
      </c>
      <c r="AX485" s="12">
        <v>0</v>
      </c>
      <c r="AY485" s="12">
        <f t="shared" si="172"/>
        <v>7509869</v>
      </c>
      <c r="AZ485" s="12">
        <f t="shared" si="141"/>
        <v>7663069</v>
      </c>
      <c r="BA485" s="12">
        <f t="shared" si="142"/>
        <v>0</v>
      </c>
      <c r="BB485" s="12">
        <f t="shared" si="143"/>
        <v>0</v>
      </c>
      <c r="BC485" s="12">
        <f t="shared" si="144"/>
        <v>0</v>
      </c>
      <c r="BD485" s="12">
        <f t="shared" si="145"/>
        <v>0</v>
      </c>
      <c r="BE485" s="12">
        <f t="shared" si="146"/>
        <v>0</v>
      </c>
      <c r="BF485" s="12">
        <f t="shared" si="140"/>
        <v>7663069</v>
      </c>
      <c r="BH485" s="95"/>
    </row>
    <row r="486" spans="1:60" ht="51">
      <c r="A486" s="84" t="s">
        <v>594</v>
      </c>
      <c r="B486" s="14" t="s">
        <v>9</v>
      </c>
      <c r="C486" s="84" t="s">
        <v>595</v>
      </c>
      <c r="D486" s="84" t="s">
        <v>1399</v>
      </c>
      <c r="E486" s="84" t="s">
        <v>61</v>
      </c>
      <c r="F486" s="85">
        <v>10</v>
      </c>
      <c r="G486" s="85"/>
      <c r="H486" s="85"/>
      <c r="I486" s="13"/>
      <c r="J486" s="12">
        <v>0</v>
      </c>
      <c r="K486" s="12">
        <v>0</v>
      </c>
      <c r="L486" s="12">
        <v>0</v>
      </c>
      <c r="M486" s="12">
        <v>0</v>
      </c>
      <c r="N486" s="12">
        <v>0</v>
      </c>
      <c r="O486" s="12">
        <v>0</v>
      </c>
      <c r="P486" s="12">
        <f t="shared" si="134"/>
        <v>0</v>
      </c>
      <c r="Q486" s="12">
        <v>0</v>
      </c>
      <c r="R486" s="12">
        <v>0</v>
      </c>
      <c r="S486" s="12">
        <v>0</v>
      </c>
      <c r="T486" s="12">
        <v>0</v>
      </c>
      <c r="U486" s="12">
        <v>0</v>
      </c>
      <c r="V486" s="12">
        <v>0</v>
      </c>
      <c r="W486" s="12">
        <f t="shared" si="167"/>
        <v>0</v>
      </c>
      <c r="X486" s="12">
        <v>0</v>
      </c>
      <c r="Y486" s="12">
        <v>0</v>
      </c>
      <c r="Z486" s="12">
        <v>0</v>
      </c>
      <c r="AA486" s="12">
        <v>0</v>
      </c>
      <c r="AB486" s="12">
        <v>0</v>
      </c>
      <c r="AC486" s="12">
        <v>0</v>
      </c>
      <c r="AD486" s="12">
        <f t="shared" si="168"/>
        <v>0</v>
      </c>
      <c r="AE486" s="12">
        <v>40885</v>
      </c>
      <c r="AF486" s="12">
        <v>0</v>
      </c>
      <c r="AG486" s="12">
        <v>0</v>
      </c>
      <c r="AH486" s="12">
        <v>0</v>
      </c>
      <c r="AI486" s="12">
        <v>0</v>
      </c>
      <c r="AJ486" s="12">
        <v>0</v>
      </c>
      <c r="AK486" s="12">
        <f t="shared" si="169"/>
        <v>40885</v>
      </c>
      <c r="AL486" s="12">
        <f t="shared" si="170"/>
        <v>40885</v>
      </c>
      <c r="AM486" s="12">
        <f t="shared" si="170"/>
        <v>0</v>
      </c>
      <c r="AN486" s="12">
        <f t="shared" si="170"/>
        <v>0</v>
      </c>
      <c r="AO486" s="12">
        <f t="shared" si="170"/>
        <v>0</v>
      </c>
      <c r="AP486" s="12">
        <f t="shared" si="170"/>
        <v>0</v>
      </c>
      <c r="AQ486" s="12">
        <f t="shared" si="170"/>
        <v>0</v>
      </c>
      <c r="AR486" s="12">
        <f t="shared" si="171"/>
        <v>40885</v>
      </c>
      <c r="AS486" s="12">
        <v>981225</v>
      </c>
      <c r="AT486" s="12">
        <v>0</v>
      </c>
      <c r="AU486" s="12">
        <v>0</v>
      </c>
      <c r="AV486" s="12">
        <v>0</v>
      </c>
      <c r="AW486" s="12">
        <v>0</v>
      </c>
      <c r="AX486" s="12">
        <v>0</v>
      </c>
      <c r="AY486" s="12">
        <f t="shared" si="172"/>
        <v>981225</v>
      </c>
      <c r="AZ486" s="12">
        <f t="shared" si="141"/>
        <v>1022110</v>
      </c>
      <c r="BA486" s="12">
        <f t="shared" si="142"/>
        <v>0</v>
      </c>
      <c r="BB486" s="12">
        <f t="shared" si="143"/>
        <v>0</v>
      </c>
      <c r="BC486" s="12">
        <f t="shared" si="144"/>
        <v>0</v>
      </c>
      <c r="BD486" s="12">
        <f t="shared" si="145"/>
        <v>0</v>
      </c>
      <c r="BE486" s="12">
        <f t="shared" si="146"/>
        <v>0</v>
      </c>
      <c r="BF486" s="12">
        <f t="shared" si="140"/>
        <v>1022110</v>
      </c>
      <c r="BH486" s="95"/>
    </row>
    <row r="487" spans="1:60">
      <c r="A487" s="84" t="s">
        <v>596</v>
      </c>
      <c r="B487" s="14" t="s">
        <v>9</v>
      </c>
      <c r="C487" s="84" t="s">
        <v>597</v>
      </c>
      <c r="D487" s="84" t="s">
        <v>45</v>
      </c>
      <c r="E487" s="84" t="s">
        <v>1392</v>
      </c>
      <c r="F487" s="85">
        <v>10</v>
      </c>
      <c r="G487" s="85"/>
      <c r="H487" s="85"/>
      <c r="I487" s="13"/>
      <c r="J487" s="12">
        <v>0</v>
      </c>
      <c r="K487" s="12">
        <v>0</v>
      </c>
      <c r="L487" s="12">
        <v>0</v>
      </c>
      <c r="M487" s="12">
        <v>0</v>
      </c>
      <c r="N487" s="12">
        <v>0</v>
      </c>
      <c r="O487" s="12">
        <v>0</v>
      </c>
      <c r="P487" s="12">
        <f t="shared" si="134"/>
        <v>0</v>
      </c>
      <c r="Q487" s="12">
        <v>0</v>
      </c>
      <c r="R487" s="12">
        <v>0</v>
      </c>
      <c r="S487" s="12">
        <v>0</v>
      </c>
      <c r="T487" s="12">
        <v>0</v>
      </c>
      <c r="U487" s="12">
        <v>0</v>
      </c>
      <c r="V487" s="12">
        <v>0</v>
      </c>
      <c r="W487" s="12">
        <f t="shared" si="167"/>
        <v>0</v>
      </c>
      <c r="X487" s="12">
        <v>0</v>
      </c>
      <c r="Y487" s="12">
        <v>0</v>
      </c>
      <c r="Z487" s="12">
        <v>0</v>
      </c>
      <c r="AA487" s="12">
        <v>0</v>
      </c>
      <c r="AB487" s="12">
        <v>0</v>
      </c>
      <c r="AC487" s="12">
        <v>0</v>
      </c>
      <c r="AD487" s="12">
        <f t="shared" si="168"/>
        <v>0</v>
      </c>
      <c r="AE487" s="12">
        <v>211340</v>
      </c>
      <c r="AF487" s="12">
        <v>0</v>
      </c>
      <c r="AG487" s="12">
        <v>0</v>
      </c>
      <c r="AH487" s="12">
        <v>0</v>
      </c>
      <c r="AI487" s="12">
        <v>0</v>
      </c>
      <c r="AJ487" s="12">
        <v>0</v>
      </c>
      <c r="AK487" s="12">
        <f t="shared" si="169"/>
        <v>211340</v>
      </c>
      <c r="AL487" s="12">
        <f t="shared" si="170"/>
        <v>211340</v>
      </c>
      <c r="AM487" s="12">
        <f t="shared" si="170"/>
        <v>0</v>
      </c>
      <c r="AN487" s="12">
        <f t="shared" si="170"/>
        <v>0</v>
      </c>
      <c r="AO487" s="12">
        <f t="shared" si="170"/>
        <v>0</v>
      </c>
      <c r="AP487" s="12">
        <f t="shared" si="170"/>
        <v>0</v>
      </c>
      <c r="AQ487" s="12">
        <f t="shared" si="170"/>
        <v>0</v>
      </c>
      <c r="AR487" s="12">
        <f t="shared" si="171"/>
        <v>211340</v>
      </c>
      <c r="AS487" s="12">
        <v>5072162</v>
      </c>
      <c r="AT487" s="12">
        <v>0</v>
      </c>
      <c r="AU487" s="12">
        <v>0</v>
      </c>
      <c r="AV487" s="12">
        <v>0</v>
      </c>
      <c r="AW487" s="12">
        <v>0</v>
      </c>
      <c r="AX487" s="12">
        <v>0</v>
      </c>
      <c r="AY487" s="12">
        <f t="shared" si="172"/>
        <v>5072162</v>
      </c>
      <c r="AZ487" s="12">
        <f t="shared" si="141"/>
        <v>5283502</v>
      </c>
      <c r="BA487" s="12">
        <f t="shared" si="142"/>
        <v>0</v>
      </c>
      <c r="BB487" s="12">
        <f t="shared" si="143"/>
        <v>0</v>
      </c>
      <c r="BC487" s="12">
        <f t="shared" si="144"/>
        <v>0</v>
      </c>
      <c r="BD487" s="12">
        <f t="shared" si="145"/>
        <v>0</v>
      </c>
      <c r="BE487" s="12">
        <f t="shared" si="146"/>
        <v>0</v>
      </c>
      <c r="BF487" s="12">
        <f t="shared" si="140"/>
        <v>5283502</v>
      </c>
      <c r="BH487" s="95"/>
    </row>
    <row r="488" spans="1:60" ht="38.25">
      <c r="A488" s="84" t="s">
        <v>598</v>
      </c>
      <c r="B488" s="14" t="s">
        <v>9</v>
      </c>
      <c r="C488" s="84" t="s">
        <v>599</v>
      </c>
      <c r="D488" s="84" t="s">
        <v>1399</v>
      </c>
      <c r="E488" s="84" t="s">
        <v>38</v>
      </c>
      <c r="F488" s="85">
        <v>10</v>
      </c>
      <c r="G488" s="85"/>
      <c r="H488" s="85"/>
      <c r="I488" s="13"/>
      <c r="J488" s="12">
        <v>0</v>
      </c>
      <c r="K488" s="12">
        <v>0</v>
      </c>
      <c r="L488" s="12">
        <v>0</v>
      </c>
      <c r="M488" s="12">
        <v>0</v>
      </c>
      <c r="N488" s="12">
        <v>0</v>
      </c>
      <c r="O488" s="12">
        <v>0</v>
      </c>
      <c r="P488" s="12">
        <f t="shared" si="134"/>
        <v>0</v>
      </c>
      <c r="Q488" s="12">
        <v>0</v>
      </c>
      <c r="R488" s="12">
        <v>0</v>
      </c>
      <c r="S488" s="12">
        <v>0</v>
      </c>
      <c r="T488" s="12">
        <v>0</v>
      </c>
      <c r="U488" s="12">
        <v>0</v>
      </c>
      <c r="V488" s="12">
        <v>0</v>
      </c>
      <c r="W488" s="12">
        <f t="shared" si="167"/>
        <v>0</v>
      </c>
      <c r="X488" s="12">
        <v>0</v>
      </c>
      <c r="Y488" s="12">
        <v>0</v>
      </c>
      <c r="Z488" s="12">
        <v>0</v>
      </c>
      <c r="AA488" s="12">
        <v>0</v>
      </c>
      <c r="AB488" s="12">
        <v>0</v>
      </c>
      <c r="AC488" s="12">
        <v>0</v>
      </c>
      <c r="AD488" s="12">
        <f t="shared" si="168"/>
        <v>0</v>
      </c>
      <c r="AE488" s="12">
        <v>50000</v>
      </c>
      <c r="AF488" s="12">
        <v>0</v>
      </c>
      <c r="AG488" s="12">
        <v>0</v>
      </c>
      <c r="AH488" s="12">
        <v>0</v>
      </c>
      <c r="AI488" s="12">
        <v>0</v>
      </c>
      <c r="AJ488" s="12">
        <v>0</v>
      </c>
      <c r="AK488" s="12">
        <f t="shared" si="169"/>
        <v>50000</v>
      </c>
      <c r="AL488" s="12">
        <f t="shared" si="170"/>
        <v>50000</v>
      </c>
      <c r="AM488" s="12">
        <f t="shared" si="170"/>
        <v>0</v>
      </c>
      <c r="AN488" s="12">
        <f t="shared" si="170"/>
        <v>0</v>
      </c>
      <c r="AO488" s="12">
        <f t="shared" si="170"/>
        <v>0</v>
      </c>
      <c r="AP488" s="12">
        <f t="shared" si="170"/>
        <v>0</v>
      </c>
      <c r="AQ488" s="12">
        <f t="shared" si="170"/>
        <v>0</v>
      </c>
      <c r="AR488" s="12">
        <f t="shared" si="171"/>
        <v>50000</v>
      </c>
      <c r="AS488" s="12">
        <v>1200000</v>
      </c>
      <c r="AT488" s="12">
        <v>0</v>
      </c>
      <c r="AU488" s="12">
        <v>0</v>
      </c>
      <c r="AV488" s="12">
        <v>0</v>
      </c>
      <c r="AW488" s="12">
        <v>0</v>
      </c>
      <c r="AX488" s="12">
        <v>0</v>
      </c>
      <c r="AY488" s="12">
        <f t="shared" si="172"/>
        <v>1200000</v>
      </c>
      <c r="AZ488" s="12">
        <f t="shared" si="141"/>
        <v>1250000</v>
      </c>
      <c r="BA488" s="12">
        <f t="shared" si="142"/>
        <v>0</v>
      </c>
      <c r="BB488" s="12">
        <f t="shared" si="143"/>
        <v>0</v>
      </c>
      <c r="BC488" s="12">
        <f t="shared" si="144"/>
        <v>0</v>
      </c>
      <c r="BD488" s="12">
        <f t="shared" si="145"/>
        <v>0</v>
      </c>
      <c r="BE488" s="12">
        <f t="shared" si="146"/>
        <v>0</v>
      </c>
      <c r="BF488" s="12">
        <f t="shared" si="140"/>
        <v>1250000</v>
      </c>
      <c r="BH488" s="95"/>
    </row>
    <row r="489" spans="1:60" ht="38.25">
      <c r="A489" s="84" t="s">
        <v>600</v>
      </c>
      <c r="B489" s="14" t="s">
        <v>9</v>
      </c>
      <c r="C489" s="84" t="s">
        <v>601</v>
      </c>
      <c r="D489" s="84" t="s">
        <v>1399</v>
      </c>
      <c r="E489" s="84" t="s">
        <v>38</v>
      </c>
      <c r="F489" s="85">
        <v>10</v>
      </c>
      <c r="G489" s="85"/>
      <c r="H489" s="85"/>
      <c r="I489" s="13"/>
      <c r="J489" s="12">
        <v>0</v>
      </c>
      <c r="K489" s="12">
        <v>0</v>
      </c>
      <c r="L489" s="12">
        <v>0</v>
      </c>
      <c r="M489" s="12">
        <v>0</v>
      </c>
      <c r="N489" s="12">
        <v>0</v>
      </c>
      <c r="O489" s="12">
        <v>0</v>
      </c>
      <c r="P489" s="12">
        <f t="shared" ref="P489:P552" si="173">SUM(J489:O489)</f>
        <v>0</v>
      </c>
      <c r="Q489" s="12">
        <v>0</v>
      </c>
      <c r="R489" s="12">
        <v>0</v>
      </c>
      <c r="S489" s="12">
        <v>0</v>
      </c>
      <c r="T489" s="12">
        <v>0</v>
      </c>
      <c r="U489" s="12">
        <v>0</v>
      </c>
      <c r="V489" s="12">
        <v>0</v>
      </c>
      <c r="W489" s="12">
        <f t="shared" si="167"/>
        <v>0</v>
      </c>
      <c r="X489" s="12">
        <v>0</v>
      </c>
      <c r="Y489" s="12">
        <v>0</v>
      </c>
      <c r="Z489" s="12">
        <v>0</v>
      </c>
      <c r="AA489" s="12">
        <v>0</v>
      </c>
      <c r="AB489" s="12">
        <v>0</v>
      </c>
      <c r="AC489" s="12">
        <v>0</v>
      </c>
      <c r="AD489" s="12">
        <f t="shared" si="168"/>
        <v>0</v>
      </c>
      <c r="AE489" s="12">
        <v>66800</v>
      </c>
      <c r="AF489" s="12">
        <v>0</v>
      </c>
      <c r="AG489" s="12">
        <v>0</v>
      </c>
      <c r="AH489" s="12">
        <v>0</v>
      </c>
      <c r="AI489" s="12">
        <v>0</v>
      </c>
      <c r="AJ489" s="12">
        <v>0</v>
      </c>
      <c r="AK489" s="12">
        <f t="shared" si="169"/>
        <v>66800</v>
      </c>
      <c r="AL489" s="12">
        <f t="shared" si="170"/>
        <v>66800</v>
      </c>
      <c r="AM489" s="12">
        <f t="shared" si="170"/>
        <v>0</v>
      </c>
      <c r="AN489" s="12">
        <f t="shared" si="170"/>
        <v>0</v>
      </c>
      <c r="AO489" s="12">
        <f t="shared" si="170"/>
        <v>0</v>
      </c>
      <c r="AP489" s="12">
        <f t="shared" si="170"/>
        <v>0</v>
      </c>
      <c r="AQ489" s="12">
        <f t="shared" si="170"/>
        <v>0</v>
      </c>
      <c r="AR489" s="12">
        <f t="shared" si="171"/>
        <v>66800</v>
      </c>
      <c r="AS489" s="12">
        <v>3273200</v>
      </c>
      <c r="AT489" s="12">
        <v>0</v>
      </c>
      <c r="AU489" s="12">
        <v>0</v>
      </c>
      <c r="AV489" s="12">
        <v>0</v>
      </c>
      <c r="AW489" s="12">
        <v>0</v>
      </c>
      <c r="AX489" s="12">
        <v>0</v>
      </c>
      <c r="AY489" s="12">
        <f t="shared" si="172"/>
        <v>3273200</v>
      </c>
      <c r="AZ489" s="12">
        <f t="shared" si="141"/>
        <v>3340000</v>
      </c>
      <c r="BA489" s="12">
        <f t="shared" si="142"/>
        <v>0</v>
      </c>
      <c r="BB489" s="12">
        <f t="shared" si="143"/>
        <v>0</v>
      </c>
      <c r="BC489" s="12">
        <f t="shared" si="144"/>
        <v>0</v>
      </c>
      <c r="BD489" s="12">
        <f t="shared" si="145"/>
        <v>0</v>
      </c>
      <c r="BE489" s="12">
        <f t="shared" si="146"/>
        <v>0</v>
      </c>
      <c r="BF489" s="12">
        <f t="shared" si="140"/>
        <v>3340000</v>
      </c>
      <c r="BH489" s="95"/>
    </row>
    <row r="490" spans="1:60" ht="38.25">
      <c r="A490" s="84" t="s">
        <v>602</v>
      </c>
      <c r="B490" s="14" t="s">
        <v>9</v>
      </c>
      <c r="C490" s="84" t="s">
        <v>603</v>
      </c>
      <c r="D490" s="84" t="s">
        <v>45</v>
      </c>
      <c r="E490" s="84" t="s">
        <v>1393</v>
      </c>
      <c r="F490" s="85">
        <v>10</v>
      </c>
      <c r="G490" s="85"/>
      <c r="H490" s="85"/>
      <c r="I490" s="13"/>
      <c r="J490" s="12">
        <v>0</v>
      </c>
      <c r="K490" s="12">
        <v>0</v>
      </c>
      <c r="L490" s="12">
        <v>0</v>
      </c>
      <c r="M490" s="12">
        <v>0</v>
      </c>
      <c r="N490" s="12">
        <v>0</v>
      </c>
      <c r="O490" s="12">
        <v>0</v>
      </c>
      <c r="P490" s="12">
        <f t="shared" si="173"/>
        <v>0</v>
      </c>
      <c r="Q490" s="12">
        <v>0</v>
      </c>
      <c r="R490" s="12">
        <v>0</v>
      </c>
      <c r="S490" s="12">
        <v>0</v>
      </c>
      <c r="T490" s="12">
        <v>0</v>
      </c>
      <c r="U490" s="12">
        <v>0</v>
      </c>
      <c r="V490" s="12">
        <v>0</v>
      </c>
      <c r="W490" s="12">
        <f t="shared" si="167"/>
        <v>0</v>
      </c>
      <c r="X490" s="12">
        <v>0</v>
      </c>
      <c r="Y490" s="12">
        <v>0</v>
      </c>
      <c r="Z490" s="12">
        <v>0</v>
      </c>
      <c r="AA490" s="12">
        <v>0</v>
      </c>
      <c r="AB490" s="12">
        <v>0</v>
      </c>
      <c r="AC490" s="12">
        <v>0</v>
      </c>
      <c r="AD490" s="12">
        <f t="shared" si="168"/>
        <v>0</v>
      </c>
      <c r="AE490" s="12">
        <v>41667</v>
      </c>
      <c r="AF490" s="12">
        <v>0</v>
      </c>
      <c r="AG490" s="12">
        <v>0</v>
      </c>
      <c r="AH490" s="12">
        <v>0</v>
      </c>
      <c r="AI490" s="12">
        <v>0</v>
      </c>
      <c r="AJ490" s="12">
        <v>0</v>
      </c>
      <c r="AK490" s="12">
        <f t="shared" si="169"/>
        <v>41667</v>
      </c>
      <c r="AL490" s="12">
        <f t="shared" si="170"/>
        <v>41667</v>
      </c>
      <c r="AM490" s="12">
        <f t="shared" si="170"/>
        <v>0</v>
      </c>
      <c r="AN490" s="12">
        <f t="shared" si="170"/>
        <v>0</v>
      </c>
      <c r="AO490" s="12">
        <f t="shared" si="170"/>
        <v>0</v>
      </c>
      <c r="AP490" s="12">
        <f t="shared" si="170"/>
        <v>0</v>
      </c>
      <c r="AQ490" s="12">
        <f t="shared" si="170"/>
        <v>0</v>
      </c>
      <c r="AR490" s="12">
        <f t="shared" si="171"/>
        <v>41667</v>
      </c>
      <c r="AS490" s="12">
        <v>999993</v>
      </c>
      <c r="AT490" s="12">
        <v>0</v>
      </c>
      <c r="AU490" s="12">
        <v>0</v>
      </c>
      <c r="AV490" s="12">
        <v>0</v>
      </c>
      <c r="AW490" s="12">
        <v>0</v>
      </c>
      <c r="AX490" s="12">
        <v>0</v>
      </c>
      <c r="AY490" s="12">
        <f t="shared" si="172"/>
        <v>999993</v>
      </c>
      <c r="AZ490" s="12">
        <f t="shared" si="141"/>
        <v>1041660</v>
      </c>
      <c r="BA490" s="12">
        <f t="shared" si="142"/>
        <v>0</v>
      </c>
      <c r="BB490" s="12">
        <f t="shared" si="143"/>
        <v>0</v>
      </c>
      <c r="BC490" s="12">
        <f t="shared" si="144"/>
        <v>0</v>
      </c>
      <c r="BD490" s="12">
        <f t="shared" si="145"/>
        <v>0</v>
      </c>
      <c r="BE490" s="12">
        <f t="shared" si="146"/>
        <v>0</v>
      </c>
      <c r="BF490" s="12">
        <f t="shared" si="140"/>
        <v>1041660</v>
      </c>
      <c r="BH490" s="95"/>
    </row>
    <row r="491" spans="1:60">
      <c r="A491" s="84" t="s">
        <v>604</v>
      </c>
      <c r="B491" s="14" t="s">
        <v>9</v>
      </c>
      <c r="C491" s="84" t="s">
        <v>605</v>
      </c>
      <c r="D491" s="84" t="s">
        <v>1399</v>
      </c>
      <c r="E491" s="84" t="s">
        <v>66</v>
      </c>
      <c r="F491" s="85">
        <v>10</v>
      </c>
      <c r="G491" s="85"/>
      <c r="H491" s="85"/>
      <c r="I491" s="13"/>
      <c r="J491" s="12">
        <v>0</v>
      </c>
      <c r="K491" s="12">
        <v>0</v>
      </c>
      <c r="L491" s="12">
        <v>0</v>
      </c>
      <c r="M491" s="12">
        <v>0</v>
      </c>
      <c r="N491" s="12">
        <v>0</v>
      </c>
      <c r="O491" s="12">
        <v>0</v>
      </c>
      <c r="P491" s="12">
        <f t="shared" si="173"/>
        <v>0</v>
      </c>
      <c r="Q491" s="12">
        <v>0</v>
      </c>
      <c r="R491" s="12">
        <v>0</v>
      </c>
      <c r="S491" s="12">
        <v>0</v>
      </c>
      <c r="T491" s="12">
        <v>0</v>
      </c>
      <c r="U491" s="12">
        <v>0</v>
      </c>
      <c r="V491" s="12">
        <v>0</v>
      </c>
      <c r="W491" s="12">
        <f t="shared" si="167"/>
        <v>0</v>
      </c>
      <c r="X491" s="12">
        <v>0</v>
      </c>
      <c r="Y491" s="12">
        <v>0</v>
      </c>
      <c r="Z491" s="12">
        <v>0</v>
      </c>
      <c r="AA491" s="12">
        <v>0</v>
      </c>
      <c r="AB491" s="12">
        <v>0</v>
      </c>
      <c r="AC491" s="12">
        <v>0</v>
      </c>
      <c r="AD491" s="12">
        <f t="shared" si="168"/>
        <v>0</v>
      </c>
      <c r="AE491" s="12">
        <v>189120</v>
      </c>
      <c r="AF491" s="12">
        <v>0</v>
      </c>
      <c r="AG491" s="12">
        <v>0</v>
      </c>
      <c r="AH491" s="12">
        <v>0</v>
      </c>
      <c r="AI491" s="12">
        <v>0</v>
      </c>
      <c r="AJ491" s="12">
        <v>0</v>
      </c>
      <c r="AK491" s="12">
        <f t="shared" si="169"/>
        <v>189120</v>
      </c>
      <c r="AL491" s="12">
        <f t="shared" si="170"/>
        <v>189120</v>
      </c>
      <c r="AM491" s="12">
        <f t="shared" si="170"/>
        <v>0</v>
      </c>
      <c r="AN491" s="12">
        <f t="shared" si="170"/>
        <v>0</v>
      </c>
      <c r="AO491" s="12">
        <f t="shared" si="170"/>
        <v>0</v>
      </c>
      <c r="AP491" s="12">
        <f t="shared" si="170"/>
        <v>0</v>
      </c>
      <c r="AQ491" s="12">
        <f t="shared" si="170"/>
        <v>0</v>
      </c>
      <c r="AR491" s="12">
        <f t="shared" si="171"/>
        <v>189120</v>
      </c>
      <c r="AS491" s="12">
        <v>4538880</v>
      </c>
      <c r="AT491" s="12">
        <v>0</v>
      </c>
      <c r="AU491" s="12">
        <v>0</v>
      </c>
      <c r="AV491" s="12">
        <v>0</v>
      </c>
      <c r="AW491" s="12">
        <v>0</v>
      </c>
      <c r="AX491" s="12">
        <v>0</v>
      </c>
      <c r="AY491" s="12">
        <f t="shared" si="172"/>
        <v>4538880</v>
      </c>
      <c r="AZ491" s="12">
        <f t="shared" si="141"/>
        <v>4728000</v>
      </c>
      <c r="BA491" s="12">
        <f t="shared" si="142"/>
        <v>0</v>
      </c>
      <c r="BB491" s="12">
        <f t="shared" si="143"/>
        <v>0</v>
      </c>
      <c r="BC491" s="12">
        <f t="shared" si="144"/>
        <v>0</v>
      </c>
      <c r="BD491" s="12">
        <f t="shared" si="145"/>
        <v>0</v>
      </c>
      <c r="BE491" s="12">
        <f t="shared" si="146"/>
        <v>0</v>
      </c>
      <c r="BF491" s="12">
        <f t="shared" si="140"/>
        <v>4728000</v>
      </c>
      <c r="BH491" s="95"/>
    </row>
    <row r="492" spans="1:60">
      <c r="A492" s="84" t="s">
        <v>606</v>
      </c>
      <c r="B492" s="14" t="s">
        <v>9</v>
      </c>
      <c r="C492" s="84" t="s">
        <v>607</v>
      </c>
      <c r="D492" s="84" t="s">
        <v>1399</v>
      </c>
      <c r="E492" s="84" t="s">
        <v>61</v>
      </c>
      <c r="F492" s="85">
        <v>10</v>
      </c>
      <c r="G492" s="85"/>
      <c r="H492" s="85"/>
      <c r="I492" s="13"/>
      <c r="J492" s="12">
        <v>0</v>
      </c>
      <c r="K492" s="12">
        <v>0</v>
      </c>
      <c r="L492" s="12">
        <v>0</v>
      </c>
      <c r="M492" s="12">
        <v>0</v>
      </c>
      <c r="N492" s="12">
        <v>0</v>
      </c>
      <c r="O492" s="12">
        <v>0</v>
      </c>
      <c r="P492" s="12">
        <f t="shared" si="173"/>
        <v>0</v>
      </c>
      <c r="Q492" s="12">
        <v>0</v>
      </c>
      <c r="R492" s="12">
        <v>0</v>
      </c>
      <c r="S492" s="12">
        <v>0</v>
      </c>
      <c r="T492" s="12">
        <v>0</v>
      </c>
      <c r="U492" s="12">
        <v>0</v>
      </c>
      <c r="V492" s="12">
        <v>0</v>
      </c>
      <c r="W492" s="12">
        <f t="shared" si="167"/>
        <v>0</v>
      </c>
      <c r="X492" s="12">
        <v>0</v>
      </c>
      <c r="Y492" s="12">
        <v>0</v>
      </c>
      <c r="Z492" s="12">
        <v>0</v>
      </c>
      <c r="AA492" s="12">
        <v>0</v>
      </c>
      <c r="AB492" s="12">
        <v>0</v>
      </c>
      <c r="AC492" s="12">
        <v>0</v>
      </c>
      <c r="AD492" s="12">
        <f t="shared" si="168"/>
        <v>0</v>
      </c>
      <c r="AE492" s="12">
        <v>58500</v>
      </c>
      <c r="AF492" s="12">
        <v>0</v>
      </c>
      <c r="AG492" s="12">
        <v>0</v>
      </c>
      <c r="AH492" s="12">
        <v>0</v>
      </c>
      <c r="AI492" s="12">
        <v>0</v>
      </c>
      <c r="AJ492" s="12">
        <v>0</v>
      </c>
      <c r="AK492" s="12">
        <f t="shared" si="169"/>
        <v>58500</v>
      </c>
      <c r="AL492" s="12">
        <f t="shared" si="170"/>
        <v>58500</v>
      </c>
      <c r="AM492" s="12">
        <f t="shared" si="170"/>
        <v>0</v>
      </c>
      <c r="AN492" s="12">
        <f t="shared" si="170"/>
        <v>0</v>
      </c>
      <c r="AO492" s="12">
        <f t="shared" si="170"/>
        <v>0</v>
      </c>
      <c r="AP492" s="12">
        <f t="shared" si="170"/>
        <v>0</v>
      </c>
      <c r="AQ492" s="12">
        <f t="shared" si="170"/>
        <v>0</v>
      </c>
      <c r="AR492" s="12">
        <f t="shared" si="171"/>
        <v>58500</v>
      </c>
      <c r="AS492" s="12">
        <v>1094500</v>
      </c>
      <c r="AT492" s="12">
        <v>0</v>
      </c>
      <c r="AU492" s="12">
        <v>0</v>
      </c>
      <c r="AV492" s="12">
        <v>0</v>
      </c>
      <c r="AW492" s="12">
        <v>0</v>
      </c>
      <c r="AX492" s="12">
        <v>0</v>
      </c>
      <c r="AY492" s="12">
        <f t="shared" si="172"/>
        <v>1094500</v>
      </c>
      <c r="AZ492" s="12">
        <f t="shared" si="141"/>
        <v>1153000</v>
      </c>
      <c r="BA492" s="12">
        <f t="shared" si="142"/>
        <v>0</v>
      </c>
      <c r="BB492" s="12">
        <f t="shared" si="143"/>
        <v>0</v>
      </c>
      <c r="BC492" s="12">
        <f t="shared" si="144"/>
        <v>0</v>
      </c>
      <c r="BD492" s="12">
        <f t="shared" si="145"/>
        <v>0</v>
      </c>
      <c r="BE492" s="12">
        <f t="shared" si="146"/>
        <v>0</v>
      </c>
      <c r="BF492" s="12">
        <f t="shared" si="140"/>
        <v>1153000</v>
      </c>
      <c r="BH492" s="95"/>
    </row>
    <row r="493" spans="1:60" ht="51">
      <c r="A493" s="84" t="s">
        <v>608</v>
      </c>
      <c r="B493" s="14" t="s">
        <v>9</v>
      </c>
      <c r="C493" s="84" t="s">
        <v>609</v>
      </c>
      <c r="D493" s="84" t="s">
        <v>1399</v>
      </c>
      <c r="E493" s="84" t="s">
        <v>64</v>
      </c>
      <c r="F493" s="85">
        <v>10</v>
      </c>
      <c r="G493" s="85"/>
      <c r="H493" s="85"/>
      <c r="I493" s="13"/>
      <c r="J493" s="12">
        <v>0</v>
      </c>
      <c r="K493" s="12">
        <v>0</v>
      </c>
      <c r="L493" s="12">
        <v>0</v>
      </c>
      <c r="M493" s="12">
        <v>0</v>
      </c>
      <c r="N493" s="12">
        <v>0</v>
      </c>
      <c r="O493" s="12">
        <v>0</v>
      </c>
      <c r="P493" s="12">
        <f t="shared" si="173"/>
        <v>0</v>
      </c>
      <c r="Q493" s="12">
        <v>0</v>
      </c>
      <c r="R493" s="12">
        <v>0</v>
      </c>
      <c r="S493" s="12">
        <v>0</v>
      </c>
      <c r="T493" s="12">
        <v>0</v>
      </c>
      <c r="U493" s="12">
        <v>0</v>
      </c>
      <c r="V493" s="12">
        <v>0</v>
      </c>
      <c r="W493" s="12">
        <f t="shared" si="167"/>
        <v>0</v>
      </c>
      <c r="X493" s="12">
        <v>0</v>
      </c>
      <c r="Y493" s="12">
        <v>0</v>
      </c>
      <c r="Z493" s="12">
        <v>0</v>
      </c>
      <c r="AA493" s="12">
        <v>0</v>
      </c>
      <c r="AB493" s="12">
        <v>0</v>
      </c>
      <c r="AC493" s="12">
        <v>0</v>
      </c>
      <c r="AD493" s="12">
        <f t="shared" si="168"/>
        <v>0</v>
      </c>
      <c r="AE493" s="12">
        <v>145000</v>
      </c>
      <c r="AF493" s="12">
        <v>0</v>
      </c>
      <c r="AG493" s="12">
        <v>0</v>
      </c>
      <c r="AH493" s="12">
        <v>0</v>
      </c>
      <c r="AI493" s="12">
        <v>0</v>
      </c>
      <c r="AJ493" s="12">
        <v>0</v>
      </c>
      <c r="AK493" s="12">
        <f t="shared" si="169"/>
        <v>145000</v>
      </c>
      <c r="AL493" s="12">
        <f t="shared" si="170"/>
        <v>145000</v>
      </c>
      <c r="AM493" s="12">
        <f t="shared" si="170"/>
        <v>0</v>
      </c>
      <c r="AN493" s="12">
        <f t="shared" si="170"/>
        <v>0</v>
      </c>
      <c r="AO493" s="12">
        <f t="shared" si="170"/>
        <v>0</v>
      </c>
      <c r="AP493" s="12">
        <f t="shared" si="170"/>
        <v>0</v>
      </c>
      <c r="AQ493" s="12">
        <f t="shared" si="170"/>
        <v>0</v>
      </c>
      <c r="AR493" s="12">
        <f t="shared" si="171"/>
        <v>145000</v>
      </c>
      <c r="AS493" s="12">
        <v>3046490</v>
      </c>
      <c r="AT493" s="12">
        <v>0</v>
      </c>
      <c r="AU493" s="12">
        <v>0</v>
      </c>
      <c r="AV493" s="12">
        <v>0</v>
      </c>
      <c r="AW493" s="12">
        <v>0</v>
      </c>
      <c r="AX493" s="12">
        <v>0</v>
      </c>
      <c r="AY493" s="12">
        <f t="shared" si="172"/>
        <v>3046490</v>
      </c>
      <c r="AZ493" s="12">
        <f t="shared" si="141"/>
        <v>3191490</v>
      </c>
      <c r="BA493" s="12">
        <f t="shared" si="142"/>
        <v>0</v>
      </c>
      <c r="BB493" s="12">
        <f t="shared" si="143"/>
        <v>0</v>
      </c>
      <c r="BC493" s="12">
        <f t="shared" si="144"/>
        <v>0</v>
      </c>
      <c r="BD493" s="12">
        <f t="shared" si="145"/>
        <v>0</v>
      </c>
      <c r="BE493" s="12">
        <f t="shared" si="146"/>
        <v>0</v>
      </c>
      <c r="BF493" s="12">
        <f t="shared" si="140"/>
        <v>3191490</v>
      </c>
      <c r="BH493" s="95"/>
    </row>
    <row r="494" spans="1:60">
      <c r="A494" s="84" t="s">
        <v>610</v>
      </c>
      <c r="B494" s="14" t="s">
        <v>9</v>
      </c>
      <c r="C494" s="84" t="s">
        <v>611</v>
      </c>
      <c r="D494" s="84" t="s">
        <v>1399</v>
      </c>
      <c r="E494" s="84" t="s">
        <v>60</v>
      </c>
      <c r="F494" s="85">
        <v>10</v>
      </c>
      <c r="G494" s="85"/>
      <c r="H494" s="85"/>
      <c r="I494" s="13"/>
      <c r="J494" s="12">
        <v>0</v>
      </c>
      <c r="K494" s="12">
        <v>0</v>
      </c>
      <c r="L494" s="12">
        <v>0</v>
      </c>
      <c r="M494" s="12">
        <v>0</v>
      </c>
      <c r="N494" s="12">
        <v>0</v>
      </c>
      <c r="O494" s="12">
        <v>0</v>
      </c>
      <c r="P494" s="12">
        <f t="shared" si="173"/>
        <v>0</v>
      </c>
      <c r="Q494" s="12">
        <v>0</v>
      </c>
      <c r="R494" s="12">
        <v>0</v>
      </c>
      <c r="S494" s="12">
        <v>0</v>
      </c>
      <c r="T494" s="12">
        <v>0</v>
      </c>
      <c r="U494" s="12">
        <v>0</v>
      </c>
      <c r="V494" s="12">
        <v>0</v>
      </c>
      <c r="W494" s="12">
        <f t="shared" si="167"/>
        <v>0</v>
      </c>
      <c r="X494" s="12">
        <v>0</v>
      </c>
      <c r="Y494" s="12">
        <v>0</v>
      </c>
      <c r="Z494" s="12">
        <v>0</v>
      </c>
      <c r="AA494" s="12">
        <v>0</v>
      </c>
      <c r="AB494" s="12">
        <v>0</v>
      </c>
      <c r="AC494" s="12">
        <v>0</v>
      </c>
      <c r="AD494" s="12">
        <f t="shared" si="168"/>
        <v>0</v>
      </c>
      <c r="AE494" s="12">
        <v>73000</v>
      </c>
      <c r="AF494" s="12">
        <v>0</v>
      </c>
      <c r="AG494" s="12">
        <v>0</v>
      </c>
      <c r="AH494" s="12">
        <v>0</v>
      </c>
      <c r="AI494" s="12">
        <v>0</v>
      </c>
      <c r="AJ494" s="12">
        <v>0</v>
      </c>
      <c r="AK494" s="12">
        <f t="shared" si="169"/>
        <v>73000</v>
      </c>
      <c r="AL494" s="12">
        <f t="shared" si="170"/>
        <v>73000</v>
      </c>
      <c r="AM494" s="12">
        <f t="shared" si="170"/>
        <v>0</v>
      </c>
      <c r="AN494" s="12">
        <f t="shared" si="170"/>
        <v>0</v>
      </c>
      <c r="AO494" s="12">
        <f t="shared" si="170"/>
        <v>0</v>
      </c>
      <c r="AP494" s="12">
        <f t="shared" si="170"/>
        <v>0</v>
      </c>
      <c r="AQ494" s="12">
        <f t="shared" si="170"/>
        <v>0</v>
      </c>
      <c r="AR494" s="12">
        <f t="shared" si="171"/>
        <v>73000</v>
      </c>
      <c r="AS494" s="12">
        <v>1365336</v>
      </c>
      <c r="AT494" s="12">
        <v>0</v>
      </c>
      <c r="AU494" s="12">
        <v>0</v>
      </c>
      <c r="AV494" s="12">
        <v>0</v>
      </c>
      <c r="AW494" s="12">
        <v>0</v>
      </c>
      <c r="AX494" s="12">
        <v>0</v>
      </c>
      <c r="AY494" s="12">
        <f t="shared" si="172"/>
        <v>1365336</v>
      </c>
      <c r="AZ494" s="12">
        <f t="shared" si="141"/>
        <v>1438336</v>
      </c>
      <c r="BA494" s="12">
        <f t="shared" si="142"/>
        <v>0</v>
      </c>
      <c r="BB494" s="12">
        <f t="shared" si="143"/>
        <v>0</v>
      </c>
      <c r="BC494" s="12">
        <f t="shared" si="144"/>
        <v>0</v>
      </c>
      <c r="BD494" s="12">
        <f t="shared" si="145"/>
        <v>0</v>
      </c>
      <c r="BE494" s="12">
        <f t="shared" si="146"/>
        <v>0</v>
      </c>
      <c r="BF494" s="12">
        <f t="shared" si="140"/>
        <v>1438336</v>
      </c>
      <c r="BH494" s="95"/>
    </row>
    <row r="495" spans="1:60" ht="51">
      <c r="A495" s="84" t="s">
        <v>612</v>
      </c>
      <c r="B495" s="14" t="s">
        <v>9</v>
      </c>
      <c r="C495" s="84" t="s">
        <v>613</v>
      </c>
      <c r="D495" s="84" t="s">
        <v>45</v>
      </c>
      <c r="E495" s="84"/>
      <c r="F495" s="85">
        <v>10</v>
      </c>
      <c r="G495" s="85"/>
      <c r="H495" s="85"/>
      <c r="I495" s="13"/>
      <c r="J495" s="12">
        <v>0</v>
      </c>
      <c r="K495" s="12">
        <v>0</v>
      </c>
      <c r="L495" s="12">
        <v>0</v>
      </c>
      <c r="M495" s="12">
        <v>0</v>
      </c>
      <c r="N495" s="12">
        <v>0</v>
      </c>
      <c r="O495" s="12">
        <v>0</v>
      </c>
      <c r="P495" s="12">
        <f t="shared" si="173"/>
        <v>0</v>
      </c>
      <c r="Q495" s="12">
        <v>0</v>
      </c>
      <c r="R495" s="12">
        <v>0</v>
      </c>
      <c r="S495" s="12">
        <v>0</v>
      </c>
      <c r="T495" s="12">
        <v>0</v>
      </c>
      <c r="U495" s="12">
        <v>0</v>
      </c>
      <c r="V495" s="12">
        <v>0</v>
      </c>
      <c r="W495" s="12">
        <f t="shared" si="167"/>
        <v>0</v>
      </c>
      <c r="X495" s="12">
        <v>0</v>
      </c>
      <c r="Y495" s="12">
        <v>0</v>
      </c>
      <c r="Z495" s="12">
        <v>0</v>
      </c>
      <c r="AA495" s="12">
        <v>0</v>
      </c>
      <c r="AB495" s="12">
        <v>0</v>
      </c>
      <c r="AC495" s="12">
        <v>0</v>
      </c>
      <c r="AD495" s="12">
        <f t="shared" si="168"/>
        <v>0</v>
      </c>
      <c r="AE495" s="12">
        <v>25000</v>
      </c>
      <c r="AF495" s="12">
        <v>0</v>
      </c>
      <c r="AG495" s="12">
        <v>0</v>
      </c>
      <c r="AH495" s="12">
        <v>0</v>
      </c>
      <c r="AI495" s="12">
        <v>0</v>
      </c>
      <c r="AJ495" s="12">
        <v>0</v>
      </c>
      <c r="AK495" s="12">
        <f t="shared" si="169"/>
        <v>25000</v>
      </c>
      <c r="AL495" s="12">
        <f t="shared" si="170"/>
        <v>25000</v>
      </c>
      <c r="AM495" s="12">
        <f t="shared" si="170"/>
        <v>0</v>
      </c>
      <c r="AN495" s="12">
        <f t="shared" si="170"/>
        <v>0</v>
      </c>
      <c r="AO495" s="12">
        <f t="shared" si="170"/>
        <v>0</v>
      </c>
      <c r="AP495" s="12">
        <f t="shared" si="170"/>
        <v>0</v>
      </c>
      <c r="AQ495" s="12">
        <f t="shared" si="170"/>
        <v>0</v>
      </c>
      <c r="AR495" s="12">
        <f t="shared" si="171"/>
        <v>25000</v>
      </c>
      <c r="AS495" s="12">
        <v>212000</v>
      </c>
      <c r="AT495" s="12">
        <v>0</v>
      </c>
      <c r="AU495" s="12">
        <v>0</v>
      </c>
      <c r="AV495" s="12">
        <v>0</v>
      </c>
      <c r="AW495" s="12">
        <v>0</v>
      </c>
      <c r="AX495" s="12">
        <v>0</v>
      </c>
      <c r="AY495" s="12">
        <f t="shared" si="172"/>
        <v>212000</v>
      </c>
      <c r="AZ495" s="12">
        <f t="shared" si="141"/>
        <v>237000</v>
      </c>
      <c r="BA495" s="12">
        <f t="shared" si="142"/>
        <v>0</v>
      </c>
      <c r="BB495" s="12">
        <f t="shared" si="143"/>
        <v>0</v>
      </c>
      <c r="BC495" s="12">
        <f t="shared" si="144"/>
        <v>0</v>
      </c>
      <c r="BD495" s="12">
        <f t="shared" si="145"/>
        <v>0</v>
      </c>
      <c r="BE495" s="12">
        <f t="shared" si="146"/>
        <v>0</v>
      </c>
      <c r="BF495" s="12">
        <f t="shared" si="140"/>
        <v>237000</v>
      </c>
      <c r="BH495" s="95"/>
    </row>
    <row r="496" spans="1:60">
      <c r="A496" s="84" t="s">
        <v>614</v>
      </c>
      <c r="B496" s="14" t="s">
        <v>9</v>
      </c>
      <c r="C496" s="84" t="s">
        <v>615</v>
      </c>
      <c r="D496" s="84" t="s">
        <v>1399</v>
      </c>
      <c r="E496" s="84" t="s">
        <v>61</v>
      </c>
      <c r="F496" s="85">
        <v>10</v>
      </c>
      <c r="G496" s="85"/>
      <c r="H496" s="85"/>
      <c r="I496" s="13"/>
      <c r="J496" s="12">
        <v>0</v>
      </c>
      <c r="K496" s="12">
        <v>0</v>
      </c>
      <c r="L496" s="12">
        <v>0</v>
      </c>
      <c r="M496" s="12">
        <v>0</v>
      </c>
      <c r="N496" s="12">
        <v>0</v>
      </c>
      <c r="O496" s="12">
        <v>0</v>
      </c>
      <c r="P496" s="12">
        <f t="shared" si="173"/>
        <v>0</v>
      </c>
      <c r="Q496" s="12">
        <v>0</v>
      </c>
      <c r="R496" s="12">
        <v>0</v>
      </c>
      <c r="S496" s="12">
        <v>0</v>
      </c>
      <c r="T496" s="12">
        <v>0</v>
      </c>
      <c r="U496" s="12">
        <v>0</v>
      </c>
      <c r="V496" s="12">
        <v>0</v>
      </c>
      <c r="W496" s="12">
        <f t="shared" si="167"/>
        <v>0</v>
      </c>
      <c r="X496" s="12">
        <v>0</v>
      </c>
      <c r="Y496" s="12">
        <v>0</v>
      </c>
      <c r="Z496" s="12">
        <v>0</v>
      </c>
      <c r="AA496" s="12">
        <v>0</v>
      </c>
      <c r="AB496" s="12">
        <v>0</v>
      </c>
      <c r="AC496" s="12">
        <v>0</v>
      </c>
      <c r="AD496" s="12">
        <f t="shared" si="168"/>
        <v>0</v>
      </c>
      <c r="AE496" s="12">
        <v>120000</v>
      </c>
      <c r="AF496" s="12">
        <v>0</v>
      </c>
      <c r="AG496" s="12">
        <v>0</v>
      </c>
      <c r="AH496" s="12">
        <v>0</v>
      </c>
      <c r="AI496" s="12">
        <v>0</v>
      </c>
      <c r="AJ496" s="12">
        <v>0</v>
      </c>
      <c r="AK496" s="12">
        <f t="shared" si="169"/>
        <v>120000</v>
      </c>
      <c r="AL496" s="12">
        <f t="shared" si="170"/>
        <v>120000</v>
      </c>
      <c r="AM496" s="12">
        <f t="shared" si="170"/>
        <v>0</v>
      </c>
      <c r="AN496" s="12">
        <f t="shared" si="170"/>
        <v>0</v>
      </c>
      <c r="AO496" s="12">
        <f t="shared" si="170"/>
        <v>0</v>
      </c>
      <c r="AP496" s="12">
        <f t="shared" si="170"/>
        <v>0</v>
      </c>
      <c r="AQ496" s="12">
        <f t="shared" si="170"/>
        <v>0</v>
      </c>
      <c r="AR496" s="12">
        <f t="shared" si="171"/>
        <v>120000</v>
      </c>
      <c r="AS496" s="12">
        <v>2320220</v>
      </c>
      <c r="AT496" s="12">
        <v>0</v>
      </c>
      <c r="AU496" s="12">
        <v>0</v>
      </c>
      <c r="AV496" s="12">
        <v>0</v>
      </c>
      <c r="AW496" s="12">
        <v>0</v>
      </c>
      <c r="AX496" s="12">
        <v>0</v>
      </c>
      <c r="AY496" s="12">
        <f t="shared" si="172"/>
        <v>2320220</v>
      </c>
      <c r="AZ496" s="12">
        <f t="shared" si="141"/>
        <v>2440220</v>
      </c>
      <c r="BA496" s="12">
        <f t="shared" si="142"/>
        <v>0</v>
      </c>
      <c r="BB496" s="12">
        <f t="shared" si="143"/>
        <v>0</v>
      </c>
      <c r="BC496" s="12">
        <f t="shared" si="144"/>
        <v>0</v>
      </c>
      <c r="BD496" s="12">
        <f t="shared" si="145"/>
        <v>0</v>
      </c>
      <c r="BE496" s="12">
        <f t="shared" si="146"/>
        <v>0</v>
      </c>
      <c r="BF496" s="12">
        <f t="shared" si="140"/>
        <v>2440220</v>
      </c>
      <c r="BH496" s="95"/>
    </row>
    <row r="497" spans="1:60" ht="38.25">
      <c r="A497" s="84" t="s">
        <v>616</v>
      </c>
      <c r="B497" s="14" t="s">
        <v>9</v>
      </c>
      <c r="C497" s="84" t="s">
        <v>617</v>
      </c>
      <c r="D497" s="84" t="s">
        <v>1399</v>
      </c>
      <c r="E497" s="84" t="s">
        <v>60</v>
      </c>
      <c r="F497" s="85">
        <v>10</v>
      </c>
      <c r="G497" s="85"/>
      <c r="H497" s="85"/>
      <c r="I497" s="13"/>
      <c r="J497" s="12">
        <v>0</v>
      </c>
      <c r="K497" s="12">
        <v>0</v>
      </c>
      <c r="L497" s="12">
        <v>0</v>
      </c>
      <c r="M497" s="12">
        <v>0</v>
      </c>
      <c r="N497" s="12">
        <v>0</v>
      </c>
      <c r="O497" s="12">
        <v>0</v>
      </c>
      <c r="P497" s="12">
        <f t="shared" si="173"/>
        <v>0</v>
      </c>
      <c r="Q497" s="12">
        <v>0</v>
      </c>
      <c r="R497" s="12">
        <v>0</v>
      </c>
      <c r="S497" s="12">
        <v>0</v>
      </c>
      <c r="T497" s="12">
        <v>0</v>
      </c>
      <c r="U497" s="12">
        <v>0</v>
      </c>
      <c r="V497" s="12">
        <v>0</v>
      </c>
      <c r="W497" s="12">
        <f t="shared" si="167"/>
        <v>0</v>
      </c>
      <c r="X497" s="12">
        <v>0</v>
      </c>
      <c r="Y497" s="12">
        <v>0</v>
      </c>
      <c r="Z497" s="12">
        <v>0</v>
      </c>
      <c r="AA497" s="12">
        <v>0</v>
      </c>
      <c r="AB497" s="12">
        <v>0</v>
      </c>
      <c r="AC497" s="12">
        <v>0</v>
      </c>
      <c r="AD497" s="12">
        <f t="shared" si="168"/>
        <v>0</v>
      </c>
      <c r="AE497" s="12">
        <v>58500</v>
      </c>
      <c r="AF497" s="12">
        <v>0</v>
      </c>
      <c r="AG497" s="12">
        <v>0</v>
      </c>
      <c r="AH497" s="12">
        <v>0</v>
      </c>
      <c r="AI497" s="12">
        <v>0</v>
      </c>
      <c r="AJ497" s="12">
        <v>0</v>
      </c>
      <c r="AK497" s="12">
        <f t="shared" si="169"/>
        <v>58500</v>
      </c>
      <c r="AL497" s="12">
        <f t="shared" si="170"/>
        <v>58500</v>
      </c>
      <c r="AM497" s="12">
        <f t="shared" si="170"/>
        <v>0</v>
      </c>
      <c r="AN497" s="12">
        <f t="shared" si="170"/>
        <v>0</v>
      </c>
      <c r="AO497" s="12">
        <f t="shared" si="170"/>
        <v>0</v>
      </c>
      <c r="AP497" s="12">
        <f t="shared" si="170"/>
        <v>0</v>
      </c>
      <c r="AQ497" s="12">
        <f t="shared" si="170"/>
        <v>0</v>
      </c>
      <c r="AR497" s="12">
        <f t="shared" si="171"/>
        <v>58500</v>
      </c>
      <c r="AS497" s="12">
        <v>1031620</v>
      </c>
      <c r="AT497" s="12">
        <v>0</v>
      </c>
      <c r="AU497" s="12">
        <v>0</v>
      </c>
      <c r="AV497" s="12">
        <v>0</v>
      </c>
      <c r="AW497" s="12">
        <v>0</v>
      </c>
      <c r="AX497" s="12">
        <v>0</v>
      </c>
      <c r="AY497" s="12">
        <f t="shared" si="172"/>
        <v>1031620</v>
      </c>
      <c r="AZ497" s="12">
        <f t="shared" si="141"/>
        <v>1090120</v>
      </c>
      <c r="BA497" s="12">
        <f t="shared" si="142"/>
        <v>0</v>
      </c>
      <c r="BB497" s="12">
        <f t="shared" si="143"/>
        <v>0</v>
      </c>
      <c r="BC497" s="12">
        <f t="shared" si="144"/>
        <v>0</v>
      </c>
      <c r="BD497" s="12">
        <f t="shared" si="145"/>
        <v>0</v>
      </c>
      <c r="BE497" s="12">
        <f t="shared" si="146"/>
        <v>0</v>
      </c>
      <c r="BF497" s="12">
        <f t="shared" si="140"/>
        <v>1090120</v>
      </c>
      <c r="BH497" s="95"/>
    </row>
    <row r="498" spans="1:60" ht="51">
      <c r="A498" s="84" t="s">
        <v>618</v>
      </c>
      <c r="B498" s="14" t="s">
        <v>9</v>
      </c>
      <c r="C498" s="84" t="s">
        <v>619</v>
      </c>
      <c r="D498" s="84" t="s">
        <v>1399</v>
      </c>
      <c r="E498" s="84" t="s">
        <v>56</v>
      </c>
      <c r="F498" s="85">
        <v>10</v>
      </c>
      <c r="G498" s="85"/>
      <c r="H498" s="85"/>
      <c r="I498" s="13"/>
      <c r="J498" s="12">
        <v>0</v>
      </c>
      <c r="K498" s="12">
        <v>0</v>
      </c>
      <c r="L498" s="12">
        <v>0</v>
      </c>
      <c r="M498" s="12">
        <v>0</v>
      </c>
      <c r="N498" s="12">
        <v>0</v>
      </c>
      <c r="O498" s="12">
        <v>0</v>
      </c>
      <c r="P498" s="12">
        <f t="shared" si="173"/>
        <v>0</v>
      </c>
      <c r="Q498" s="12">
        <v>0</v>
      </c>
      <c r="R498" s="12">
        <v>0</v>
      </c>
      <c r="S498" s="12">
        <v>0</v>
      </c>
      <c r="T498" s="12">
        <v>0</v>
      </c>
      <c r="U498" s="12">
        <v>0</v>
      </c>
      <c r="V498" s="12">
        <v>0</v>
      </c>
      <c r="W498" s="12">
        <f t="shared" si="167"/>
        <v>0</v>
      </c>
      <c r="X498" s="12">
        <v>0</v>
      </c>
      <c r="Y498" s="12">
        <v>0</v>
      </c>
      <c r="Z498" s="12">
        <v>0</v>
      </c>
      <c r="AA498" s="12">
        <v>0</v>
      </c>
      <c r="AB498" s="12">
        <v>0</v>
      </c>
      <c r="AC498" s="12">
        <v>0</v>
      </c>
      <c r="AD498" s="12">
        <f t="shared" si="168"/>
        <v>0</v>
      </c>
      <c r="AE498" s="12">
        <v>102180</v>
      </c>
      <c r="AF498" s="12">
        <v>0</v>
      </c>
      <c r="AG498" s="12">
        <v>0</v>
      </c>
      <c r="AH498" s="12">
        <v>0</v>
      </c>
      <c r="AI498" s="12">
        <v>0</v>
      </c>
      <c r="AJ498" s="12">
        <v>0</v>
      </c>
      <c r="AK498" s="12">
        <f t="shared" si="169"/>
        <v>102180</v>
      </c>
      <c r="AL498" s="12">
        <f t="shared" si="170"/>
        <v>102180</v>
      </c>
      <c r="AM498" s="12">
        <f t="shared" si="170"/>
        <v>0</v>
      </c>
      <c r="AN498" s="12">
        <f t="shared" si="170"/>
        <v>0</v>
      </c>
      <c r="AO498" s="12">
        <f t="shared" si="170"/>
        <v>0</v>
      </c>
      <c r="AP498" s="12">
        <f t="shared" si="170"/>
        <v>0</v>
      </c>
      <c r="AQ498" s="12">
        <f t="shared" si="170"/>
        <v>0</v>
      </c>
      <c r="AR498" s="12">
        <f t="shared" si="171"/>
        <v>102180</v>
      </c>
      <c r="AS498" s="12">
        <v>5006820</v>
      </c>
      <c r="AT498" s="12">
        <v>0</v>
      </c>
      <c r="AU498" s="12">
        <v>0</v>
      </c>
      <c r="AV498" s="12">
        <v>0</v>
      </c>
      <c r="AW498" s="12">
        <v>0</v>
      </c>
      <c r="AX498" s="12">
        <v>0</v>
      </c>
      <c r="AY498" s="12">
        <f t="shared" si="172"/>
        <v>5006820</v>
      </c>
      <c r="AZ498" s="12">
        <f t="shared" si="141"/>
        <v>5109000</v>
      </c>
      <c r="BA498" s="12">
        <f t="shared" si="142"/>
        <v>0</v>
      </c>
      <c r="BB498" s="12">
        <f t="shared" si="143"/>
        <v>0</v>
      </c>
      <c r="BC498" s="12">
        <f t="shared" si="144"/>
        <v>0</v>
      </c>
      <c r="BD498" s="12">
        <f t="shared" si="145"/>
        <v>0</v>
      </c>
      <c r="BE498" s="12">
        <f t="shared" si="146"/>
        <v>0</v>
      </c>
      <c r="BF498" s="12">
        <f t="shared" si="140"/>
        <v>5109000</v>
      </c>
      <c r="BH498" s="95"/>
    </row>
    <row r="499" spans="1:60" ht="38.25">
      <c r="A499" s="84" t="s">
        <v>620</v>
      </c>
      <c r="B499" s="14" t="s">
        <v>9</v>
      </c>
      <c r="C499" s="84" t="s">
        <v>621</v>
      </c>
      <c r="D499" s="84" t="s">
        <v>1399</v>
      </c>
      <c r="E499" s="84" t="s">
        <v>56</v>
      </c>
      <c r="F499" s="85">
        <v>10</v>
      </c>
      <c r="G499" s="85"/>
      <c r="H499" s="85"/>
      <c r="I499" s="13"/>
      <c r="J499" s="12">
        <v>0</v>
      </c>
      <c r="K499" s="12">
        <v>0</v>
      </c>
      <c r="L499" s="12">
        <v>0</v>
      </c>
      <c r="M499" s="12">
        <v>0</v>
      </c>
      <c r="N499" s="12">
        <v>0</v>
      </c>
      <c r="O499" s="12">
        <v>0</v>
      </c>
      <c r="P499" s="12">
        <f t="shared" si="173"/>
        <v>0</v>
      </c>
      <c r="Q499" s="12">
        <v>0</v>
      </c>
      <c r="R499" s="12">
        <v>0</v>
      </c>
      <c r="S499" s="12">
        <v>0</v>
      </c>
      <c r="T499" s="12">
        <v>0</v>
      </c>
      <c r="U499" s="12">
        <v>0</v>
      </c>
      <c r="V499" s="12">
        <v>0</v>
      </c>
      <c r="W499" s="12">
        <f t="shared" si="167"/>
        <v>0</v>
      </c>
      <c r="X499" s="12">
        <v>0</v>
      </c>
      <c r="Y499" s="12">
        <v>0</v>
      </c>
      <c r="Z499" s="12">
        <v>0</v>
      </c>
      <c r="AA499" s="12">
        <v>0</v>
      </c>
      <c r="AB499" s="12">
        <v>0</v>
      </c>
      <c r="AC499" s="12">
        <v>0</v>
      </c>
      <c r="AD499" s="12">
        <f t="shared" si="168"/>
        <v>0</v>
      </c>
      <c r="AE499" s="12">
        <v>93000</v>
      </c>
      <c r="AF499" s="12">
        <v>0</v>
      </c>
      <c r="AG499" s="12">
        <v>0</v>
      </c>
      <c r="AH499" s="12">
        <v>0</v>
      </c>
      <c r="AI499" s="12">
        <v>0</v>
      </c>
      <c r="AJ499" s="12">
        <v>0</v>
      </c>
      <c r="AK499" s="12">
        <f t="shared" si="169"/>
        <v>93000</v>
      </c>
      <c r="AL499" s="12">
        <f t="shared" si="170"/>
        <v>93000</v>
      </c>
      <c r="AM499" s="12">
        <f t="shared" si="170"/>
        <v>0</v>
      </c>
      <c r="AN499" s="12">
        <f t="shared" si="170"/>
        <v>0</v>
      </c>
      <c r="AO499" s="12">
        <f t="shared" si="170"/>
        <v>0</v>
      </c>
      <c r="AP499" s="12">
        <f t="shared" si="170"/>
        <v>0</v>
      </c>
      <c r="AQ499" s="12">
        <f t="shared" si="170"/>
        <v>0</v>
      </c>
      <c r="AR499" s="12">
        <f t="shared" si="171"/>
        <v>93000</v>
      </c>
      <c r="AS499" s="12">
        <v>1736640</v>
      </c>
      <c r="AT499" s="12">
        <v>0</v>
      </c>
      <c r="AU499" s="12">
        <v>0</v>
      </c>
      <c r="AV499" s="12">
        <v>0</v>
      </c>
      <c r="AW499" s="12">
        <v>0</v>
      </c>
      <c r="AX499" s="12">
        <v>0</v>
      </c>
      <c r="AY499" s="12">
        <f t="shared" si="172"/>
        <v>1736640</v>
      </c>
      <c r="AZ499" s="12">
        <f t="shared" si="141"/>
        <v>1829640</v>
      </c>
      <c r="BA499" s="12">
        <f t="shared" si="142"/>
        <v>0</v>
      </c>
      <c r="BB499" s="12">
        <f t="shared" si="143"/>
        <v>0</v>
      </c>
      <c r="BC499" s="12">
        <f t="shared" si="144"/>
        <v>0</v>
      </c>
      <c r="BD499" s="12">
        <f t="shared" si="145"/>
        <v>0</v>
      </c>
      <c r="BE499" s="12">
        <f t="shared" si="146"/>
        <v>0</v>
      </c>
      <c r="BF499" s="12">
        <f t="shared" si="140"/>
        <v>1829640</v>
      </c>
      <c r="BH499" s="95"/>
    </row>
    <row r="500" spans="1:60" ht="38.25">
      <c r="A500" s="84" t="s">
        <v>622</v>
      </c>
      <c r="B500" s="14" t="s">
        <v>9</v>
      </c>
      <c r="C500" s="84" t="s">
        <v>623</v>
      </c>
      <c r="D500" s="84" t="s">
        <v>1399</v>
      </c>
      <c r="E500" s="84" t="s">
        <v>38</v>
      </c>
      <c r="F500" s="85">
        <v>10</v>
      </c>
      <c r="G500" s="85"/>
      <c r="H500" s="85"/>
      <c r="I500" s="13"/>
      <c r="J500" s="12">
        <v>0</v>
      </c>
      <c r="K500" s="12">
        <v>0</v>
      </c>
      <c r="L500" s="12">
        <v>0</v>
      </c>
      <c r="M500" s="12">
        <v>0</v>
      </c>
      <c r="N500" s="12">
        <v>0</v>
      </c>
      <c r="O500" s="12">
        <v>0</v>
      </c>
      <c r="P500" s="12">
        <f t="shared" si="173"/>
        <v>0</v>
      </c>
      <c r="Q500" s="12">
        <v>0</v>
      </c>
      <c r="R500" s="12">
        <v>0</v>
      </c>
      <c r="S500" s="12">
        <v>0</v>
      </c>
      <c r="T500" s="12">
        <v>0</v>
      </c>
      <c r="U500" s="12">
        <v>0</v>
      </c>
      <c r="V500" s="12">
        <v>0</v>
      </c>
      <c r="W500" s="12">
        <f t="shared" si="167"/>
        <v>0</v>
      </c>
      <c r="X500" s="12">
        <v>0</v>
      </c>
      <c r="Y500" s="12">
        <v>0</v>
      </c>
      <c r="Z500" s="12">
        <v>0</v>
      </c>
      <c r="AA500" s="12">
        <v>0</v>
      </c>
      <c r="AB500" s="12">
        <v>0</v>
      </c>
      <c r="AC500" s="12">
        <v>0</v>
      </c>
      <c r="AD500" s="12">
        <f t="shared" si="168"/>
        <v>0</v>
      </c>
      <c r="AE500" s="12">
        <v>59283</v>
      </c>
      <c r="AF500" s="12">
        <v>0</v>
      </c>
      <c r="AG500" s="12">
        <v>0</v>
      </c>
      <c r="AH500" s="12">
        <v>0</v>
      </c>
      <c r="AI500" s="12">
        <v>0</v>
      </c>
      <c r="AJ500" s="12">
        <v>0</v>
      </c>
      <c r="AK500" s="12">
        <f t="shared" si="169"/>
        <v>59283</v>
      </c>
      <c r="AL500" s="12">
        <f t="shared" ref="AL500:AQ542" si="174">+J500+Q500+X500+AE500</f>
        <v>59283</v>
      </c>
      <c r="AM500" s="12">
        <f t="shared" si="174"/>
        <v>0</v>
      </c>
      <c r="AN500" s="12">
        <f t="shared" si="174"/>
        <v>0</v>
      </c>
      <c r="AO500" s="12">
        <f t="shared" si="174"/>
        <v>0</v>
      </c>
      <c r="AP500" s="12">
        <f t="shared" si="174"/>
        <v>0</v>
      </c>
      <c r="AQ500" s="12">
        <f t="shared" si="174"/>
        <v>0</v>
      </c>
      <c r="AR500" s="12">
        <f t="shared" si="171"/>
        <v>59283</v>
      </c>
      <c r="AS500" s="12">
        <v>2904877</v>
      </c>
      <c r="AT500" s="12">
        <v>0</v>
      </c>
      <c r="AU500" s="12">
        <v>0</v>
      </c>
      <c r="AV500" s="12">
        <v>0</v>
      </c>
      <c r="AW500" s="12">
        <v>0</v>
      </c>
      <c r="AX500" s="12">
        <v>0</v>
      </c>
      <c r="AY500" s="12">
        <f t="shared" si="172"/>
        <v>2904877</v>
      </c>
      <c r="AZ500" s="12">
        <f t="shared" si="141"/>
        <v>2964160</v>
      </c>
      <c r="BA500" s="12">
        <f t="shared" si="142"/>
        <v>0</v>
      </c>
      <c r="BB500" s="12">
        <f t="shared" si="143"/>
        <v>0</v>
      </c>
      <c r="BC500" s="12">
        <f t="shared" si="144"/>
        <v>0</v>
      </c>
      <c r="BD500" s="12">
        <f t="shared" si="145"/>
        <v>0</v>
      </c>
      <c r="BE500" s="12">
        <f t="shared" si="146"/>
        <v>0</v>
      </c>
      <c r="BF500" s="12">
        <f t="shared" si="140"/>
        <v>2964160</v>
      </c>
      <c r="BH500" s="95"/>
    </row>
    <row r="501" spans="1:60" ht="38.25">
      <c r="A501" s="84" t="s">
        <v>624</v>
      </c>
      <c r="B501" s="14" t="s">
        <v>9</v>
      </c>
      <c r="C501" s="84" t="s">
        <v>625</v>
      </c>
      <c r="D501" s="84" t="s">
        <v>45</v>
      </c>
      <c r="E501" s="84" t="s">
        <v>1392</v>
      </c>
      <c r="F501" s="85">
        <v>10</v>
      </c>
      <c r="G501" s="85"/>
      <c r="H501" s="85"/>
      <c r="I501" s="13"/>
      <c r="J501" s="12">
        <v>0</v>
      </c>
      <c r="K501" s="12">
        <v>0</v>
      </c>
      <c r="L501" s="12">
        <v>0</v>
      </c>
      <c r="M501" s="12">
        <v>0</v>
      </c>
      <c r="N501" s="12">
        <v>0</v>
      </c>
      <c r="O501" s="12">
        <v>0</v>
      </c>
      <c r="P501" s="12">
        <f t="shared" si="173"/>
        <v>0</v>
      </c>
      <c r="Q501" s="12">
        <v>0</v>
      </c>
      <c r="R501" s="12">
        <v>0</v>
      </c>
      <c r="S501" s="12">
        <v>0</v>
      </c>
      <c r="T501" s="12">
        <v>0</v>
      </c>
      <c r="U501" s="12">
        <v>0</v>
      </c>
      <c r="V501" s="12">
        <v>0</v>
      </c>
      <c r="W501" s="12">
        <f t="shared" si="167"/>
        <v>0</v>
      </c>
      <c r="X501" s="12">
        <v>0</v>
      </c>
      <c r="Y501" s="12">
        <v>0</v>
      </c>
      <c r="Z501" s="12">
        <v>0</v>
      </c>
      <c r="AA501" s="12">
        <v>0</v>
      </c>
      <c r="AB501" s="12">
        <v>0</v>
      </c>
      <c r="AC501" s="12">
        <v>0</v>
      </c>
      <c r="AD501" s="12">
        <f t="shared" si="168"/>
        <v>0</v>
      </c>
      <c r="AE501" s="12">
        <v>63000</v>
      </c>
      <c r="AF501" s="12">
        <v>0</v>
      </c>
      <c r="AG501" s="12">
        <v>0</v>
      </c>
      <c r="AH501" s="12">
        <v>0</v>
      </c>
      <c r="AI501" s="12">
        <v>0</v>
      </c>
      <c r="AJ501" s="12">
        <v>0</v>
      </c>
      <c r="AK501" s="12">
        <f t="shared" si="169"/>
        <v>63000</v>
      </c>
      <c r="AL501" s="12">
        <f t="shared" si="174"/>
        <v>63000</v>
      </c>
      <c r="AM501" s="12">
        <f t="shared" si="174"/>
        <v>0</v>
      </c>
      <c r="AN501" s="12">
        <f t="shared" si="174"/>
        <v>0</v>
      </c>
      <c r="AO501" s="12">
        <f t="shared" si="174"/>
        <v>0</v>
      </c>
      <c r="AP501" s="12">
        <f t="shared" si="174"/>
        <v>0</v>
      </c>
      <c r="AQ501" s="12">
        <f t="shared" si="174"/>
        <v>0</v>
      </c>
      <c r="AR501" s="12">
        <f t="shared" si="171"/>
        <v>63000</v>
      </c>
      <c r="AS501" s="12">
        <v>1551313</v>
      </c>
      <c r="AT501" s="12">
        <v>0</v>
      </c>
      <c r="AU501" s="12">
        <v>0</v>
      </c>
      <c r="AV501" s="12">
        <v>0</v>
      </c>
      <c r="AW501" s="12">
        <v>0</v>
      </c>
      <c r="AX501" s="12">
        <v>0</v>
      </c>
      <c r="AY501" s="12">
        <f t="shared" si="172"/>
        <v>1551313</v>
      </c>
      <c r="AZ501" s="12">
        <f t="shared" si="141"/>
        <v>1614313</v>
      </c>
      <c r="BA501" s="12">
        <f t="shared" si="142"/>
        <v>0</v>
      </c>
      <c r="BB501" s="12">
        <f t="shared" si="143"/>
        <v>0</v>
      </c>
      <c r="BC501" s="12">
        <f t="shared" si="144"/>
        <v>0</v>
      </c>
      <c r="BD501" s="12">
        <f t="shared" si="145"/>
        <v>0</v>
      </c>
      <c r="BE501" s="12">
        <f t="shared" si="146"/>
        <v>0</v>
      </c>
      <c r="BF501" s="12">
        <f t="shared" si="140"/>
        <v>1614313</v>
      </c>
      <c r="BH501" s="95"/>
    </row>
    <row r="502" spans="1:60" ht="38.25">
      <c r="A502" s="84" t="s">
        <v>626</v>
      </c>
      <c r="B502" s="14" t="s">
        <v>9</v>
      </c>
      <c r="C502" s="84" t="s">
        <v>627</v>
      </c>
      <c r="D502" s="84" t="s">
        <v>1399</v>
      </c>
      <c r="E502" s="84" t="s">
        <v>1381</v>
      </c>
      <c r="F502" s="85">
        <v>10</v>
      </c>
      <c r="G502" s="85"/>
      <c r="H502" s="85"/>
      <c r="I502" s="13"/>
      <c r="J502" s="12">
        <v>0</v>
      </c>
      <c r="K502" s="12">
        <v>0</v>
      </c>
      <c r="L502" s="12">
        <v>0</v>
      </c>
      <c r="M502" s="12">
        <v>0</v>
      </c>
      <c r="N502" s="12">
        <v>0</v>
      </c>
      <c r="O502" s="12">
        <v>0</v>
      </c>
      <c r="P502" s="12">
        <f t="shared" si="173"/>
        <v>0</v>
      </c>
      <c r="Q502" s="12">
        <v>0</v>
      </c>
      <c r="R502" s="12">
        <v>0</v>
      </c>
      <c r="S502" s="12">
        <v>0</v>
      </c>
      <c r="T502" s="12">
        <v>0</v>
      </c>
      <c r="U502" s="12">
        <v>0</v>
      </c>
      <c r="V502" s="12">
        <v>0</v>
      </c>
      <c r="W502" s="12">
        <f t="shared" si="167"/>
        <v>0</v>
      </c>
      <c r="X502" s="12">
        <v>0</v>
      </c>
      <c r="Y502" s="12">
        <v>0</v>
      </c>
      <c r="Z502" s="12">
        <v>0</v>
      </c>
      <c r="AA502" s="12">
        <v>0</v>
      </c>
      <c r="AB502" s="12">
        <v>0</v>
      </c>
      <c r="AC502" s="12">
        <v>0</v>
      </c>
      <c r="AD502" s="12">
        <f t="shared" si="168"/>
        <v>0</v>
      </c>
      <c r="AE502" s="12">
        <v>25600</v>
      </c>
      <c r="AF502" s="12">
        <v>0</v>
      </c>
      <c r="AG502" s="12">
        <v>0</v>
      </c>
      <c r="AH502" s="12">
        <v>0</v>
      </c>
      <c r="AI502" s="12">
        <v>0</v>
      </c>
      <c r="AJ502" s="12">
        <v>0</v>
      </c>
      <c r="AK502" s="12">
        <f t="shared" si="169"/>
        <v>25600</v>
      </c>
      <c r="AL502" s="12">
        <f t="shared" si="174"/>
        <v>25600</v>
      </c>
      <c r="AM502" s="12">
        <f t="shared" si="174"/>
        <v>0</v>
      </c>
      <c r="AN502" s="12">
        <f t="shared" si="174"/>
        <v>0</v>
      </c>
      <c r="AO502" s="12">
        <f t="shared" si="174"/>
        <v>0</v>
      </c>
      <c r="AP502" s="12">
        <f t="shared" si="174"/>
        <v>0</v>
      </c>
      <c r="AQ502" s="12">
        <f t="shared" si="174"/>
        <v>0</v>
      </c>
      <c r="AR502" s="12">
        <f t="shared" si="171"/>
        <v>25600</v>
      </c>
      <c r="AS502" s="12">
        <v>494400</v>
      </c>
      <c r="AT502" s="12">
        <v>0</v>
      </c>
      <c r="AU502" s="12">
        <v>0</v>
      </c>
      <c r="AV502" s="12">
        <v>0</v>
      </c>
      <c r="AW502" s="12">
        <v>0</v>
      </c>
      <c r="AX502" s="12">
        <v>0</v>
      </c>
      <c r="AY502" s="12">
        <f t="shared" si="172"/>
        <v>494400</v>
      </c>
      <c r="AZ502" s="12">
        <f t="shared" si="141"/>
        <v>520000</v>
      </c>
      <c r="BA502" s="12">
        <f t="shared" si="142"/>
        <v>0</v>
      </c>
      <c r="BB502" s="12">
        <f t="shared" si="143"/>
        <v>0</v>
      </c>
      <c r="BC502" s="12">
        <f t="shared" si="144"/>
        <v>0</v>
      </c>
      <c r="BD502" s="12">
        <f t="shared" si="145"/>
        <v>0</v>
      </c>
      <c r="BE502" s="12">
        <f t="shared" si="146"/>
        <v>0</v>
      </c>
      <c r="BF502" s="12">
        <f t="shared" si="140"/>
        <v>520000</v>
      </c>
      <c r="BH502" s="95"/>
    </row>
    <row r="503" spans="1:60" ht="51">
      <c r="A503" s="84" t="s">
        <v>628</v>
      </c>
      <c r="B503" s="14" t="s">
        <v>9</v>
      </c>
      <c r="C503" s="84" t="s">
        <v>629</v>
      </c>
      <c r="D503" s="84" t="s">
        <v>1399</v>
      </c>
      <c r="E503" s="84" t="s">
        <v>1378</v>
      </c>
      <c r="F503" s="85">
        <v>10</v>
      </c>
      <c r="G503" s="85"/>
      <c r="H503" s="85"/>
      <c r="I503" s="13"/>
      <c r="J503" s="12">
        <v>0</v>
      </c>
      <c r="K503" s="12">
        <v>0</v>
      </c>
      <c r="L503" s="12">
        <v>0</v>
      </c>
      <c r="M503" s="12">
        <v>0</v>
      </c>
      <c r="N503" s="12">
        <v>0</v>
      </c>
      <c r="O503" s="12">
        <v>0</v>
      </c>
      <c r="P503" s="12">
        <f t="shared" si="173"/>
        <v>0</v>
      </c>
      <c r="Q503" s="12">
        <v>0</v>
      </c>
      <c r="R503" s="12">
        <v>0</v>
      </c>
      <c r="S503" s="12">
        <v>0</v>
      </c>
      <c r="T503" s="12">
        <v>0</v>
      </c>
      <c r="U503" s="12">
        <v>0</v>
      </c>
      <c r="V503" s="12">
        <v>0</v>
      </c>
      <c r="W503" s="12">
        <f t="shared" si="167"/>
        <v>0</v>
      </c>
      <c r="X503" s="12">
        <v>0</v>
      </c>
      <c r="Y503" s="12">
        <v>0</v>
      </c>
      <c r="Z503" s="12">
        <v>0</v>
      </c>
      <c r="AA503" s="12">
        <v>0</v>
      </c>
      <c r="AB503" s="12">
        <v>0</v>
      </c>
      <c r="AC503" s="12">
        <v>0</v>
      </c>
      <c r="AD503" s="12">
        <f t="shared" si="168"/>
        <v>0</v>
      </c>
      <c r="AE503" s="12">
        <v>61400</v>
      </c>
      <c r="AF503" s="12">
        <v>0</v>
      </c>
      <c r="AG503" s="12">
        <v>0</v>
      </c>
      <c r="AH503" s="12">
        <v>0</v>
      </c>
      <c r="AI503" s="12">
        <v>0</v>
      </c>
      <c r="AJ503" s="12">
        <v>0</v>
      </c>
      <c r="AK503" s="12">
        <f t="shared" si="169"/>
        <v>61400</v>
      </c>
      <c r="AL503" s="12">
        <f t="shared" si="174"/>
        <v>61400</v>
      </c>
      <c r="AM503" s="12">
        <f t="shared" si="174"/>
        <v>0</v>
      </c>
      <c r="AN503" s="12">
        <f t="shared" si="174"/>
        <v>0</v>
      </c>
      <c r="AO503" s="12">
        <f t="shared" si="174"/>
        <v>0</v>
      </c>
      <c r="AP503" s="12">
        <f t="shared" si="174"/>
        <v>0</v>
      </c>
      <c r="AQ503" s="12">
        <f t="shared" si="174"/>
        <v>0</v>
      </c>
      <c r="AR503" s="12">
        <f t="shared" si="171"/>
        <v>61400</v>
      </c>
      <c r="AS503" s="12">
        <v>1168600</v>
      </c>
      <c r="AT503" s="12">
        <v>0</v>
      </c>
      <c r="AU503" s="12">
        <v>0</v>
      </c>
      <c r="AV503" s="12">
        <v>0</v>
      </c>
      <c r="AW503" s="12">
        <v>0</v>
      </c>
      <c r="AX503" s="12">
        <v>0</v>
      </c>
      <c r="AY503" s="12">
        <f t="shared" si="172"/>
        <v>1168600</v>
      </c>
      <c r="AZ503" s="12">
        <f t="shared" si="141"/>
        <v>1230000</v>
      </c>
      <c r="BA503" s="12">
        <f t="shared" si="142"/>
        <v>0</v>
      </c>
      <c r="BB503" s="12">
        <f t="shared" si="143"/>
        <v>0</v>
      </c>
      <c r="BC503" s="12">
        <f t="shared" si="144"/>
        <v>0</v>
      </c>
      <c r="BD503" s="12">
        <f t="shared" si="145"/>
        <v>0</v>
      </c>
      <c r="BE503" s="12">
        <f t="shared" si="146"/>
        <v>0</v>
      </c>
      <c r="BF503" s="12">
        <f t="shared" si="140"/>
        <v>1230000</v>
      </c>
      <c r="BH503" s="95"/>
    </row>
    <row r="504" spans="1:60" ht="38.25">
      <c r="A504" s="84" t="s">
        <v>630</v>
      </c>
      <c r="B504" s="14" t="s">
        <v>9</v>
      </c>
      <c r="C504" s="84" t="s">
        <v>631</v>
      </c>
      <c r="D504" s="84" t="s">
        <v>1399</v>
      </c>
      <c r="E504" s="84" t="s">
        <v>59</v>
      </c>
      <c r="F504" s="85">
        <v>10</v>
      </c>
      <c r="G504" s="85"/>
      <c r="H504" s="85"/>
      <c r="I504" s="13"/>
      <c r="J504" s="12">
        <v>0</v>
      </c>
      <c r="K504" s="12">
        <v>0</v>
      </c>
      <c r="L504" s="12">
        <v>0</v>
      </c>
      <c r="M504" s="12">
        <v>0</v>
      </c>
      <c r="N504" s="12">
        <v>0</v>
      </c>
      <c r="O504" s="12">
        <v>0</v>
      </c>
      <c r="P504" s="12">
        <f t="shared" si="173"/>
        <v>0</v>
      </c>
      <c r="Q504" s="12">
        <v>0</v>
      </c>
      <c r="R504" s="12">
        <v>0</v>
      </c>
      <c r="S504" s="12">
        <v>0</v>
      </c>
      <c r="T504" s="12">
        <v>0</v>
      </c>
      <c r="U504" s="12">
        <v>0</v>
      </c>
      <c r="V504" s="12">
        <v>0</v>
      </c>
      <c r="W504" s="12">
        <f t="shared" ref="W504:W567" si="175">SUM(Q504:V504)</f>
        <v>0</v>
      </c>
      <c r="X504" s="12">
        <v>0</v>
      </c>
      <c r="Y504" s="12">
        <v>0</v>
      </c>
      <c r="Z504" s="12">
        <v>0</v>
      </c>
      <c r="AA504" s="12">
        <v>0</v>
      </c>
      <c r="AB504" s="12">
        <v>0</v>
      </c>
      <c r="AC504" s="12">
        <v>0</v>
      </c>
      <c r="AD504" s="12">
        <f t="shared" si="168"/>
        <v>0</v>
      </c>
      <c r="AE504" s="12">
        <v>19500</v>
      </c>
      <c r="AF504" s="12">
        <v>0</v>
      </c>
      <c r="AG504" s="12">
        <v>0</v>
      </c>
      <c r="AH504" s="12">
        <v>0</v>
      </c>
      <c r="AI504" s="12">
        <v>0</v>
      </c>
      <c r="AJ504" s="12">
        <v>0</v>
      </c>
      <c r="AK504" s="12">
        <f t="shared" si="169"/>
        <v>19500</v>
      </c>
      <c r="AL504" s="12">
        <f t="shared" si="174"/>
        <v>19500</v>
      </c>
      <c r="AM504" s="12">
        <f t="shared" si="174"/>
        <v>0</v>
      </c>
      <c r="AN504" s="12">
        <f t="shared" si="174"/>
        <v>0</v>
      </c>
      <c r="AO504" s="12">
        <f t="shared" si="174"/>
        <v>0</v>
      </c>
      <c r="AP504" s="12">
        <f t="shared" si="174"/>
        <v>0</v>
      </c>
      <c r="AQ504" s="12">
        <f t="shared" si="174"/>
        <v>0</v>
      </c>
      <c r="AR504" s="12">
        <f t="shared" ref="AR504:AR567" si="176">SUM(AL504:AQ504)</f>
        <v>19500</v>
      </c>
      <c r="AS504" s="12">
        <v>318500</v>
      </c>
      <c r="AT504" s="12">
        <v>0</v>
      </c>
      <c r="AU504" s="12">
        <v>0</v>
      </c>
      <c r="AV504" s="12">
        <v>0</v>
      </c>
      <c r="AW504" s="12">
        <v>0</v>
      </c>
      <c r="AX504" s="12">
        <v>0</v>
      </c>
      <c r="AY504" s="12">
        <f t="shared" si="172"/>
        <v>318500</v>
      </c>
      <c r="AZ504" s="12">
        <f t="shared" si="141"/>
        <v>338000</v>
      </c>
      <c r="BA504" s="12">
        <f t="shared" si="142"/>
        <v>0</v>
      </c>
      <c r="BB504" s="12">
        <f t="shared" si="143"/>
        <v>0</v>
      </c>
      <c r="BC504" s="12">
        <f t="shared" si="144"/>
        <v>0</v>
      </c>
      <c r="BD504" s="12">
        <f t="shared" si="145"/>
        <v>0</v>
      </c>
      <c r="BE504" s="12">
        <f t="shared" si="146"/>
        <v>0</v>
      </c>
      <c r="BF504" s="12">
        <f t="shared" si="140"/>
        <v>338000</v>
      </c>
      <c r="BH504" s="95"/>
    </row>
    <row r="505" spans="1:60" ht="38.25">
      <c r="A505" s="84" t="s">
        <v>632</v>
      </c>
      <c r="B505" s="14" t="s">
        <v>9</v>
      </c>
      <c r="C505" s="84" t="s">
        <v>633</v>
      </c>
      <c r="D505" s="84" t="s">
        <v>1399</v>
      </c>
      <c r="E505" s="84" t="s">
        <v>59</v>
      </c>
      <c r="F505" s="85">
        <v>10</v>
      </c>
      <c r="G505" s="85"/>
      <c r="H505" s="85"/>
      <c r="I505" s="13"/>
      <c r="J505" s="12">
        <v>0</v>
      </c>
      <c r="K505" s="12">
        <v>0</v>
      </c>
      <c r="L505" s="12">
        <v>0</v>
      </c>
      <c r="M505" s="12">
        <v>0</v>
      </c>
      <c r="N505" s="12">
        <v>0</v>
      </c>
      <c r="O505" s="12">
        <v>0</v>
      </c>
      <c r="P505" s="12">
        <f t="shared" si="173"/>
        <v>0</v>
      </c>
      <c r="Q505" s="12">
        <v>0</v>
      </c>
      <c r="R505" s="12">
        <v>0</v>
      </c>
      <c r="S505" s="12">
        <v>0</v>
      </c>
      <c r="T505" s="12">
        <v>0</v>
      </c>
      <c r="U505" s="12">
        <v>0</v>
      </c>
      <c r="V505" s="12">
        <v>0</v>
      </c>
      <c r="W505" s="12">
        <f t="shared" si="175"/>
        <v>0</v>
      </c>
      <c r="X505" s="12">
        <v>0</v>
      </c>
      <c r="Y505" s="12">
        <v>0</v>
      </c>
      <c r="Z505" s="12">
        <v>0</v>
      </c>
      <c r="AA505" s="12">
        <v>0</v>
      </c>
      <c r="AB505" s="12">
        <v>0</v>
      </c>
      <c r="AC505" s="12">
        <v>0</v>
      </c>
      <c r="AD505" s="12">
        <f t="shared" ref="AD505:AD568" si="177">SUM(X505:AC505)</f>
        <v>0</v>
      </c>
      <c r="AE505" s="12">
        <v>18500</v>
      </c>
      <c r="AF505" s="12">
        <v>0</v>
      </c>
      <c r="AG505" s="12">
        <v>0</v>
      </c>
      <c r="AH505" s="12">
        <v>0</v>
      </c>
      <c r="AI505" s="12">
        <v>0</v>
      </c>
      <c r="AJ505" s="12">
        <v>0</v>
      </c>
      <c r="AK505" s="12">
        <f t="shared" ref="AK505:AK568" si="178">SUM(AE505:AJ505)</f>
        <v>18500</v>
      </c>
      <c r="AL505" s="12">
        <f t="shared" si="174"/>
        <v>18500</v>
      </c>
      <c r="AM505" s="12">
        <f t="shared" si="174"/>
        <v>0</v>
      </c>
      <c r="AN505" s="12">
        <f t="shared" si="174"/>
        <v>0</v>
      </c>
      <c r="AO505" s="12">
        <f t="shared" si="174"/>
        <v>0</v>
      </c>
      <c r="AP505" s="12">
        <f t="shared" si="174"/>
        <v>0</v>
      </c>
      <c r="AQ505" s="12">
        <f t="shared" si="174"/>
        <v>0</v>
      </c>
      <c r="AR505" s="12">
        <f t="shared" si="176"/>
        <v>18500</v>
      </c>
      <c r="AS505" s="12">
        <v>317500</v>
      </c>
      <c r="AT505" s="12">
        <v>0</v>
      </c>
      <c r="AU505" s="12">
        <v>0</v>
      </c>
      <c r="AV505" s="12">
        <v>0</v>
      </c>
      <c r="AW505" s="12">
        <v>0</v>
      </c>
      <c r="AX505" s="12">
        <v>0</v>
      </c>
      <c r="AY505" s="12">
        <f t="shared" ref="AY505:AY568" si="179">SUM(AS505:AX505)</f>
        <v>317500</v>
      </c>
      <c r="AZ505" s="12">
        <f t="shared" si="141"/>
        <v>336000</v>
      </c>
      <c r="BA505" s="12">
        <f t="shared" si="142"/>
        <v>0</v>
      </c>
      <c r="BB505" s="12">
        <f t="shared" si="143"/>
        <v>0</v>
      </c>
      <c r="BC505" s="12">
        <f t="shared" si="144"/>
        <v>0</v>
      </c>
      <c r="BD505" s="12">
        <f t="shared" si="145"/>
        <v>0</v>
      </c>
      <c r="BE505" s="12">
        <f t="shared" si="146"/>
        <v>0</v>
      </c>
      <c r="BF505" s="12">
        <f t="shared" si="140"/>
        <v>336000</v>
      </c>
      <c r="BH505" s="95"/>
    </row>
    <row r="506" spans="1:60" ht="38.25">
      <c r="A506" s="84" t="s">
        <v>634</v>
      </c>
      <c r="B506" s="14" t="s">
        <v>9</v>
      </c>
      <c r="C506" s="84" t="s">
        <v>635</v>
      </c>
      <c r="D506" s="84" t="s">
        <v>1399</v>
      </c>
      <c r="E506" s="84" t="s">
        <v>60</v>
      </c>
      <c r="F506" s="85">
        <v>10</v>
      </c>
      <c r="G506" s="85"/>
      <c r="H506" s="85"/>
      <c r="I506" s="13"/>
      <c r="J506" s="12">
        <v>0</v>
      </c>
      <c r="K506" s="12">
        <v>0</v>
      </c>
      <c r="L506" s="12">
        <v>0</v>
      </c>
      <c r="M506" s="12">
        <v>0</v>
      </c>
      <c r="N506" s="12">
        <v>0</v>
      </c>
      <c r="O506" s="12">
        <v>0</v>
      </c>
      <c r="P506" s="12">
        <f t="shared" si="173"/>
        <v>0</v>
      </c>
      <c r="Q506" s="12">
        <v>0</v>
      </c>
      <c r="R506" s="12">
        <v>0</v>
      </c>
      <c r="S506" s="12">
        <v>0</v>
      </c>
      <c r="T506" s="12">
        <v>0</v>
      </c>
      <c r="U506" s="12">
        <v>0</v>
      </c>
      <c r="V506" s="12">
        <v>0</v>
      </c>
      <c r="W506" s="12">
        <f t="shared" si="175"/>
        <v>0</v>
      </c>
      <c r="X506" s="12">
        <v>0</v>
      </c>
      <c r="Y506" s="12">
        <v>0</v>
      </c>
      <c r="Z506" s="12">
        <v>0</v>
      </c>
      <c r="AA506" s="12">
        <v>0</v>
      </c>
      <c r="AB506" s="12">
        <v>0</v>
      </c>
      <c r="AC506" s="12">
        <v>0</v>
      </c>
      <c r="AD506" s="12">
        <f t="shared" si="177"/>
        <v>0</v>
      </c>
      <c r="AE506" s="12">
        <v>40500</v>
      </c>
      <c r="AF506" s="12">
        <v>0</v>
      </c>
      <c r="AG506" s="12">
        <v>0</v>
      </c>
      <c r="AH506" s="12">
        <v>0</v>
      </c>
      <c r="AI506" s="12">
        <v>0</v>
      </c>
      <c r="AJ506" s="12">
        <v>0</v>
      </c>
      <c r="AK506" s="12">
        <f t="shared" si="178"/>
        <v>40500</v>
      </c>
      <c r="AL506" s="12">
        <f t="shared" si="174"/>
        <v>40500</v>
      </c>
      <c r="AM506" s="12">
        <f t="shared" si="174"/>
        <v>0</v>
      </c>
      <c r="AN506" s="12">
        <f t="shared" si="174"/>
        <v>0</v>
      </c>
      <c r="AO506" s="12">
        <f t="shared" si="174"/>
        <v>0</v>
      </c>
      <c r="AP506" s="12">
        <f t="shared" si="174"/>
        <v>0</v>
      </c>
      <c r="AQ506" s="12">
        <f t="shared" si="174"/>
        <v>0</v>
      </c>
      <c r="AR506" s="12">
        <f t="shared" si="176"/>
        <v>40500</v>
      </c>
      <c r="AS506" s="12">
        <v>684892</v>
      </c>
      <c r="AT506" s="12">
        <v>0</v>
      </c>
      <c r="AU506" s="12">
        <v>0</v>
      </c>
      <c r="AV506" s="12">
        <v>0</v>
      </c>
      <c r="AW506" s="12">
        <v>0</v>
      </c>
      <c r="AX506" s="12">
        <v>0</v>
      </c>
      <c r="AY506" s="12">
        <f t="shared" si="179"/>
        <v>684892</v>
      </c>
      <c r="AZ506" s="12">
        <f t="shared" si="141"/>
        <v>725392</v>
      </c>
      <c r="BA506" s="12">
        <f t="shared" si="142"/>
        <v>0</v>
      </c>
      <c r="BB506" s="12">
        <f t="shared" si="143"/>
        <v>0</v>
      </c>
      <c r="BC506" s="12">
        <f t="shared" si="144"/>
        <v>0</v>
      </c>
      <c r="BD506" s="12">
        <f t="shared" si="145"/>
        <v>0</v>
      </c>
      <c r="BE506" s="12">
        <f t="shared" si="146"/>
        <v>0</v>
      </c>
      <c r="BF506" s="12">
        <f t="shared" si="140"/>
        <v>725392</v>
      </c>
      <c r="BH506" s="95"/>
    </row>
    <row r="507" spans="1:60" ht="63.75">
      <c r="A507" s="84" t="s">
        <v>636</v>
      </c>
      <c r="B507" s="14" t="s">
        <v>9</v>
      </c>
      <c r="C507" s="84" t="s">
        <v>637</v>
      </c>
      <c r="D507" s="84" t="s">
        <v>1399</v>
      </c>
      <c r="E507" s="84" t="s">
        <v>61</v>
      </c>
      <c r="F507" s="85">
        <v>10</v>
      </c>
      <c r="G507" s="85"/>
      <c r="H507" s="85"/>
      <c r="I507" s="13"/>
      <c r="J507" s="12">
        <v>0</v>
      </c>
      <c r="K507" s="12">
        <v>0</v>
      </c>
      <c r="L507" s="12">
        <v>0</v>
      </c>
      <c r="M507" s="12">
        <v>0</v>
      </c>
      <c r="N507" s="12">
        <v>0</v>
      </c>
      <c r="O507" s="12">
        <v>0</v>
      </c>
      <c r="P507" s="12">
        <f t="shared" si="173"/>
        <v>0</v>
      </c>
      <c r="Q507" s="12">
        <v>0</v>
      </c>
      <c r="R507" s="12">
        <v>0</v>
      </c>
      <c r="S507" s="12">
        <v>0</v>
      </c>
      <c r="T507" s="12">
        <v>0</v>
      </c>
      <c r="U507" s="12">
        <v>0</v>
      </c>
      <c r="V507" s="12">
        <v>0</v>
      </c>
      <c r="W507" s="12">
        <f t="shared" si="175"/>
        <v>0</v>
      </c>
      <c r="X507" s="12">
        <v>0</v>
      </c>
      <c r="Y507" s="12">
        <v>0</v>
      </c>
      <c r="Z507" s="12">
        <v>0</v>
      </c>
      <c r="AA507" s="12">
        <v>0</v>
      </c>
      <c r="AB507" s="12">
        <v>0</v>
      </c>
      <c r="AC507" s="12">
        <v>0</v>
      </c>
      <c r="AD507" s="12">
        <f t="shared" si="177"/>
        <v>0</v>
      </c>
      <c r="AE507" s="12">
        <v>37900</v>
      </c>
      <c r="AF507" s="12">
        <v>0</v>
      </c>
      <c r="AG507" s="12">
        <v>0</v>
      </c>
      <c r="AH507" s="12">
        <v>0</v>
      </c>
      <c r="AI507" s="12">
        <v>0</v>
      </c>
      <c r="AJ507" s="12">
        <v>0</v>
      </c>
      <c r="AK507" s="12">
        <f t="shared" si="178"/>
        <v>37900</v>
      </c>
      <c r="AL507" s="12">
        <f t="shared" si="174"/>
        <v>37900</v>
      </c>
      <c r="AM507" s="12">
        <f t="shared" si="174"/>
        <v>0</v>
      </c>
      <c r="AN507" s="12">
        <f t="shared" si="174"/>
        <v>0</v>
      </c>
      <c r="AO507" s="12">
        <f t="shared" si="174"/>
        <v>0</v>
      </c>
      <c r="AP507" s="12">
        <f t="shared" si="174"/>
        <v>0</v>
      </c>
      <c r="AQ507" s="12">
        <f t="shared" si="174"/>
        <v>0</v>
      </c>
      <c r="AR507" s="12">
        <f t="shared" si="176"/>
        <v>37900</v>
      </c>
      <c r="AS507" s="12">
        <v>684100</v>
      </c>
      <c r="AT507" s="12">
        <v>0</v>
      </c>
      <c r="AU507" s="12">
        <v>0</v>
      </c>
      <c r="AV507" s="12">
        <v>0</v>
      </c>
      <c r="AW507" s="12">
        <v>0</v>
      </c>
      <c r="AX507" s="12">
        <v>0</v>
      </c>
      <c r="AY507" s="12">
        <f t="shared" si="179"/>
        <v>684100</v>
      </c>
      <c r="AZ507" s="12">
        <f t="shared" si="141"/>
        <v>722000</v>
      </c>
      <c r="BA507" s="12">
        <f t="shared" si="142"/>
        <v>0</v>
      </c>
      <c r="BB507" s="12">
        <f t="shared" si="143"/>
        <v>0</v>
      </c>
      <c r="BC507" s="12">
        <f t="shared" si="144"/>
        <v>0</v>
      </c>
      <c r="BD507" s="12">
        <f t="shared" si="145"/>
        <v>0</v>
      </c>
      <c r="BE507" s="12">
        <f t="shared" si="146"/>
        <v>0</v>
      </c>
      <c r="BF507" s="12">
        <f t="shared" si="140"/>
        <v>722000</v>
      </c>
      <c r="BH507" s="95"/>
    </row>
    <row r="508" spans="1:60" ht="38.25">
      <c r="A508" s="84" t="s">
        <v>638</v>
      </c>
      <c r="B508" s="14" t="s">
        <v>9</v>
      </c>
      <c r="C508" s="84" t="s">
        <v>639</v>
      </c>
      <c r="D508" s="84" t="s">
        <v>1399</v>
      </c>
      <c r="E508" s="84" t="s">
        <v>61</v>
      </c>
      <c r="F508" s="85">
        <v>10</v>
      </c>
      <c r="G508" s="85"/>
      <c r="H508" s="85"/>
      <c r="I508" s="13"/>
      <c r="J508" s="12">
        <v>0</v>
      </c>
      <c r="K508" s="12">
        <v>0</v>
      </c>
      <c r="L508" s="12">
        <v>0</v>
      </c>
      <c r="M508" s="12">
        <v>0</v>
      </c>
      <c r="N508" s="12">
        <v>0</v>
      </c>
      <c r="O508" s="12">
        <v>0</v>
      </c>
      <c r="P508" s="12">
        <f t="shared" si="173"/>
        <v>0</v>
      </c>
      <c r="Q508" s="12">
        <v>0</v>
      </c>
      <c r="R508" s="12">
        <v>0</v>
      </c>
      <c r="S508" s="12">
        <v>0</v>
      </c>
      <c r="T508" s="12">
        <v>0</v>
      </c>
      <c r="U508" s="12">
        <v>0</v>
      </c>
      <c r="V508" s="12">
        <v>0</v>
      </c>
      <c r="W508" s="12">
        <f t="shared" si="175"/>
        <v>0</v>
      </c>
      <c r="X508" s="12">
        <v>0</v>
      </c>
      <c r="Y508" s="12">
        <v>0</v>
      </c>
      <c r="Z508" s="12">
        <v>0</v>
      </c>
      <c r="AA508" s="12">
        <v>0</v>
      </c>
      <c r="AB508" s="12">
        <v>0</v>
      </c>
      <c r="AC508" s="12">
        <v>0</v>
      </c>
      <c r="AD508" s="12">
        <f t="shared" si="177"/>
        <v>0</v>
      </c>
      <c r="AE508" s="12">
        <v>88000</v>
      </c>
      <c r="AF508" s="12">
        <v>0</v>
      </c>
      <c r="AG508" s="12">
        <v>0</v>
      </c>
      <c r="AH508" s="12">
        <v>0</v>
      </c>
      <c r="AI508" s="12">
        <v>0</v>
      </c>
      <c r="AJ508" s="12">
        <v>0</v>
      </c>
      <c r="AK508" s="12">
        <f t="shared" si="178"/>
        <v>88000</v>
      </c>
      <c r="AL508" s="12">
        <f t="shared" si="174"/>
        <v>88000</v>
      </c>
      <c r="AM508" s="12">
        <f t="shared" si="174"/>
        <v>0</v>
      </c>
      <c r="AN508" s="12">
        <f t="shared" si="174"/>
        <v>0</v>
      </c>
      <c r="AO508" s="12">
        <f t="shared" si="174"/>
        <v>0</v>
      </c>
      <c r="AP508" s="12">
        <f t="shared" si="174"/>
        <v>0</v>
      </c>
      <c r="AQ508" s="12">
        <f t="shared" si="174"/>
        <v>0</v>
      </c>
      <c r="AR508" s="12">
        <f t="shared" si="176"/>
        <v>88000</v>
      </c>
      <c r="AS508" s="12">
        <v>1730800</v>
      </c>
      <c r="AT508" s="12">
        <v>0</v>
      </c>
      <c r="AU508" s="12">
        <v>0</v>
      </c>
      <c r="AV508" s="12">
        <v>0</v>
      </c>
      <c r="AW508" s="12">
        <v>0</v>
      </c>
      <c r="AX508" s="12">
        <v>0</v>
      </c>
      <c r="AY508" s="12">
        <f t="shared" si="179"/>
        <v>1730800</v>
      </c>
      <c r="AZ508" s="12">
        <f t="shared" si="141"/>
        <v>1818800</v>
      </c>
      <c r="BA508" s="12">
        <f t="shared" si="142"/>
        <v>0</v>
      </c>
      <c r="BB508" s="12">
        <f t="shared" si="143"/>
        <v>0</v>
      </c>
      <c r="BC508" s="12">
        <f t="shared" si="144"/>
        <v>0</v>
      </c>
      <c r="BD508" s="12">
        <f t="shared" si="145"/>
        <v>0</v>
      </c>
      <c r="BE508" s="12">
        <f t="shared" si="146"/>
        <v>0</v>
      </c>
      <c r="BF508" s="12">
        <f t="shared" si="140"/>
        <v>1818800</v>
      </c>
      <c r="BH508" s="95"/>
    </row>
    <row r="509" spans="1:60">
      <c r="A509" s="84" t="s">
        <v>640</v>
      </c>
      <c r="B509" s="14" t="s">
        <v>9</v>
      </c>
      <c r="C509" s="84" t="s">
        <v>641</v>
      </c>
      <c r="D509" s="84" t="s">
        <v>1399</v>
      </c>
      <c r="E509" s="84" t="s">
        <v>61</v>
      </c>
      <c r="F509" s="85">
        <v>10</v>
      </c>
      <c r="G509" s="85"/>
      <c r="H509" s="85"/>
      <c r="I509" s="13"/>
      <c r="J509" s="12">
        <v>0</v>
      </c>
      <c r="K509" s="12">
        <v>0</v>
      </c>
      <c r="L509" s="12">
        <v>0</v>
      </c>
      <c r="M509" s="12">
        <v>0</v>
      </c>
      <c r="N509" s="12">
        <v>0</v>
      </c>
      <c r="O509" s="12">
        <v>0</v>
      </c>
      <c r="P509" s="12">
        <f t="shared" si="173"/>
        <v>0</v>
      </c>
      <c r="Q509" s="12">
        <v>0</v>
      </c>
      <c r="R509" s="12">
        <v>0</v>
      </c>
      <c r="S509" s="12">
        <v>0</v>
      </c>
      <c r="T509" s="12">
        <v>0</v>
      </c>
      <c r="U509" s="12">
        <v>0</v>
      </c>
      <c r="V509" s="12">
        <v>0</v>
      </c>
      <c r="W509" s="12">
        <f t="shared" si="175"/>
        <v>0</v>
      </c>
      <c r="X509" s="12">
        <v>0</v>
      </c>
      <c r="Y509" s="12">
        <v>0</v>
      </c>
      <c r="Z509" s="12">
        <v>0</v>
      </c>
      <c r="AA509" s="12">
        <v>0</v>
      </c>
      <c r="AB509" s="12">
        <v>0</v>
      </c>
      <c r="AC509" s="12">
        <v>0</v>
      </c>
      <c r="AD509" s="12">
        <f t="shared" si="177"/>
        <v>0</v>
      </c>
      <c r="AE509" s="12">
        <v>30000</v>
      </c>
      <c r="AF509" s="12">
        <v>0</v>
      </c>
      <c r="AG509" s="12">
        <v>0</v>
      </c>
      <c r="AH509" s="12">
        <v>0</v>
      </c>
      <c r="AI509" s="12">
        <v>0</v>
      </c>
      <c r="AJ509" s="12">
        <v>0</v>
      </c>
      <c r="AK509" s="12">
        <f t="shared" si="178"/>
        <v>30000</v>
      </c>
      <c r="AL509" s="12">
        <f t="shared" si="174"/>
        <v>30000</v>
      </c>
      <c r="AM509" s="12">
        <f t="shared" si="174"/>
        <v>0</v>
      </c>
      <c r="AN509" s="12">
        <f t="shared" si="174"/>
        <v>0</v>
      </c>
      <c r="AO509" s="12">
        <f t="shared" si="174"/>
        <v>0</v>
      </c>
      <c r="AP509" s="12">
        <f t="shared" si="174"/>
        <v>0</v>
      </c>
      <c r="AQ509" s="12">
        <f t="shared" si="174"/>
        <v>0</v>
      </c>
      <c r="AR509" s="12">
        <f t="shared" si="176"/>
        <v>30000</v>
      </c>
      <c r="AS509" s="12">
        <v>597060</v>
      </c>
      <c r="AT509" s="12">
        <v>0</v>
      </c>
      <c r="AU509" s="12">
        <v>0</v>
      </c>
      <c r="AV509" s="12">
        <v>0</v>
      </c>
      <c r="AW509" s="12">
        <v>0</v>
      </c>
      <c r="AX509" s="12">
        <v>0</v>
      </c>
      <c r="AY509" s="12">
        <f t="shared" si="179"/>
        <v>597060</v>
      </c>
      <c r="AZ509" s="12">
        <f t="shared" si="141"/>
        <v>627060</v>
      </c>
      <c r="BA509" s="12">
        <f t="shared" si="142"/>
        <v>0</v>
      </c>
      <c r="BB509" s="12">
        <f t="shared" si="143"/>
        <v>0</v>
      </c>
      <c r="BC509" s="12">
        <f t="shared" si="144"/>
        <v>0</v>
      </c>
      <c r="BD509" s="12">
        <f t="shared" si="145"/>
        <v>0</v>
      </c>
      <c r="BE509" s="12">
        <f t="shared" si="146"/>
        <v>0</v>
      </c>
      <c r="BF509" s="12">
        <f t="shared" si="140"/>
        <v>627060</v>
      </c>
      <c r="BH509" s="95"/>
    </row>
    <row r="510" spans="1:60">
      <c r="A510" s="84" t="s">
        <v>642</v>
      </c>
      <c r="B510" s="14" t="s">
        <v>9</v>
      </c>
      <c r="C510" s="84" t="s">
        <v>643</v>
      </c>
      <c r="D510" s="84" t="s">
        <v>1399</v>
      </c>
      <c r="E510" s="84" t="s">
        <v>62</v>
      </c>
      <c r="F510" s="85">
        <v>10</v>
      </c>
      <c r="G510" s="85"/>
      <c r="H510" s="85"/>
      <c r="I510" s="13"/>
      <c r="J510" s="12">
        <v>0</v>
      </c>
      <c r="K510" s="12">
        <v>0</v>
      </c>
      <c r="L510" s="12">
        <v>0</v>
      </c>
      <c r="M510" s="12">
        <v>0</v>
      </c>
      <c r="N510" s="12">
        <v>0</v>
      </c>
      <c r="O510" s="12">
        <v>0</v>
      </c>
      <c r="P510" s="12">
        <f t="shared" si="173"/>
        <v>0</v>
      </c>
      <c r="Q510" s="12">
        <v>0</v>
      </c>
      <c r="R510" s="12">
        <v>0</v>
      </c>
      <c r="S510" s="12">
        <v>0</v>
      </c>
      <c r="T510" s="12">
        <v>0</v>
      </c>
      <c r="U510" s="12">
        <v>0</v>
      </c>
      <c r="V510" s="12">
        <v>0</v>
      </c>
      <c r="W510" s="12">
        <f t="shared" si="175"/>
        <v>0</v>
      </c>
      <c r="X510" s="12">
        <v>0</v>
      </c>
      <c r="Y510" s="12">
        <v>0</v>
      </c>
      <c r="Z510" s="12">
        <v>0</v>
      </c>
      <c r="AA510" s="12">
        <v>0</v>
      </c>
      <c r="AB510" s="12">
        <v>0</v>
      </c>
      <c r="AC510" s="12">
        <v>0</v>
      </c>
      <c r="AD510" s="12">
        <f t="shared" si="177"/>
        <v>0</v>
      </c>
      <c r="AE510" s="12">
        <v>66500</v>
      </c>
      <c r="AF510" s="12">
        <v>0</v>
      </c>
      <c r="AG510" s="12">
        <v>0</v>
      </c>
      <c r="AH510" s="12">
        <v>0</v>
      </c>
      <c r="AI510" s="12">
        <v>0</v>
      </c>
      <c r="AJ510" s="12">
        <v>0</v>
      </c>
      <c r="AK510" s="12">
        <f t="shared" si="178"/>
        <v>66500</v>
      </c>
      <c r="AL510" s="12">
        <f t="shared" si="174"/>
        <v>66500</v>
      </c>
      <c r="AM510" s="12">
        <f t="shared" si="174"/>
        <v>0</v>
      </c>
      <c r="AN510" s="12">
        <f t="shared" si="174"/>
        <v>0</v>
      </c>
      <c r="AO510" s="12">
        <f t="shared" si="174"/>
        <v>0</v>
      </c>
      <c r="AP510" s="12">
        <f t="shared" si="174"/>
        <v>0</v>
      </c>
      <c r="AQ510" s="12">
        <f t="shared" si="174"/>
        <v>0</v>
      </c>
      <c r="AR510" s="12">
        <f t="shared" si="176"/>
        <v>66500</v>
      </c>
      <c r="AS510" s="12">
        <v>1254100</v>
      </c>
      <c r="AT510" s="12">
        <v>0</v>
      </c>
      <c r="AU510" s="12">
        <v>0</v>
      </c>
      <c r="AV510" s="12">
        <v>0</v>
      </c>
      <c r="AW510" s="12">
        <v>0</v>
      </c>
      <c r="AX510" s="12">
        <v>0</v>
      </c>
      <c r="AY510" s="12">
        <f t="shared" si="179"/>
        <v>1254100</v>
      </c>
      <c r="AZ510" s="12">
        <f t="shared" si="141"/>
        <v>1320600</v>
      </c>
      <c r="BA510" s="12">
        <f t="shared" si="142"/>
        <v>0</v>
      </c>
      <c r="BB510" s="12">
        <f t="shared" si="143"/>
        <v>0</v>
      </c>
      <c r="BC510" s="12">
        <f t="shared" si="144"/>
        <v>0</v>
      </c>
      <c r="BD510" s="12">
        <f t="shared" si="145"/>
        <v>0</v>
      </c>
      <c r="BE510" s="12">
        <f t="shared" si="146"/>
        <v>0</v>
      </c>
      <c r="BF510" s="12">
        <f t="shared" si="140"/>
        <v>1320600</v>
      </c>
      <c r="BH510" s="95"/>
    </row>
    <row r="511" spans="1:60" ht="38.25">
      <c r="A511" s="84" t="s">
        <v>644</v>
      </c>
      <c r="B511" s="14" t="s">
        <v>9</v>
      </c>
      <c r="C511" s="84" t="s">
        <v>645</v>
      </c>
      <c r="D511" s="84" t="s">
        <v>1399</v>
      </c>
      <c r="E511" s="84" t="s">
        <v>62</v>
      </c>
      <c r="F511" s="85">
        <v>10</v>
      </c>
      <c r="G511" s="85"/>
      <c r="H511" s="85"/>
      <c r="I511" s="13"/>
      <c r="J511" s="12">
        <v>0</v>
      </c>
      <c r="K511" s="12">
        <v>0</v>
      </c>
      <c r="L511" s="12">
        <v>0</v>
      </c>
      <c r="M511" s="12">
        <v>0</v>
      </c>
      <c r="N511" s="12">
        <v>0</v>
      </c>
      <c r="O511" s="12">
        <v>0</v>
      </c>
      <c r="P511" s="12">
        <f t="shared" si="173"/>
        <v>0</v>
      </c>
      <c r="Q511" s="12">
        <v>0</v>
      </c>
      <c r="R511" s="12">
        <v>0</v>
      </c>
      <c r="S511" s="12">
        <v>0</v>
      </c>
      <c r="T511" s="12">
        <v>0</v>
      </c>
      <c r="U511" s="12">
        <v>0</v>
      </c>
      <c r="V511" s="12">
        <v>0</v>
      </c>
      <c r="W511" s="12">
        <f t="shared" si="175"/>
        <v>0</v>
      </c>
      <c r="X511" s="12">
        <v>0</v>
      </c>
      <c r="Y511" s="12">
        <v>0</v>
      </c>
      <c r="Z511" s="12">
        <v>0</v>
      </c>
      <c r="AA511" s="12">
        <v>0</v>
      </c>
      <c r="AB511" s="12">
        <v>0</v>
      </c>
      <c r="AC511" s="12">
        <v>0</v>
      </c>
      <c r="AD511" s="12">
        <f t="shared" si="177"/>
        <v>0</v>
      </c>
      <c r="AE511" s="12">
        <v>83800</v>
      </c>
      <c r="AF511" s="12">
        <v>0</v>
      </c>
      <c r="AG511" s="12">
        <v>0</v>
      </c>
      <c r="AH511" s="12">
        <v>0</v>
      </c>
      <c r="AI511" s="12">
        <v>0</v>
      </c>
      <c r="AJ511" s="12">
        <v>0</v>
      </c>
      <c r="AK511" s="12">
        <f t="shared" si="178"/>
        <v>83800</v>
      </c>
      <c r="AL511" s="12">
        <f t="shared" si="174"/>
        <v>83800</v>
      </c>
      <c r="AM511" s="12">
        <f t="shared" si="174"/>
        <v>0</v>
      </c>
      <c r="AN511" s="12">
        <f t="shared" si="174"/>
        <v>0</v>
      </c>
      <c r="AO511" s="12">
        <f t="shared" si="174"/>
        <v>0</v>
      </c>
      <c r="AP511" s="12">
        <f t="shared" si="174"/>
        <v>0</v>
      </c>
      <c r="AQ511" s="12">
        <f t="shared" si="174"/>
        <v>0</v>
      </c>
      <c r="AR511" s="12">
        <f t="shared" si="176"/>
        <v>83800</v>
      </c>
      <c r="AS511" s="12">
        <v>1605200</v>
      </c>
      <c r="AT511" s="12">
        <v>0</v>
      </c>
      <c r="AU511" s="12">
        <v>0</v>
      </c>
      <c r="AV511" s="12">
        <v>0</v>
      </c>
      <c r="AW511" s="12">
        <v>0</v>
      </c>
      <c r="AX511" s="12">
        <v>0</v>
      </c>
      <c r="AY511" s="12">
        <f t="shared" si="179"/>
        <v>1605200</v>
      </c>
      <c r="AZ511" s="12">
        <f t="shared" si="141"/>
        <v>1689000</v>
      </c>
      <c r="BA511" s="12">
        <f t="shared" si="142"/>
        <v>0</v>
      </c>
      <c r="BB511" s="12">
        <f t="shared" si="143"/>
        <v>0</v>
      </c>
      <c r="BC511" s="12">
        <f t="shared" si="144"/>
        <v>0</v>
      </c>
      <c r="BD511" s="12">
        <f t="shared" si="145"/>
        <v>0</v>
      </c>
      <c r="BE511" s="12">
        <f t="shared" si="146"/>
        <v>0</v>
      </c>
      <c r="BF511" s="12">
        <f t="shared" si="140"/>
        <v>1689000</v>
      </c>
      <c r="BH511" s="95"/>
    </row>
    <row r="512" spans="1:60" ht="38.25">
      <c r="A512" s="84" t="s">
        <v>646</v>
      </c>
      <c r="B512" s="14" t="s">
        <v>9</v>
      </c>
      <c r="C512" s="84" t="s">
        <v>647</v>
      </c>
      <c r="D512" s="84" t="s">
        <v>1399</v>
      </c>
      <c r="E512" s="84" t="s">
        <v>62</v>
      </c>
      <c r="F512" s="85">
        <v>10</v>
      </c>
      <c r="G512" s="85"/>
      <c r="H512" s="85"/>
      <c r="I512" s="13"/>
      <c r="J512" s="12">
        <v>0</v>
      </c>
      <c r="K512" s="12">
        <v>0</v>
      </c>
      <c r="L512" s="12">
        <v>0</v>
      </c>
      <c r="M512" s="12">
        <v>0</v>
      </c>
      <c r="N512" s="12">
        <v>0</v>
      </c>
      <c r="O512" s="12">
        <v>0</v>
      </c>
      <c r="P512" s="12">
        <f t="shared" si="173"/>
        <v>0</v>
      </c>
      <c r="Q512" s="12">
        <v>0</v>
      </c>
      <c r="R512" s="12">
        <v>0</v>
      </c>
      <c r="S512" s="12">
        <v>0</v>
      </c>
      <c r="T512" s="12">
        <v>0</v>
      </c>
      <c r="U512" s="12">
        <v>0</v>
      </c>
      <c r="V512" s="12">
        <v>0</v>
      </c>
      <c r="W512" s="12">
        <f t="shared" si="175"/>
        <v>0</v>
      </c>
      <c r="X512" s="12">
        <v>0</v>
      </c>
      <c r="Y512" s="12">
        <v>0</v>
      </c>
      <c r="Z512" s="12">
        <v>0</v>
      </c>
      <c r="AA512" s="12">
        <v>0</v>
      </c>
      <c r="AB512" s="12">
        <v>0</v>
      </c>
      <c r="AC512" s="12">
        <v>0</v>
      </c>
      <c r="AD512" s="12">
        <f t="shared" si="177"/>
        <v>0</v>
      </c>
      <c r="AE512" s="12">
        <v>60300</v>
      </c>
      <c r="AF512" s="12">
        <v>0</v>
      </c>
      <c r="AG512" s="12">
        <v>0</v>
      </c>
      <c r="AH512" s="12">
        <v>0</v>
      </c>
      <c r="AI512" s="12">
        <v>0</v>
      </c>
      <c r="AJ512" s="12">
        <v>0</v>
      </c>
      <c r="AK512" s="12">
        <f t="shared" si="178"/>
        <v>60300</v>
      </c>
      <c r="AL512" s="12">
        <f t="shared" si="174"/>
        <v>60300</v>
      </c>
      <c r="AM512" s="12">
        <f t="shared" si="174"/>
        <v>0</v>
      </c>
      <c r="AN512" s="12">
        <f t="shared" si="174"/>
        <v>0</v>
      </c>
      <c r="AO512" s="12">
        <f t="shared" si="174"/>
        <v>0</v>
      </c>
      <c r="AP512" s="12">
        <f t="shared" si="174"/>
        <v>0</v>
      </c>
      <c r="AQ512" s="12">
        <f t="shared" si="174"/>
        <v>0</v>
      </c>
      <c r="AR512" s="12">
        <f t="shared" si="176"/>
        <v>60300</v>
      </c>
      <c r="AS512" s="12">
        <v>1135290</v>
      </c>
      <c r="AT512" s="12">
        <v>0</v>
      </c>
      <c r="AU512" s="12">
        <v>0</v>
      </c>
      <c r="AV512" s="12">
        <v>0</v>
      </c>
      <c r="AW512" s="12">
        <v>0</v>
      </c>
      <c r="AX512" s="12">
        <v>0</v>
      </c>
      <c r="AY512" s="12">
        <f t="shared" si="179"/>
        <v>1135290</v>
      </c>
      <c r="AZ512" s="12">
        <f t="shared" si="141"/>
        <v>1195590</v>
      </c>
      <c r="BA512" s="12">
        <f t="shared" si="142"/>
        <v>0</v>
      </c>
      <c r="BB512" s="12">
        <f t="shared" si="143"/>
        <v>0</v>
      </c>
      <c r="BC512" s="12">
        <f t="shared" si="144"/>
        <v>0</v>
      </c>
      <c r="BD512" s="12">
        <f t="shared" si="145"/>
        <v>0</v>
      </c>
      <c r="BE512" s="12">
        <f t="shared" si="146"/>
        <v>0</v>
      </c>
      <c r="BF512" s="12">
        <f t="shared" si="140"/>
        <v>1195590</v>
      </c>
      <c r="BH512" s="95"/>
    </row>
    <row r="513" spans="1:60" ht="38.25">
      <c r="A513" s="84" t="s">
        <v>648</v>
      </c>
      <c r="B513" s="14" t="s">
        <v>9</v>
      </c>
      <c r="C513" s="84" t="s">
        <v>649</v>
      </c>
      <c r="D513" s="84" t="s">
        <v>1399</v>
      </c>
      <c r="E513" s="84" t="s">
        <v>62</v>
      </c>
      <c r="F513" s="85">
        <v>10</v>
      </c>
      <c r="G513" s="85"/>
      <c r="H513" s="85"/>
      <c r="I513" s="13"/>
      <c r="J513" s="12">
        <v>0</v>
      </c>
      <c r="K513" s="12">
        <v>0</v>
      </c>
      <c r="L513" s="12">
        <v>0</v>
      </c>
      <c r="M513" s="12">
        <v>0</v>
      </c>
      <c r="N513" s="12">
        <v>0</v>
      </c>
      <c r="O513" s="12">
        <v>0</v>
      </c>
      <c r="P513" s="12">
        <f t="shared" si="173"/>
        <v>0</v>
      </c>
      <c r="Q513" s="12">
        <v>0</v>
      </c>
      <c r="R513" s="12">
        <v>0</v>
      </c>
      <c r="S513" s="12">
        <v>0</v>
      </c>
      <c r="T513" s="12">
        <v>0</v>
      </c>
      <c r="U513" s="12">
        <v>0</v>
      </c>
      <c r="V513" s="12">
        <v>0</v>
      </c>
      <c r="W513" s="12">
        <f t="shared" si="175"/>
        <v>0</v>
      </c>
      <c r="X513" s="12">
        <v>0</v>
      </c>
      <c r="Y513" s="12">
        <v>0</v>
      </c>
      <c r="Z513" s="12">
        <v>0</v>
      </c>
      <c r="AA513" s="12">
        <v>0</v>
      </c>
      <c r="AB513" s="12">
        <v>0</v>
      </c>
      <c r="AC513" s="12">
        <v>0</v>
      </c>
      <c r="AD513" s="12">
        <f t="shared" si="177"/>
        <v>0</v>
      </c>
      <c r="AE513" s="12">
        <v>30800</v>
      </c>
      <c r="AF513" s="12">
        <v>0</v>
      </c>
      <c r="AG513" s="12">
        <v>0</v>
      </c>
      <c r="AH513" s="12">
        <v>0</v>
      </c>
      <c r="AI513" s="12">
        <v>0</v>
      </c>
      <c r="AJ513" s="12">
        <v>0</v>
      </c>
      <c r="AK513" s="12">
        <f t="shared" si="178"/>
        <v>30800</v>
      </c>
      <c r="AL513" s="12">
        <f t="shared" si="174"/>
        <v>30800</v>
      </c>
      <c r="AM513" s="12">
        <f t="shared" si="174"/>
        <v>0</v>
      </c>
      <c r="AN513" s="12">
        <f t="shared" si="174"/>
        <v>0</v>
      </c>
      <c r="AO513" s="12">
        <f t="shared" si="174"/>
        <v>0</v>
      </c>
      <c r="AP513" s="12">
        <f t="shared" si="174"/>
        <v>0</v>
      </c>
      <c r="AQ513" s="12">
        <f t="shared" si="174"/>
        <v>0</v>
      </c>
      <c r="AR513" s="12">
        <f t="shared" si="176"/>
        <v>30800</v>
      </c>
      <c r="AS513" s="12">
        <v>542430</v>
      </c>
      <c r="AT513" s="12">
        <v>0</v>
      </c>
      <c r="AU513" s="12">
        <v>0</v>
      </c>
      <c r="AV513" s="12">
        <v>0</v>
      </c>
      <c r="AW513" s="12">
        <v>0</v>
      </c>
      <c r="AX513" s="12">
        <v>0</v>
      </c>
      <c r="AY513" s="12">
        <f t="shared" si="179"/>
        <v>542430</v>
      </c>
      <c r="AZ513" s="12">
        <f t="shared" si="141"/>
        <v>573230</v>
      </c>
      <c r="BA513" s="12">
        <f t="shared" si="142"/>
        <v>0</v>
      </c>
      <c r="BB513" s="12">
        <f t="shared" si="143"/>
        <v>0</v>
      </c>
      <c r="BC513" s="12">
        <f t="shared" si="144"/>
        <v>0</v>
      </c>
      <c r="BD513" s="12">
        <f t="shared" si="145"/>
        <v>0</v>
      </c>
      <c r="BE513" s="12">
        <f t="shared" si="146"/>
        <v>0</v>
      </c>
      <c r="BF513" s="12">
        <f t="shared" si="140"/>
        <v>573230</v>
      </c>
      <c r="BH513" s="95"/>
    </row>
    <row r="514" spans="1:60" ht="38.25">
      <c r="A514" s="84" t="s">
        <v>650</v>
      </c>
      <c r="B514" s="14" t="s">
        <v>9</v>
      </c>
      <c r="C514" s="84" t="s">
        <v>651</v>
      </c>
      <c r="D514" s="84" t="s">
        <v>1399</v>
      </c>
      <c r="E514" s="84" t="s">
        <v>64</v>
      </c>
      <c r="F514" s="85">
        <v>10</v>
      </c>
      <c r="G514" s="85"/>
      <c r="H514" s="85"/>
      <c r="I514" s="13"/>
      <c r="J514" s="12">
        <v>0</v>
      </c>
      <c r="K514" s="12">
        <v>0</v>
      </c>
      <c r="L514" s="12">
        <v>0</v>
      </c>
      <c r="M514" s="12">
        <v>0</v>
      </c>
      <c r="N514" s="12">
        <v>0</v>
      </c>
      <c r="O514" s="12">
        <v>0</v>
      </c>
      <c r="P514" s="12">
        <f t="shared" si="173"/>
        <v>0</v>
      </c>
      <c r="Q514" s="12">
        <v>0</v>
      </c>
      <c r="R514" s="12">
        <v>0</v>
      </c>
      <c r="S514" s="12">
        <v>0</v>
      </c>
      <c r="T514" s="12">
        <v>0</v>
      </c>
      <c r="U514" s="12">
        <v>0</v>
      </c>
      <c r="V514" s="12">
        <v>0</v>
      </c>
      <c r="W514" s="12">
        <f t="shared" si="175"/>
        <v>0</v>
      </c>
      <c r="X514" s="12">
        <v>0</v>
      </c>
      <c r="Y514" s="12">
        <v>0</v>
      </c>
      <c r="Z514" s="12">
        <v>0</v>
      </c>
      <c r="AA514" s="12">
        <v>0</v>
      </c>
      <c r="AB514" s="12">
        <v>0</v>
      </c>
      <c r="AC514" s="12">
        <v>0</v>
      </c>
      <c r="AD514" s="12">
        <f t="shared" si="177"/>
        <v>0</v>
      </c>
      <c r="AE514" s="12">
        <v>27000</v>
      </c>
      <c r="AF514" s="12">
        <v>0</v>
      </c>
      <c r="AG514" s="12">
        <v>0</v>
      </c>
      <c r="AH514" s="12">
        <v>0</v>
      </c>
      <c r="AI514" s="12">
        <v>0</v>
      </c>
      <c r="AJ514" s="12">
        <v>0</v>
      </c>
      <c r="AK514" s="12">
        <f t="shared" si="178"/>
        <v>27000</v>
      </c>
      <c r="AL514" s="12">
        <f t="shared" si="174"/>
        <v>27000</v>
      </c>
      <c r="AM514" s="12">
        <f t="shared" si="174"/>
        <v>0</v>
      </c>
      <c r="AN514" s="12">
        <f t="shared" si="174"/>
        <v>0</v>
      </c>
      <c r="AO514" s="12">
        <f t="shared" si="174"/>
        <v>0</v>
      </c>
      <c r="AP514" s="12">
        <f t="shared" si="174"/>
        <v>0</v>
      </c>
      <c r="AQ514" s="12">
        <f t="shared" si="174"/>
        <v>0</v>
      </c>
      <c r="AR514" s="12">
        <f t="shared" si="176"/>
        <v>27000</v>
      </c>
      <c r="AS514" s="12">
        <v>476091</v>
      </c>
      <c r="AT514" s="12">
        <v>0</v>
      </c>
      <c r="AU514" s="12">
        <v>0</v>
      </c>
      <c r="AV514" s="12">
        <v>0</v>
      </c>
      <c r="AW514" s="12">
        <v>0</v>
      </c>
      <c r="AX514" s="12">
        <v>0</v>
      </c>
      <c r="AY514" s="12">
        <f t="shared" si="179"/>
        <v>476091</v>
      </c>
      <c r="AZ514" s="12">
        <f t="shared" si="141"/>
        <v>503091</v>
      </c>
      <c r="BA514" s="12">
        <f t="shared" si="142"/>
        <v>0</v>
      </c>
      <c r="BB514" s="12">
        <f t="shared" si="143"/>
        <v>0</v>
      </c>
      <c r="BC514" s="12">
        <f t="shared" si="144"/>
        <v>0</v>
      </c>
      <c r="BD514" s="12">
        <f t="shared" si="145"/>
        <v>0</v>
      </c>
      <c r="BE514" s="12">
        <f t="shared" si="146"/>
        <v>0</v>
      </c>
      <c r="BF514" s="12">
        <f t="shared" si="140"/>
        <v>503091</v>
      </c>
      <c r="BH514" s="95"/>
    </row>
    <row r="515" spans="1:60">
      <c r="A515" s="84" t="s">
        <v>652</v>
      </c>
      <c r="B515" s="14" t="s">
        <v>9</v>
      </c>
      <c r="C515" s="84" t="s">
        <v>653</v>
      </c>
      <c r="D515" s="84" t="s">
        <v>1399</v>
      </c>
      <c r="E515" s="84" t="s">
        <v>64</v>
      </c>
      <c r="F515" s="85">
        <v>10</v>
      </c>
      <c r="G515" s="85"/>
      <c r="H515" s="85"/>
      <c r="I515" s="13"/>
      <c r="J515" s="12">
        <v>0</v>
      </c>
      <c r="K515" s="12">
        <v>0</v>
      </c>
      <c r="L515" s="12">
        <v>0</v>
      </c>
      <c r="M515" s="12">
        <v>0</v>
      </c>
      <c r="N515" s="12">
        <v>0</v>
      </c>
      <c r="O515" s="12">
        <v>0</v>
      </c>
      <c r="P515" s="12">
        <f t="shared" si="173"/>
        <v>0</v>
      </c>
      <c r="Q515" s="12">
        <v>0</v>
      </c>
      <c r="R515" s="12">
        <v>0</v>
      </c>
      <c r="S515" s="12">
        <v>0</v>
      </c>
      <c r="T515" s="12">
        <v>0</v>
      </c>
      <c r="U515" s="12">
        <v>0</v>
      </c>
      <c r="V515" s="12">
        <v>0</v>
      </c>
      <c r="W515" s="12">
        <f t="shared" si="175"/>
        <v>0</v>
      </c>
      <c r="X515" s="12">
        <v>0</v>
      </c>
      <c r="Y515" s="12">
        <v>0</v>
      </c>
      <c r="Z515" s="12">
        <v>0</v>
      </c>
      <c r="AA515" s="12">
        <v>0</v>
      </c>
      <c r="AB515" s="12">
        <v>0</v>
      </c>
      <c r="AC515" s="12">
        <v>0</v>
      </c>
      <c r="AD515" s="12">
        <f t="shared" si="177"/>
        <v>0</v>
      </c>
      <c r="AE515" s="12">
        <v>60000</v>
      </c>
      <c r="AF515" s="12">
        <v>0</v>
      </c>
      <c r="AG515" s="12">
        <v>0</v>
      </c>
      <c r="AH515" s="12">
        <v>0</v>
      </c>
      <c r="AI515" s="12">
        <v>0</v>
      </c>
      <c r="AJ515" s="12">
        <v>0</v>
      </c>
      <c r="AK515" s="12">
        <f t="shared" si="178"/>
        <v>60000</v>
      </c>
      <c r="AL515" s="12">
        <f t="shared" si="174"/>
        <v>60000</v>
      </c>
      <c r="AM515" s="12">
        <f t="shared" si="174"/>
        <v>0</v>
      </c>
      <c r="AN515" s="12">
        <f t="shared" si="174"/>
        <v>0</v>
      </c>
      <c r="AO515" s="12">
        <f t="shared" si="174"/>
        <v>0</v>
      </c>
      <c r="AP515" s="12">
        <f t="shared" si="174"/>
        <v>0</v>
      </c>
      <c r="AQ515" s="12">
        <f t="shared" si="174"/>
        <v>0</v>
      </c>
      <c r="AR515" s="12">
        <f t="shared" si="176"/>
        <v>60000</v>
      </c>
      <c r="AS515" s="12">
        <v>1160000</v>
      </c>
      <c r="AT515" s="12">
        <v>0</v>
      </c>
      <c r="AU515" s="12">
        <v>0</v>
      </c>
      <c r="AV515" s="12">
        <v>0</v>
      </c>
      <c r="AW515" s="12">
        <v>0</v>
      </c>
      <c r="AX515" s="12">
        <v>0</v>
      </c>
      <c r="AY515" s="12">
        <f t="shared" si="179"/>
        <v>1160000</v>
      </c>
      <c r="AZ515" s="12">
        <f t="shared" si="141"/>
        <v>1220000</v>
      </c>
      <c r="BA515" s="12">
        <f t="shared" si="142"/>
        <v>0</v>
      </c>
      <c r="BB515" s="12">
        <f t="shared" si="143"/>
        <v>0</v>
      </c>
      <c r="BC515" s="12">
        <f t="shared" si="144"/>
        <v>0</v>
      </c>
      <c r="BD515" s="12">
        <f t="shared" si="145"/>
        <v>0</v>
      </c>
      <c r="BE515" s="12">
        <f t="shared" si="146"/>
        <v>0</v>
      </c>
      <c r="BF515" s="12">
        <f t="shared" si="140"/>
        <v>1220000</v>
      </c>
      <c r="BH515" s="95"/>
    </row>
    <row r="516" spans="1:60">
      <c r="A516" s="84" t="s">
        <v>654</v>
      </c>
      <c r="B516" s="14" t="s">
        <v>9</v>
      </c>
      <c r="C516" s="84" t="s">
        <v>655</v>
      </c>
      <c r="D516" s="84" t="s">
        <v>1399</v>
      </c>
      <c r="E516" s="84" t="s">
        <v>64</v>
      </c>
      <c r="F516" s="85">
        <v>10</v>
      </c>
      <c r="G516" s="85"/>
      <c r="H516" s="85"/>
      <c r="I516" s="13"/>
      <c r="J516" s="12">
        <v>0</v>
      </c>
      <c r="K516" s="12">
        <v>0</v>
      </c>
      <c r="L516" s="12">
        <v>0</v>
      </c>
      <c r="M516" s="12">
        <v>0</v>
      </c>
      <c r="N516" s="12">
        <v>0</v>
      </c>
      <c r="O516" s="12">
        <v>0</v>
      </c>
      <c r="P516" s="12">
        <f t="shared" si="173"/>
        <v>0</v>
      </c>
      <c r="Q516" s="12">
        <v>0</v>
      </c>
      <c r="R516" s="12">
        <v>0</v>
      </c>
      <c r="S516" s="12">
        <v>0</v>
      </c>
      <c r="T516" s="12">
        <v>0</v>
      </c>
      <c r="U516" s="12">
        <v>0</v>
      </c>
      <c r="V516" s="12">
        <v>0</v>
      </c>
      <c r="W516" s="12">
        <f t="shared" si="175"/>
        <v>0</v>
      </c>
      <c r="X516" s="12">
        <v>0</v>
      </c>
      <c r="Y516" s="12">
        <v>0</v>
      </c>
      <c r="Z516" s="12">
        <v>0</v>
      </c>
      <c r="AA516" s="12">
        <v>0</v>
      </c>
      <c r="AB516" s="12">
        <v>0</v>
      </c>
      <c r="AC516" s="12">
        <v>0</v>
      </c>
      <c r="AD516" s="12">
        <f t="shared" si="177"/>
        <v>0</v>
      </c>
      <c r="AE516" s="12">
        <v>57650</v>
      </c>
      <c r="AF516" s="12">
        <v>0</v>
      </c>
      <c r="AG516" s="12">
        <v>0</v>
      </c>
      <c r="AH516" s="12">
        <v>0</v>
      </c>
      <c r="AI516" s="12">
        <v>0</v>
      </c>
      <c r="AJ516" s="12">
        <v>0</v>
      </c>
      <c r="AK516" s="12">
        <f t="shared" si="178"/>
        <v>57650</v>
      </c>
      <c r="AL516" s="12">
        <f t="shared" si="174"/>
        <v>57650</v>
      </c>
      <c r="AM516" s="12">
        <f t="shared" si="174"/>
        <v>0</v>
      </c>
      <c r="AN516" s="12">
        <f t="shared" si="174"/>
        <v>0</v>
      </c>
      <c r="AO516" s="12">
        <f t="shared" si="174"/>
        <v>0</v>
      </c>
      <c r="AP516" s="12">
        <f t="shared" si="174"/>
        <v>0</v>
      </c>
      <c r="AQ516" s="12">
        <f t="shared" si="174"/>
        <v>0</v>
      </c>
      <c r="AR516" s="12">
        <f t="shared" si="176"/>
        <v>57650</v>
      </c>
      <c r="AS516" s="12">
        <v>705650</v>
      </c>
      <c r="AT516" s="12">
        <v>0</v>
      </c>
      <c r="AU516" s="12">
        <v>0</v>
      </c>
      <c r="AV516" s="12">
        <v>0</v>
      </c>
      <c r="AW516" s="12">
        <v>0</v>
      </c>
      <c r="AX516" s="12">
        <v>0</v>
      </c>
      <c r="AY516" s="12">
        <f t="shared" si="179"/>
        <v>705650</v>
      </c>
      <c r="AZ516" s="12">
        <f t="shared" si="141"/>
        <v>763300</v>
      </c>
      <c r="BA516" s="12">
        <f t="shared" si="142"/>
        <v>0</v>
      </c>
      <c r="BB516" s="12">
        <f t="shared" si="143"/>
        <v>0</v>
      </c>
      <c r="BC516" s="12">
        <f t="shared" si="144"/>
        <v>0</v>
      </c>
      <c r="BD516" s="12">
        <f t="shared" si="145"/>
        <v>0</v>
      </c>
      <c r="BE516" s="12">
        <f t="shared" si="146"/>
        <v>0</v>
      </c>
      <c r="BF516" s="12">
        <f t="shared" si="140"/>
        <v>763300</v>
      </c>
      <c r="BH516" s="95"/>
    </row>
    <row r="517" spans="1:60">
      <c r="A517" s="84" t="s">
        <v>656</v>
      </c>
      <c r="B517" s="14" t="s">
        <v>9</v>
      </c>
      <c r="C517" s="84" t="s">
        <v>657</v>
      </c>
      <c r="D517" s="84" t="s">
        <v>1399</v>
      </c>
      <c r="E517" s="84" t="s">
        <v>64</v>
      </c>
      <c r="F517" s="85">
        <v>10</v>
      </c>
      <c r="G517" s="85"/>
      <c r="H517" s="85"/>
      <c r="I517" s="13"/>
      <c r="J517" s="12">
        <v>0</v>
      </c>
      <c r="K517" s="12">
        <v>0</v>
      </c>
      <c r="L517" s="12">
        <v>0</v>
      </c>
      <c r="M517" s="12">
        <v>0</v>
      </c>
      <c r="N517" s="12">
        <v>0</v>
      </c>
      <c r="O517" s="12">
        <v>0</v>
      </c>
      <c r="P517" s="12">
        <f t="shared" si="173"/>
        <v>0</v>
      </c>
      <c r="Q517" s="12">
        <v>0</v>
      </c>
      <c r="R517" s="12">
        <v>0</v>
      </c>
      <c r="S517" s="12">
        <v>0</v>
      </c>
      <c r="T517" s="12">
        <v>0</v>
      </c>
      <c r="U517" s="12">
        <v>0</v>
      </c>
      <c r="V517" s="12">
        <v>0</v>
      </c>
      <c r="W517" s="12">
        <f t="shared" si="175"/>
        <v>0</v>
      </c>
      <c r="X517" s="12">
        <v>0</v>
      </c>
      <c r="Y517" s="12">
        <v>0</v>
      </c>
      <c r="Z517" s="12">
        <v>0</v>
      </c>
      <c r="AA517" s="12">
        <v>0</v>
      </c>
      <c r="AB517" s="12">
        <v>0</v>
      </c>
      <c r="AC517" s="12">
        <v>0</v>
      </c>
      <c r="AD517" s="12">
        <f t="shared" si="177"/>
        <v>0</v>
      </c>
      <c r="AE517" s="12">
        <v>12700</v>
      </c>
      <c r="AF517" s="12">
        <v>0</v>
      </c>
      <c r="AG517" s="12">
        <v>0</v>
      </c>
      <c r="AH517" s="12">
        <v>0</v>
      </c>
      <c r="AI517" s="12">
        <v>0</v>
      </c>
      <c r="AJ517" s="12">
        <v>0</v>
      </c>
      <c r="AK517" s="12">
        <f t="shared" si="178"/>
        <v>12700</v>
      </c>
      <c r="AL517" s="12">
        <f t="shared" si="174"/>
        <v>12700</v>
      </c>
      <c r="AM517" s="12">
        <f t="shared" si="174"/>
        <v>0</v>
      </c>
      <c r="AN517" s="12">
        <f t="shared" si="174"/>
        <v>0</v>
      </c>
      <c r="AO517" s="12">
        <f t="shared" si="174"/>
        <v>0</v>
      </c>
      <c r="AP517" s="12">
        <f t="shared" si="174"/>
        <v>0</v>
      </c>
      <c r="AQ517" s="12">
        <f t="shared" si="174"/>
        <v>0</v>
      </c>
      <c r="AR517" s="12">
        <f t="shared" si="176"/>
        <v>12700</v>
      </c>
      <c r="AS517" s="12">
        <v>227700</v>
      </c>
      <c r="AT517" s="12">
        <v>0</v>
      </c>
      <c r="AU517" s="12">
        <v>0</v>
      </c>
      <c r="AV517" s="12">
        <v>0</v>
      </c>
      <c r="AW517" s="12">
        <v>0</v>
      </c>
      <c r="AX517" s="12">
        <v>0</v>
      </c>
      <c r="AY517" s="12">
        <f t="shared" si="179"/>
        <v>227700</v>
      </c>
      <c r="AZ517" s="12">
        <f t="shared" si="141"/>
        <v>240400</v>
      </c>
      <c r="BA517" s="12">
        <f t="shared" si="142"/>
        <v>0</v>
      </c>
      <c r="BB517" s="12">
        <f t="shared" si="143"/>
        <v>0</v>
      </c>
      <c r="BC517" s="12">
        <f t="shared" si="144"/>
        <v>0</v>
      </c>
      <c r="BD517" s="12">
        <f t="shared" si="145"/>
        <v>0</v>
      </c>
      <c r="BE517" s="12">
        <f t="shared" si="146"/>
        <v>0</v>
      </c>
      <c r="BF517" s="12">
        <f t="shared" si="140"/>
        <v>240400</v>
      </c>
      <c r="BH517" s="95"/>
    </row>
    <row r="518" spans="1:60" ht="38.25">
      <c r="A518" s="84" t="s">
        <v>658</v>
      </c>
      <c r="B518" s="14" t="s">
        <v>9</v>
      </c>
      <c r="C518" s="84" t="s">
        <v>659</v>
      </c>
      <c r="D518" s="84" t="s">
        <v>1399</v>
      </c>
      <c r="E518" s="84" t="s">
        <v>66</v>
      </c>
      <c r="F518" s="85">
        <v>10</v>
      </c>
      <c r="G518" s="85"/>
      <c r="H518" s="85"/>
      <c r="I518" s="13"/>
      <c r="J518" s="12">
        <v>0</v>
      </c>
      <c r="K518" s="12">
        <v>0</v>
      </c>
      <c r="L518" s="12">
        <v>0</v>
      </c>
      <c r="M518" s="12">
        <v>0</v>
      </c>
      <c r="N518" s="12">
        <v>0</v>
      </c>
      <c r="O518" s="12">
        <v>0</v>
      </c>
      <c r="P518" s="12">
        <f t="shared" si="173"/>
        <v>0</v>
      </c>
      <c r="Q518" s="12">
        <v>0</v>
      </c>
      <c r="R518" s="12">
        <v>0</v>
      </c>
      <c r="S518" s="12">
        <v>0</v>
      </c>
      <c r="T518" s="12">
        <v>0</v>
      </c>
      <c r="U518" s="12">
        <v>0</v>
      </c>
      <c r="V518" s="12">
        <v>0</v>
      </c>
      <c r="W518" s="12">
        <f t="shared" si="175"/>
        <v>0</v>
      </c>
      <c r="X518" s="12">
        <v>0</v>
      </c>
      <c r="Y518" s="12">
        <v>0</v>
      </c>
      <c r="Z518" s="12">
        <v>0</v>
      </c>
      <c r="AA518" s="12">
        <v>0</v>
      </c>
      <c r="AB518" s="12">
        <v>0</v>
      </c>
      <c r="AC518" s="12">
        <v>0</v>
      </c>
      <c r="AD518" s="12">
        <f t="shared" si="177"/>
        <v>0</v>
      </c>
      <c r="AE518" s="12">
        <v>108700</v>
      </c>
      <c r="AF518" s="12">
        <v>0</v>
      </c>
      <c r="AG518" s="12">
        <v>0</v>
      </c>
      <c r="AH518" s="12">
        <v>0</v>
      </c>
      <c r="AI518" s="12">
        <v>0</v>
      </c>
      <c r="AJ518" s="12">
        <v>0</v>
      </c>
      <c r="AK518" s="12">
        <f t="shared" si="178"/>
        <v>108700</v>
      </c>
      <c r="AL518" s="12">
        <f t="shared" si="174"/>
        <v>108700</v>
      </c>
      <c r="AM518" s="12">
        <f t="shared" si="174"/>
        <v>0</v>
      </c>
      <c r="AN518" s="12">
        <f t="shared" si="174"/>
        <v>0</v>
      </c>
      <c r="AO518" s="12">
        <f t="shared" si="174"/>
        <v>0</v>
      </c>
      <c r="AP518" s="12">
        <f t="shared" si="174"/>
        <v>0</v>
      </c>
      <c r="AQ518" s="12">
        <f t="shared" si="174"/>
        <v>0</v>
      </c>
      <c r="AR518" s="12">
        <f t="shared" si="176"/>
        <v>108700</v>
      </c>
      <c r="AS518" s="12">
        <v>2041880</v>
      </c>
      <c r="AT518" s="12">
        <v>0</v>
      </c>
      <c r="AU518" s="12">
        <v>0</v>
      </c>
      <c r="AV518" s="12">
        <v>0</v>
      </c>
      <c r="AW518" s="12">
        <v>0</v>
      </c>
      <c r="AX518" s="12">
        <v>0</v>
      </c>
      <c r="AY518" s="12">
        <f t="shared" si="179"/>
        <v>2041880</v>
      </c>
      <c r="AZ518" s="12">
        <f t="shared" si="141"/>
        <v>2150580</v>
      </c>
      <c r="BA518" s="12">
        <f t="shared" si="142"/>
        <v>0</v>
      </c>
      <c r="BB518" s="12">
        <f t="shared" si="143"/>
        <v>0</v>
      </c>
      <c r="BC518" s="12">
        <f t="shared" si="144"/>
        <v>0</v>
      </c>
      <c r="BD518" s="12">
        <f t="shared" si="145"/>
        <v>0</v>
      </c>
      <c r="BE518" s="12">
        <f t="shared" si="146"/>
        <v>0</v>
      </c>
      <c r="BF518" s="12">
        <f t="shared" si="140"/>
        <v>2150580</v>
      </c>
      <c r="BH518" s="95"/>
    </row>
    <row r="519" spans="1:60" ht="51">
      <c r="A519" s="84" t="s">
        <v>660</v>
      </c>
      <c r="B519" s="14" t="s">
        <v>9</v>
      </c>
      <c r="C519" s="84" t="s">
        <v>661</v>
      </c>
      <c r="D519" s="84" t="s">
        <v>1399</v>
      </c>
      <c r="E519" s="84" t="s">
        <v>61</v>
      </c>
      <c r="F519" s="85">
        <v>10</v>
      </c>
      <c r="G519" s="85"/>
      <c r="H519" s="85"/>
      <c r="I519" s="13"/>
      <c r="J519" s="12">
        <v>0</v>
      </c>
      <c r="K519" s="12">
        <v>0</v>
      </c>
      <c r="L519" s="12">
        <v>0</v>
      </c>
      <c r="M519" s="12">
        <v>0</v>
      </c>
      <c r="N519" s="12">
        <v>0</v>
      </c>
      <c r="O519" s="12">
        <v>0</v>
      </c>
      <c r="P519" s="12">
        <f t="shared" si="173"/>
        <v>0</v>
      </c>
      <c r="Q519" s="12">
        <v>0</v>
      </c>
      <c r="R519" s="12">
        <v>0</v>
      </c>
      <c r="S519" s="12">
        <v>0</v>
      </c>
      <c r="T519" s="12">
        <v>0</v>
      </c>
      <c r="U519" s="12">
        <v>0</v>
      </c>
      <c r="V519" s="12">
        <v>0</v>
      </c>
      <c r="W519" s="12">
        <f t="shared" si="175"/>
        <v>0</v>
      </c>
      <c r="X519" s="12">
        <v>0</v>
      </c>
      <c r="Y519" s="12">
        <v>0</v>
      </c>
      <c r="Z519" s="12">
        <v>0</v>
      </c>
      <c r="AA519" s="12">
        <v>0</v>
      </c>
      <c r="AB519" s="12">
        <v>0</v>
      </c>
      <c r="AC519" s="12">
        <v>0</v>
      </c>
      <c r="AD519" s="12">
        <f t="shared" si="177"/>
        <v>0</v>
      </c>
      <c r="AE519" s="12">
        <v>33000</v>
      </c>
      <c r="AF519" s="12">
        <v>0</v>
      </c>
      <c r="AG519" s="12">
        <v>0</v>
      </c>
      <c r="AH519" s="12">
        <v>0</v>
      </c>
      <c r="AI519" s="12">
        <v>0</v>
      </c>
      <c r="AJ519" s="12">
        <v>0</v>
      </c>
      <c r="AK519" s="12">
        <f t="shared" si="178"/>
        <v>33000</v>
      </c>
      <c r="AL519" s="12">
        <f t="shared" si="174"/>
        <v>33000</v>
      </c>
      <c r="AM519" s="12">
        <f t="shared" si="174"/>
        <v>0</v>
      </c>
      <c r="AN519" s="12">
        <f t="shared" si="174"/>
        <v>0</v>
      </c>
      <c r="AO519" s="12">
        <f t="shared" si="174"/>
        <v>0</v>
      </c>
      <c r="AP519" s="12">
        <f t="shared" si="174"/>
        <v>0</v>
      </c>
      <c r="AQ519" s="12">
        <f t="shared" si="174"/>
        <v>0</v>
      </c>
      <c r="AR519" s="12">
        <f t="shared" si="176"/>
        <v>33000</v>
      </c>
      <c r="AS519" s="12">
        <v>792000</v>
      </c>
      <c r="AT519" s="12">
        <v>0</v>
      </c>
      <c r="AU519" s="12">
        <v>0</v>
      </c>
      <c r="AV519" s="12">
        <v>0</v>
      </c>
      <c r="AW519" s="12">
        <v>0</v>
      </c>
      <c r="AX519" s="12">
        <v>0</v>
      </c>
      <c r="AY519" s="12">
        <f t="shared" si="179"/>
        <v>792000</v>
      </c>
      <c r="AZ519" s="12">
        <f t="shared" si="141"/>
        <v>825000</v>
      </c>
      <c r="BA519" s="12">
        <f t="shared" si="142"/>
        <v>0</v>
      </c>
      <c r="BB519" s="12">
        <f t="shared" si="143"/>
        <v>0</v>
      </c>
      <c r="BC519" s="12">
        <f t="shared" si="144"/>
        <v>0</v>
      </c>
      <c r="BD519" s="12">
        <f t="shared" si="145"/>
        <v>0</v>
      </c>
      <c r="BE519" s="12">
        <f t="shared" si="146"/>
        <v>0</v>
      </c>
      <c r="BF519" s="12">
        <f t="shared" si="140"/>
        <v>825000</v>
      </c>
      <c r="BH519" s="95"/>
    </row>
    <row r="520" spans="1:60" ht="38.25">
      <c r="A520" s="84" t="s">
        <v>662</v>
      </c>
      <c r="B520" s="14" t="s">
        <v>9</v>
      </c>
      <c r="C520" s="84" t="s">
        <v>663</v>
      </c>
      <c r="D520" s="84" t="s">
        <v>1399</v>
      </c>
      <c r="E520" s="84" t="s">
        <v>61</v>
      </c>
      <c r="F520" s="85">
        <v>10</v>
      </c>
      <c r="G520" s="85"/>
      <c r="H520" s="85"/>
      <c r="I520" s="13"/>
      <c r="J520" s="12">
        <v>0</v>
      </c>
      <c r="K520" s="12">
        <v>0</v>
      </c>
      <c r="L520" s="12">
        <v>0</v>
      </c>
      <c r="M520" s="12">
        <v>0</v>
      </c>
      <c r="N520" s="12">
        <v>0</v>
      </c>
      <c r="O520" s="12">
        <v>0</v>
      </c>
      <c r="P520" s="12">
        <f t="shared" si="173"/>
        <v>0</v>
      </c>
      <c r="Q520" s="12">
        <v>0</v>
      </c>
      <c r="R520" s="12">
        <v>0</v>
      </c>
      <c r="S520" s="12">
        <v>0</v>
      </c>
      <c r="T520" s="12">
        <v>0</v>
      </c>
      <c r="U520" s="12">
        <v>0</v>
      </c>
      <c r="V520" s="12">
        <v>0</v>
      </c>
      <c r="W520" s="12">
        <f t="shared" si="175"/>
        <v>0</v>
      </c>
      <c r="X520" s="12">
        <v>0</v>
      </c>
      <c r="Y520" s="12">
        <v>0</v>
      </c>
      <c r="Z520" s="12">
        <v>0</v>
      </c>
      <c r="AA520" s="12">
        <v>0</v>
      </c>
      <c r="AB520" s="12">
        <v>0</v>
      </c>
      <c r="AC520" s="12">
        <v>0</v>
      </c>
      <c r="AD520" s="12">
        <f t="shared" si="177"/>
        <v>0</v>
      </c>
      <c r="AE520" s="12">
        <v>47200</v>
      </c>
      <c r="AF520" s="12">
        <v>0</v>
      </c>
      <c r="AG520" s="12">
        <v>0</v>
      </c>
      <c r="AH520" s="12">
        <v>0</v>
      </c>
      <c r="AI520" s="12">
        <v>0</v>
      </c>
      <c r="AJ520" s="12">
        <v>0</v>
      </c>
      <c r="AK520" s="12">
        <f t="shared" si="178"/>
        <v>47200</v>
      </c>
      <c r="AL520" s="12">
        <f t="shared" si="174"/>
        <v>47200</v>
      </c>
      <c r="AM520" s="12">
        <f t="shared" si="174"/>
        <v>0</v>
      </c>
      <c r="AN520" s="12">
        <f t="shared" si="174"/>
        <v>0</v>
      </c>
      <c r="AO520" s="12">
        <f t="shared" si="174"/>
        <v>0</v>
      </c>
      <c r="AP520" s="12">
        <f t="shared" si="174"/>
        <v>0</v>
      </c>
      <c r="AQ520" s="12">
        <f t="shared" si="174"/>
        <v>0</v>
      </c>
      <c r="AR520" s="12">
        <f t="shared" si="176"/>
        <v>47200</v>
      </c>
      <c r="AS520" s="12">
        <v>850240</v>
      </c>
      <c r="AT520" s="12">
        <v>0</v>
      </c>
      <c r="AU520" s="12">
        <v>0</v>
      </c>
      <c r="AV520" s="12">
        <v>0</v>
      </c>
      <c r="AW520" s="12">
        <v>0</v>
      </c>
      <c r="AX520" s="12">
        <v>0</v>
      </c>
      <c r="AY520" s="12">
        <f t="shared" si="179"/>
        <v>850240</v>
      </c>
      <c r="AZ520" s="12">
        <f t="shared" si="141"/>
        <v>897440</v>
      </c>
      <c r="BA520" s="12">
        <f t="shared" si="142"/>
        <v>0</v>
      </c>
      <c r="BB520" s="12">
        <f t="shared" si="143"/>
        <v>0</v>
      </c>
      <c r="BC520" s="12">
        <f t="shared" si="144"/>
        <v>0</v>
      </c>
      <c r="BD520" s="12">
        <f t="shared" si="145"/>
        <v>0</v>
      </c>
      <c r="BE520" s="12">
        <f t="shared" si="146"/>
        <v>0</v>
      </c>
      <c r="BF520" s="12">
        <f t="shared" si="140"/>
        <v>897440</v>
      </c>
      <c r="BH520" s="95"/>
    </row>
    <row r="521" spans="1:60" ht="51">
      <c r="A521" s="84" t="s">
        <v>664</v>
      </c>
      <c r="B521" s="14" t="s">
        <v>9</v>
      </c>
      <c r="C521" s="84" t="s">
        <v>665</v>
      </c>
      <c r="D521" s="84" t="s">
        <v>1399</v>
      </c>
      <c r="E521" s="84" t="s">
        <v>59</v>
      </c>
      <c r="F521" s="85">
        <v>10</v>
      </c>
      <c r="G521" s="85"/>
      <c r="H521" s="85"/>
      <c r="I521" s="13"/>
      <c r="J521" s="12">
        <v>0</v>
      </c>
      <c r="K521" s="12">
        <v>0</v>
      </c>
      <c r="L521" s="12">
        <v>0</v>
      </c>
      <c r="M521" s="12">
        <v>0</v>
      </c>
      <c r="N521" s="12">
        <v>0</v>
      </c>
      <c r="O521" s="12">
        <v>0</v>
      </c>
      <c r="P521" s="12">
        <f t="shared" si="173"/>
        <v>0</v>
      </c>
      <c r="Q521" s="12">
        <v>0</v>
      </c>
      <c r="R521" s="12">
        <v>0</v>
      </c>
      <c r="S521" s="12">
        <v>0</v>
      </c>
      <c r="T521" s="12">
        <v>0</v>
      </c>
      <c r="U521" s="12">
        <v>0</v>
      </c>
      <c r="V521" s="12">
        <v>0</v>
      </c>
      <c r="W521" s="12">
        <f t="shared" si="175"/>
        <v>0</v>
      </c>
      <c r="X521" s="12">
        <v>0</v>
      </c>
      <c r="Y521" s="12">
        <v>0</v>
      </c>
      <c r="Z521" s="12">
        <v>0</v>
      </c>
      <c r="AA521" s="12">
        <v>0</v>
      </c>
      <c r="AB521" s="12">
        <v>0</v>
      </c>
      <c r="AC521" s="12">
        <v>0</v>
      </c>
      <c r="AD521" s="12">
        <f t="shared" si="177"/>
        <v>0</v>
      </c>
      <c r="AE521" s="12">
        <v>46300</v>
      </c>
      <c r="AF521" s="12">
        <v>0</v>
      </c>
      <c r="AG521" s="12">
        <v>0</v>
      </c>
      <c r="AH521" s="12">
        <v>0</v>
      </c>
      <c r="AI521" s="12">
        <v>0</v>
      </c>
      <c r="AJ521" s="12">
        <v>0</v>
      </c>
      <c r="AK521" s="12">
        <f t="shared" si="178"/>
        <v>46300</v>
      </c>
      <c r="AL521" s="12">
        <f t="shared" si="174"/>
        <v>46300</v>
      </c>
      <c r="AM521" s="12">
        <f t="shared" si="174"/>
        <v>0</v>
      </c>
      <c r="AN521" s="12">
        <f t="shared" si="174"/>
        <v>0</v>
      </c>
      <c r="AO521" s="12">
        <f t="shared" si="174"/>
        <v>0</v>
      </c>
      <c r="AP521" s="12">
        <f t="shared" si="174"/>
        <v>0</v>
      </c>
      <c r="AQ521" s="12">
        <f t="shared" si="174"/>
        <v>0</v>
      </c>
      <c r="AR521" s="12">
        <f t="shared" si="176"/>
        <v>46300</v>
      </c>
      <c r="AS521" s="12">
        <v>854600</v>
      </c>
      <c r="AT521" s="12">
        <v>0</v>
      </c>
      <c r="AU521" s="12">
        <v>0</v>
      </c>
      <c r="AV521" s="12">
        <v>0</v>
      </c>
      <c r="AW521" s="12">
        <v>0</v>
      </c>
      <c r="AX521" s="12">
        <v>0</v>
      </c>
      <c r="AY521" s="12">
        <f t="shared" si="179"/>
        <v>854600</v>
      </c>
      <c r="AZ521" s="12">
        <f t="shared" si="141"/>
        <v>900900</v>
      </c>
      <c r="BA521" s="12">
        <f t="shared" si="142"/>
        <v>0</v>
      </c>
      <c r="BB521" s="12">
        <f t="shared" si="143"/>
        <v>0</v>
      </c>
      <c r="BC521" s="12">
        <f t="shared" si="144"/>
        <v>0</v>
      </c>
      <c r="BD521" s="12">
        <f t="shared" si="145"/>
        <v>0</v>
      </c>
      <c r="BE521" s="12">
        <f t="shared" si="146"/>
        <v>0</v>
      </c>
      <c r="BF521" s="12">
        <f t="shared" si="140"/>
        <v>900900</v>
      </c>
      <c r="BH521" s="95"/>
    </row>
    <row r="522" spans="1:60">
      <c r="A522" s="84" t="s">
        <v>666</v>
      </c>
      <c r="B522" s="14" t="s">
        <v>9</v>
      </c>
      <c r="C522" s="84" t="s">
        <v>667</v>
      </c>
      <c r="D522" s="84" t="s">
        <v>1399</v>
      </c>
      <c r="E522" s="84" t="s">
        <v>64</v>
      </c>
      <c r="F522" s="85">
        <v>10</v>
      </c>
      <c r="G522" s="85"/>
      <c r="H522" s="85"/>
      <c r="I522" s="13"/>
      <c r="J522" s="12">
        <v>0</v>
      </c>
      <c r="K522" s="12">
        <v>0</v>
      </c>
      <c r="L522" s="12">
        <v>0</v>
      </c>
      <c r="M522" s="12">
        <v>0</v>
      </c>
      <c r="N522" s="12">
        <v>0</v>
      </c>
      <c r="O522" s="12">
        <v>0</v>
      </c>
      <c r="P522" s="12">
        <f t="shared" si="173"/>
        <v>0</v>
      </c>
      <c r="Q522" s="12">
        <v>0</v>
      </c>
      <c r="R522" s="12">
        <v>0</v>
      </c>
      <c r="S522" s="12">
        <v>0</v>
      </c>
      <c r="T522" s="12">
        <v>0</v>
      </c>
      <c r="U522" s="12">
        <v>0</v>
      </c>
      <c r="V522" s="12">
        <v>0</v>
      </c>
      <c r="W522" s="12">
        <f t="shared" si="175"/>
        <v>0</v>
      </c>
      <c r="X522" s="12">
        <v>0</v>
      </c>
      <c r="Y522" s="12">
        <v>0</v>
      </c>
      <c r="Z522" s="12">
        <v>0</v>
      </c>
      <c r="AA522" s="12">
        <v>0</v>
      </c>
      <c r="AB522" s="12">
        <v>0</v>
      </c>
      <c r="AC522" s="12">
        <v>0</v>
      </c>
      <c r="AD522" s="12">
        <f t="shared" si="177"/>
        <v>0</v>
      </c>
      <c r="AE522" s="12">
        <v>250000</v>
      </c>
      <c r="AF522" s="12">
        <v>0</v>
      </c>
      <c r="AG522" s="12">
        <v>0</v>
      </c>
      <c r="AH522" s="12">
        <v>0</v>
      </c>
      <c r="AI522" s="12">
        <v>0</v>
      </c>
      <c r="AJ522" s="12">
        <v>0</v>
      </c>
      <c r="AK522" s="12">
        <f t="shared" si="178"/>
        <v>250000</v>
      </c>
      <c r="AL522" s="12">
        <f t="shared" si="174"/>
        <v>250000</v>
      </c>
      <c r="AM522" s="12">
        <f t="shared" si="174"/>
        <v>0</v>
      </c>
      <c r="AN522" s="12">
        <f t="shared" si="174"/>
        <v>0</v>
      </c>
      <c r="AO522" s="12">
        <f t="shared" si="174"/>
        <v>0</v>
      </c>
      <c r="AP522" s="12">
        <f t="shared" si="174"/>
        <v>0</v>
      </c>
      <c r="AQ522" s="12">
        <f t="shared" si="174"/>
        <v>0</v>
      </c>
      <c r="AR522" s="12">
        <f t="shared" si="176"/>
        <v>250000</v>
      </c>
      <c r="AS522" s="12">
        <v>4175000</v>
      </c>
      <c r="AT522" s="12">
        <v>0</v>
      </c>
      <c r="AU522" s="12">
        <v>0</v>
      </c>
      <c r="AV522" s="12">
        <v>0</v>
      </c>
      <c r="AW522" s="12">
        <v>0</v>
      </c>
      <c r="AX522" s="12">
        <v>0</v>
      </c>
      <c r="AY522" s="12">
        <f t="shared" si="179"/>
        <v>4175000</v>
      </c>
      <c r="AZ522" s="12">
        <f t="shared" si="141"/>
        <v>4425000</v>
      </c>
      <c r="BA522" s="12">
        <f t="shared" si="142"/>
        <v>0</v>
      </c>
      <c r="BB522" s="12">
        <f t="shared" si="143"/>
        <v>0</v>
      </c>
      <c r="BC522" s="12">
        <f t="shared" si="144"/>
        <v>0</v>
      </c>
      <c r="BD522" s="12">
        <f t="shared" si="145"/>
        <v>0</v>
      </c>
      <c r="BE522" s="12">
        <f t="shared" si="146"/>
        <v>0</v>
      </c>
      <c r="BF522" s="12">
        <f t="shared" ref="BF522:BF585" si="180">SUM(AZ522:BE522)</f>
        <v>4425000</v>
      </c>
      <c r="BH522" s="95"/>
    </row>
    <row r="523" spans="1:60" ht="51">
      <c r="A523" s="84" t="s">
        <v>668</v>
      </c>
      <c r="B523" s="14" t="s">
        <v>9</v>
      </c>
      <c r="C523" s="84" t="s">
        <v>669</v>
      </c>
      <c r="D523" s="84" t="s">
        <v>1399</v>
      </c>
      <c r="E523" s="84" t="s">
        <v>65</v>
      </c>
      <c r="F523" s="85">
        <v>10</v>
      </c>
      <c r="G523" s="85"/>
      <c r="H523" s="85"/>
      <c r="I523" s="13"/>
      <c r="J523" s="12">
        <v>0</v>
      </c>
      <c r="K523" s="12">
        <v>0</v>
      </c>
      <c r="L523" s="12">
        <v>0</v>
      </c>
      <c r="M523" s="12">
        <v>0</v>
      </c>
      <c r="N523" s="12">
        <v>0</v>
      </c>
      <c r="O523" s="12">
        <v>0</v>
      </c>
      <c r="P523" s="12">
        <f t="shared" si="173"/>
        <v>0</v>
      </c>
      <c r="Q523" s="12">
        <v>0</v>
      </c>
      <c r="R523" s="12">
        <v>0</v>
      </c>
      <c r="S523" s="12">
        <v>0</v>
      </c>
      <c r="T523" s="12">
        <v>0</v>
      </c>
      <c r="U523" s="12">
        <v>0</v>
      </c>
      <c r="V523" s="12">
        <v>0</v>
      </c>
      <c r="W523" s="12">
        <f t="shared" si="175"/>
        <v>0</v>
      </c>
      <c r="X523" s="12">
        <v>0</v>
      </c>
      <c r="Y523" s="12">
        <v>0</v>
      </c>
      <c r="Z523" s="12">
        <v>0</v>
      </c>
      <c r="AA523" s="12">
        <v>0</v>
      </c>
      <c r="AB523" s="12">
        <v>0</v>
      </c>
      <c r="AC523" s="12">
        <v>0</v>
      </c>
      <c r="AD523" s="12">
        <f t="shared" si="177"/>
        <v>0</v>
      </c>
      <c r="AE523" s="12">
        <v>36720</v>
      </c>
      <c r="AF523" s="12">
        <v>0</v>
      </c>
      <c r="AG523" s="12">
        <v>0</v>
      </c>
      <c r="AH523" s="12">
        <v>0</v>
      </c>
      <c r="AI523" s="12">
        <v>0</v>
      </c>
      <c r="AJ523" s="12">
        <v>0</v>
      </c>
      <c r="AK523" s="12">
        <f t="shared" si="178"/>
        <v>36720</v>
      </c>
      <c r="AL523" s="12">
        <f t="shared" si="174"/>
        <v>36720</v>
      </c>
      <c r="AM523" s="12">
        <f t="shared" si="174"/>
        <v>0</v>
      </c>
      <c r="AN523" s="12">
        <f t="shared" si="174"/>
        <v>0</v>
      </c>
      <c r="AO523" s="12">
        <f t="shared" si="174"/>
        <v>0</v>
      </c>
      <c r="AP523" s="12">
        <f t="shared" si="174"/>
        <v>0</v>
      </c>
      <c r="AQ523" s="12">
        <f t="shared" si="174"/>
        <v>0</v>
      </c>
      <c r="AR523" s="12">
        <f t="shared" si="176"/>
        <v>36720</v>
      </c>
      <c r="AS523" s="12">
        <v>881294</v>
      </c>
      <c r="AT523" s="12">
        <v>0</v>
      </c>
      <c r="AU523" s="12">
        <v>0</v>
      </c>
      <c r="AV523" s="12">
        <v>0</v>
      </c>
      <c r="AW523" s="12">
        <v>0</v>
      </c>
      <c r="AX523" s="12">
        <v>0</v>
      </c>
      <c r="AY523" s="12">
        <f t="shared" si="179"/>
        <v>881294</v>
      </c>
      <c r="AZ523" s="12">
        <f t="shared" ref="AZ523:AZ586" si="181">AL523+AS523</f>
        <v>918014</v>
      </c>
      <c r="BA523" s="12">
        <f t="shared" ref="BA523:BA586" si="182">AM523+AT523</f>
        <v>0</v>
      </c>
      <c r="BB523" s="12">
        <f t="shared" ref="BB523:BB586" si="183">AN523+AU523</f>
        <v>0</v>
      </c>
      <c r="BC523" s="12">
        <f t="shared" ref="BC523:BC586" si="184">AO523+AV523</f>
        <v>0</v>
      </c>
      <c r="BD523" s="12">
        <f t="shared" ref="BD523:BD586" si="185">AP523+AW523</f>
        <v>0</v>
      </c>
      <c r="BE523" s="12">
        <f t="shared" ref="BE523:BE586" si="186">AQ523+AX523</f>
        <v>0</v>
      </c>
      <c r="BF523" s="12">
        <f t="shared" si="180"/>
        <v>918014</v>
      </c>
      <c r="BH523" s="95"/>
    </row>
    <row r="524" spans="1:60" ht="38.25">
      <c r="A524" s="84" t="s">
        <v>670</v>
      </c>
      <c r="B524" s="14" t="s">
        <v>9</v>
      </c>
      <c r="C524" s="84" t="s">
        <v>671</v>
      </c>
      <c r="D524" s="84" t="s">
        <v>1399</v>
      </c>
      <c r="E524" s="84" t="s">
        <v>66</v>
      </c>
      <c r="F524" s="85">
        <v>10</v>
      </c>
      <c r="G524" s="85"/>
      <c r="H524" s="85"/>
      <c r="I524" s="13"/>
      <c r="J524" s="12">
        <v>0</v>
      </c>
      <c r="K524" s="12">
        <v>0</v>
      </c>
      <c r="L524" s="12">
        <v>0</v>
      </c>
      <c r="M524" s="12">
        <v>0</v>
      </c>
      <c r="N524" s="12">
        <v>0</v>
      </c>
      <c r="O524" s="12">
        <v>0</v>
      </c>
      <c r="P524" s="12">
        <f t="shared" si="173"/>
        <v>0</v>
      </c>
      <c r="Q524" s="12">
        <v>0</v>
      </c>
      <c r="R524" s="12">
        <v>0</v>
      </c>
      <c r="S524" s="12">
        <v>0</v>
      </c>
      <c r="T524" s="12">
        <v>0</v>
      </c>
      <c r="U524" s="12">
        <v>0</v>
      </c>
      <c r="V524" s="12">
        <v>0</v>
      </c>
      <c r="W524" s="12">
        <f t="shared" si="175"/>
        <v>0</v>
      </c>
      <c r="X524" s="12">
        <v>0</v>
      </c>
      <c r="Y524" s="12">
        <v>0</v>
      </c>
      <c r="Z524" s="12">
        <v>0</v>
      </c>
      <c r="AA524" s="12">
        <v>0</v>
      </c>
      <c r="AB524" s="12">
        <v>0</v>
      </c>
      <c r="AC524" s="12">
        <v>0</v>
      </c>
      <c r="AD524" s="12">
        <f t="shared" si="177"/>
        <v>0</v>
      </c>
      <c r="AE524" s="12">
        <v>36120</v>
      </c>
      <c r="AF524" s="12">
        <v>0</v>
      </c>
      <c r="AG524" s="12">
        <v>0</v>
      </c>
      <c r="AH524" s="12">
        <v>0</v>
      </c>
      <c r="AI524" s="12">
        <v>0</v>
      </c>
      <c r="AJ524" s="12">
        <v>0</v>
      </c>
      <c r="AK524" s="12">
        <f t="shared" si="178"/>
        <v>36120</v>
      </c>
      <c r="AL524" s="12">
        <f t="shared" si="174"/>
        <v>36120</v>
      </c>
      <c r="AM524" s="12">
        <f t="shared" si="174"/>
        <v>0</v>
      </c>
      <c r="AN524" s="12">
        <f t="shared" si="174"/>
        <v>0</v>
      </c>
      <c r="AO524" s="12">
        <f t="shared" si="174"/>
        <v>0</v>
      </c>
      <c r="AP524" s="12">
        <f t="shared" si="174"/>
        <v>0</v>
      </c>
      <c r="AQ524" s="12">
        <f t="shared" si="174"/>
        <v>0</v>
      </c>
      <c r="AR524" s="12">
        <f t="shared" si="176"/>
        <v>36120</v>
      </c>
      <c r="AS524" s="12">
        <v>866880</v>
      </c>
      <c r="AT524" s="12">
        <v>0</v>
      </c>
      <c r="AU524" s="12">
        <v>0</v>
      </c>
      <c r="AV524" s="12">
        <v>0</v>
      </c>
      <c r="AW524" s="12">
        <v>0</v>
      </c>
      <c r="AX524" s="12">
        <v>0</v>
      </c>
      <c r="AY524" s="12">
        <f t="shared" si="179"/>
        <v>866880</v>
      </c>
      <c r="AZ524" s="12">
        <f t="shared" si="181"/>
        <v>903000</v>
      </c>
      <c r="BA524" s="12">
        <f t="shared" si="182"/>
        <v>0</v>
      </c>
      <c r="BB524" s="12">
        <f t="shared" si="183"/>
        <v>0</v>
      </c>
      <c r="BC524" s="12">
        <f t="shared" si="184"/>
        <v>0</v>
      </c>
      <c r="BD524" s="12">
        <f t="shared" si="185"/>
        <v>0</v>
      </c>
      <c r="BE524" s="12">
        <f t="shared" si="186"/>
        <v>0</v>
      </c>
      <c r="BF524" s="12">
        <f t="shared" si="180"/>
        <v>903000</v>
      </c>
      <c r="BH524" s="95"/>
    </row>
    <row r="525" spans="1:60" ht="38.25">
      <c r="A525" s="84" t="s">
        <v>672</v>
      </c>
      <c r="B525" s="14" t="s">
        <v>9</v>
      </c>
      <c r="C525" s="84" t="s">
        <v>673</v>
      </c>
      <c r="D525" s="84" t="s">
        <v>1399</v>
      </c>
      <c r="E525" s="84" t="s">
        <v>66</v>
      </c>
      <c r="F525" s="85">
        <v>10</v>
      </c>
      <c r="G525" s="85"/>
      <c r="H525" s="85"/>
      <c r="I525" s="13"/>
      <c r="J525" s="12">
        <v>0</v>
      </c>
      <c r="K525" s="12">
        <v>0</v>
      </c>
      <c r="L525" s="12">
        <v>0</v>
      </c>
      <c r="M525" s="12">
        <v>0</v>
      </c>
      <c r="N525" s="12">
        <v>0</v>
      </c>
      <c r="O525" s="12">
        <v>0</v>
      </c>
      <c r="P525" s="12">
        <f t="shared" si="173"/>
        <v>0</v>
      </c>
      <c r="Q525" s="12">
        <v>0</v>
      </c>
      <c r="R525" s="12">
        <v>0</v>
      </c>
      <c r="S525" s="12">
        <v>0</v>
      </c>
      <c r="T525" s="12">
        <v>0</v>
      </c>
      <c r="U525" s="12">
        <v>0</v>
      </c>
      <c r="V525" s="12">
        <v>0</v>
      </c>
      <c r="W525" s="12">
        <f t="shared" si="175"/>
        <v>0</v>
      </c>
      <c r="X525" s="12">
        <v>0</v>
      </c>
      <c r="Y525" s="12">
        <v>0</v>
      </c>
      <c r="Z525" s="12">
        <v>0</v>
      </c>
      <c r="AA525" s="12">
        <v>0</v>
      </c>
      <c r="AB525" s="12">
        <v>0</v>
      </c>
      <c r="AC525" s="12">
        <v>0</v>
      </c>
      <c r="AD525" s="12">
        <f t="shared" si="177"/>
        <v>0</v>
      </c>
      <c r="AE525" s="12">
        <v>31920</v>
      </c>
      <c r="AF525" s="12">
        <v>0</v>
      </c>
      <c r="AG525" s="12">
        <v>0</v>
      </c>
      <c r="AH525" s="12">
        <v>0</v>
      </c>
      <c r="AI525" s="12">
        <v>0</v>
      </c>
      <c r="AJ525" s="12">
        <v>0</v>
      </c>
      <c r="AK525" s="12">
        <f t="shared" si="178"/>
        <v>31920</v>
      </c>
      <c r="AL525" s="12">
        <f t="shared" si="174"/>
        <v>31920</v>
      </c>
      <c r="AM525" s="12">
        <f t="shared" si="174"/>
        <v>0</v>
      </c>
      <c r="AN525" s="12">
        <f t="shared" si="174"/>
        <v>0</v>
      </c>
      <c r="AO525" s="12">
        <f t="shared" si="174"/>
        <v>0</v>
      </c>
      <c r="AP525" s="12">
        <f t="shared" si="174"/>
        <v>0</v>
      </c>
      <c r="AQ525" s="12">
        <f t="shared" si="174"/>
        <v>0</v>
      </c>
      <c r="AR525" s="12">
        <f t="shared" si="176"/>
        <v>31920</v>
      </c>
      <c r="AS525" s="12">
        <v>766080</v>
      </c>
      <c r="AT525" s="12">
        <v>0</v>
      </c>
      <c r="AU525" s="12">
        <v>0</v>
      </c>
      <c r="AV525" s="12">
        <v>0</v>
      </c>
      <c r="AW525" s="12">
        <v>0</v>
      </c>
      <c r="AX525" s="12">
        <v>0</v>
      </c>
      <c r="AY525" s="12">
        <f t="shared" si="179"/>
        <v>766080</v>
      </c>
      <c r="AZ525" s="12">
        <f t="shared" si="181"/>
        <v>798000</v>
      </c>
      <c r="BA525" s="12">
        <f t="shared" si="182"/>
        <v>0</v>
      </c>
      <c r="BB525" s="12">
        <f t="shared" si="183"/>
        <v>0</v>
      </c>
      <c r="BC525" s="12">
        <f t="shared" si="184"/>
        <v>0</v>
      </c>
      <c r="BD525" s="12">
        <f t="shared" si="185"/>
        <v>0</v>
      </c>
      <c r="BE525" s="12">
        <f t="shared" si="186"/>
        <v>0</v>
      </c>
      <c r="BF525" s="12">
        <f t="shared" si="180"/>
        <v>798000</v>
      </c>
      <c r="BH525" s="95"/>
    </row>
    <row r="526" spans="1:60" ht="51">
      <c r="A526" s="84" t="s">
        <v>674</v>
      </c>
      <c r="B526" s="14" t="s">
        <v>9</v>
      </c>
      <c r="C526" s="84" t="s">
        <v>675</v>
      </c>
      <c r="D526" s="84" t="s">
        <v>1399</v>
      </c>
      <c r="E526" s="84" t="s">
        <v>67</v>
      </c>
      <c r="F526" s="85">
        <v>10</v>
      </c>
      <c r="G526" s="85"/>
      <c r="H526" s="85"/>
      <c r="I526" s="13"/>
      <c r="J526" s="12">
        <v>0</v>
      </c>
      <c r="K526" s="12">
        <v>0</v>
      </c>
      <c r="L526" s="12">
        <v>0</v>
      </c>
      <c r="M526" s="12">
        <v>0</v>
      </c>
      <c r="N526" s="12">
        <v>0</v>
      </c>
      <c r="O526" s="12">
        <v>0</v>
      </c>
      <c r="P526" s="12">
        <f t="shared" si="173"/>
        <v>0</v>
      </c>
      <c r="Q526" s="12">
        <v>0</v>
      </c>
      <c r="R526" s="12">
        <v>0</v>
      </c>
      <c r="S526" s="12">
        <v>0</v>
      </c>
      <c r="T526" s="12">
        <v>0</v>
      </c>
      <c r="U526" s="12">
        <v>0</v>
      </c>
      <c r="V526" s="12">
        <v>0</v>
      </c>
      <c r="W526" s="12">
        <f t="shared" si="175"/>
        <v>0</v>
      </c>
      <c r="X526" s="12">
        <v>0</v>
      </c>
      <c r="Y526" s="12">
        <v>0</v>
      </c>
      <c r="Z526" s="12">
        <v>0</v>
      </c>
      <c r="AA526" s="12">
        <v>0</v>
      </c>
      <c r="AB526" s="12">
        <v>0</v>
      </c>
      <c r="AC526" s="12">
        <v>0</v>
      </c>
      <c r="AD526" s="12">
        <f t="shared" si="177"/>
        <v>0</v>
      </c>
      <c r="AE526" s="12">
        <v>0</v>
      </c>
      <c r="AF526" s="12">
        <v>0</v>
      </c>
      <c r="AG526" s="12">
        <v>0</v>
      </c>
      <c r="AH526" s="12">
        <v>0</v>
      </c>
      <c r="AI526" s="12">
        <v>0</v>
      </c>
      <c r="AJ526" s="12">
        <v>0</v>
      </c>
      <c r="AK526" s="12">
        <f t="shared" si="178"/>
        <v>0</v>
      </c>
      <c r="AL526" s="12">
        <f t="shared" si="174"/>
        <v>0</v>
      </c>
      <c r="AM526" s="12">
        <f t="shared" si="174"/>
        <v>0</v>
      </c>
      <c r="AN526" s="12">
        <f t="shared" si="174"/>
        <v>0</v>
      </c>
      <c r="AO526" s="12">
        <f t="shared" si="174"/>
        <v>0</v>
      </c>
      <c r="AP526" s="12">
        <f t="shared" si="174"/>
        <v>0</v>
      </c>
      <c r="AQ526" s="12">
        <f t="shared" si="174"/>
        <v>0</v>
      </c>
      <c r="AR526" s="12">
        <f t="shared" si="176"/>
        <v>0</v>
      </c>
      <c r="AS526" s="12">
        <v>0</v>
      </c>
      <c r="AT526" s="12">
        <v>0</v>
      </c>
      <c r="AU526" s="12">
        <v>0</v>
      </c>
      <c r="AV526" s="12">
        <v>0</v>
      </c>
      <c r="AW526" s="12">
        <v>0</v>
      </c>
      <c r="AX526" s="12">
        <v>0</v>
      </c>
      <c r="AY526" s="12">
        <f t="shared" si="179"/>
        <v>0</v>
      </c>
      <c r="AZ526" s="12">
        <f t="shared" si="181"/>
        <v>0</v>
      </c>
      <c r="BA526" s="12">
        <f t="shared" si="182"/>
        <v>0</v>
      </c>
      <c r="BB526" s="12">
        <f t="shared" si="183"/>
        <v>0</v>
      </c>
      <c r="BC526" s="12">
        <f t="shared" si="184"/>
        <v>0</v>
      </c>
      <c r="BD526" s="12">
        <f t="shared" si="185"/>
        <v>0</v>
      </c>
      <c r="BE526" s="12">
        <f t="shared" si="186"/>
        <v>0</v>
      </c>
      <c r="BF526" s="12">
        <f t="shared" si="180"/>
        <v>0</v>
      </c>
      <c r="BH526" s="95"/>
    </row>
    <row r="527" spans="1:60">
      <c r="A527" s="84" t="s">
        <v>676</v>
      </c>
      <c r="B527" s="14" t="s">
        <v>8</v>
      </c>
      <c r="C527" s="31" t="s">
        <v>677</v>
      </c>
      <c r="D527" s="31" t="s">
        <v>1399</v>
      </c>
      <c r="E527" s="31" t="s">
        <v>58</v>
      </c>
      <c r="F527" s="85"/>
      <c r="G527" s="85"/>
      <c r="H527" s="85"/>
      <c r="I527" s="11"/>
      <c r="J527" s="12">
        <v>15000</v>
      </c>
      <c r="K527" s="12">
        <v>15000</v>
      </c>
      <c r="L527" s="12">
        <v>0</v>
      </c>
      <c r="M527" s="12">
        <v>0</v>
      </c>
      <c r="N527" s="12">
        <v>0</v>
      </c>
      <c r="O527" s="12">
        <v>0</v>
      </c>
      <c r="P527" s="12">
        <f t="shared" si="173"/>
        <v>30000</v>
      </c>
      <c r="Q527" s="12">
        <v>15000</v>
      </c>
      <c r="R527" s="12">
        <v>15000</v>
      </c>
      <c r="S527" s="12">
        <v>0</v>
      </c>
      <c r="T527" s="12">
        <v>0</v>
      </c>
      <c r="U527" s="12">
        <v>0</v>
      </c>
      <c r="V527" s="12">
        <v>0</v>
      </c>
      <c r="W527" s="12">
        <f t="shared" si="175"/>
        <v>30000</v>
      </c>
      <c r="X527" s="12">
        <v>15000</v>
      </c>
      <c r="Y527" s="12">
        <v>15000</v>
      </c>
      <c r="Z527" s="12">
        <v>0</v>
      </c>
      <c r="AA527" s="12">
        <v>0</v>
      </c>
      <c r="AB527" s="12">
        <v>0</v>
      </c>
      <c r="AC527" s="12">
        <v>0</v>
      </c>
      <c r="AD527" s="12">
        <f t="shared" si="177"/>
        <v>30000</v>
      </c>
      <c r="AE527" s="12">
        <v>15000</v>
      </c>
      <c r="AF527" s="12">
        <v>15000</v>
      </c>
      <c r="AG527" s="12">
        <v>0</v>
      </c>
      <c r="AH527" s="12">
        <v>0</v>
      </c>
      <c r="AI527" s="12">
        <v>0</v>
      </c>
      <c r="AJ527" s="12">
        <v>0</v>
      </c>
      <c r="AK527" s="12">
        <f t="shared" si="178"/>
        <v>30000</v>
      </c>
      <c r="AL527" s="12">
        <f t="shared" si="174"/>
        <v>60000</v>
      </c>
      <c r="AM527" s="12">
        <f t="shared" si="174"/>
        <v>60000</v>
      </c>
      <c r="AN527" s="12">
        <f t="shared" si="174"/>
        <v>0</v>
      </c>
      <c r="AO527" s="12">
        <f t="shared" si="174"/>
        <v>0</v>
      </c>
      <c r="AP527" s="12">
        <f t="shared" si="174"/>
        <v>0</v>
      </c>
      <c r="AQ527" s="12">
        <f t="shared" si="174"/>
        <v>0</v>
      </c>
      <c r="AR527" s="12">
        <f t="shared" si="176"/>
        <v>120000</v>
      </c>
      <c r="AS527" s="12">
        <v>0</v>
      </c>
      <c r="AT527" s="12">
        <v>0</v>
      </c>
      <c r="AU527" s="12">
        <v>0</v>
      </c>
      <c r="AV527" s="12">
        <v>0</v>
      </c>
      <c r="AW527" s="12">
        <v>0</v>
      </c>
      <c r="AX527" s="12">
        <v>0</v>
      </c>
      <c r="AY527" s="12">
        <f t="shared" si="179"/>
        <v>0</v>
      </c>
      <c r="AZ527" s="12">
        <f t="shared" si="181"/>
        <v>60000</v>
      </c>
      <c r="BA527" s="12">
        <f t="shared" si="182"/>
        <v>60000</v>
      </c>
      <c r="BB527" s="12">
        <f t="shared" si="183"/>
        <v>0</v>
      </c>
      <c r="BC527" s="12">
        <f t="shared" si="184"/>
        <v>0</v>
      </c>
      <c r="BD527" s="12">
        <f t="shared" si="185"/>
        <v>0</v>
      </c>
      <c r="BE527" s="12">
        <f t="shared" si="186"/>
        <v>0</v>
      </c>
      <c r="BF527" s="12">
        <f t="shared" si="180"/>
        <v>120000</v>
      </c>
      <c r="BH527" s="95"/>
    </row>
    <row r="528" spans="1:60">
      <c r="A528" s="84" t="s">
        <v>678</v>
      </c>
      <c r="B528" s="14"/>
      <c r="C528" s="31"/>
      <c r="D528" s="31"/>
      <c r="E528" s="31"/>
      <c r="F528" s="85"/>
      <c r="G528" s="85"/>
      <c r="H528" s="85"/>
      <c r="I528" s="11"/>
      <c r="J528" s="12"/>
      <c r="K528" s="12"/>
      <c r="L528" s="12"/>
      <c r="M528" s="12"/>
      <c r="N528" s="12"/>
      <c r="O528" s="12"/>
      <c r="P528" s="12">
        <f t="shared" si="173"/>
        <v>0</v>
      </c>
      <c r="Q528" s="12"/>
      <c r="R528" s="12"/>
      <c r="S528" s="12"/>
      <c r="T528" s="12"/>
      <c r="U528" s="12"/>
      <c r="V528" s="12"/>
      <c r="W528" s="12">
        <f t="shared" si="175"/>
        <v>0</v>
      </c>
      <c r="X528" s="12"/>
      <c r="Y528" s="12"/>
      <c r="Z528" s="12"/>
      <c r="AA528" s="12"/>
      <c r="AB528" s="12"/>
      <c r="AC528" s="12"/>
      <c r="AD528" s="12">
        <f t="shared" si="177"/>
        <v>0</v>
      </c>
      <c r="AE528" s="12"/>
      <c r="AF528" s="12"/>
      <c r="AG528" s="12"/>
      <c r="AH528" s="12"/>
      <c r="AI528" s="12"/>
      <c r="AJ528" s="12"/>
      <c r="AK528" s="12">
        <f t="shared" si="178"/>
        <v>0</v>
      </c>
      <c r="AL528" s="12">
        <f t="shared" si="174"/>
        <v>0</v>
      </c>
      <c r="AM528" s="12">
        <f t="shared" si="174"/>
        <v>0</v>
      </c>
      <c r="AN528" s="12">
        <f t="shared" si="174"/>
        <v>0</v>
      </c>
      <c r="AO528" s="12">
        <f t="shared" si="174"/>
        <v>0</v>
      </c>
      <c r="AP528" s="12">
        <f t="shared" si="174"/>
        <v>0</v>
      </c>
      <c r="AQ528" s="12">
        <f t="shared" si="174"/>
        <v>0</v>
      </c>
      <c r="AR528" s="12">
        <f t="shared" si="176"/>
        <v>0</v>
      </c>
      <c r="AS528" s="12"/>
      <c r="AT528" s="12"/>
      <c r="AU528" s="12"/>
      <c r="AV528" s="12"/>
      <c r="AW528" s="12"/>
      <c r="AX528" s="12"/>
      <c r="AY528" s="12">
        <f t="shared" si="179"/>
        <v>0</v>
      </c>
      <c r="AZ528" s="12">
        <f t="shared" si="181"/>
        <v>0</v>
      </c>
      <c r="BA528" s="12">
        <f t="shared" si="182"/>
        <v>0</v>
      </c>
      <c r="BB528" s="12">
        <f t="shared" si="183"/>
        <v>0</v>
      </c>
      <c r="BC528" s="12">
        <f t="shared" si="184"/>
        <v>0</v>
      </c>
      <c r="BD528" s="12">
        <f t="shared" si="185"/>
        <v>0</v>
      </c>
      <c r="BE528" s="12">
        <f t="shared" si="186"/>
        <v>0</v>
      </c>
      <c r="BF528" s="12">
        <f t="shared" si="180"/>
        <v>0</v>
      </c>
      <c r="BH528" s="95"/>
    </row>
    <row r="529" spans="1:60" ht="51">
      <c r="A529" s="32" t="s">
        <v>679</v>
      </c>
      <c r="B529" s="14" t="s">
        <v>9</v>
      </c>
      <c r="C529" s="84"/>
      <c r="D529" s="84" t="s">
        <v>44</v>
      </c>
      <c r="E529" s="84"/>
      <c r="F529" s="85"/>
      <c r="G529" s="85"/>
      <c r="H529" s="85"/>
      <c r="I529" s="11"/>
      <c r="J529" s="24">
        <v>4400000</v>
      </c>
      <c r="K529" s="24">
        <v>0</v>
      </c>
      <c r="L529" s="24">
        <v>0</v>
      </c>
      <c r="M529" s="24">
        <v>0</v>
      </c>
      <c r="N529" s="24">
        <v>0</v>
      </c>
      <c r="O529" s="24">
        <v>0</v>
      </c>
      <c r="P529" s="12">
        <f t="shared" si="173"/>
        <v>4400000</v>
      </c>
      <c r="Q529" s="24">
        <v>6000000</v>
      </c>
      <c r="R529" s="24">
        <v>0</v>
      </c>
      <c r="S529" s="24">
        <v>0</v>
      </c>
      <c r="T529" s="24">
        <v>0</v>
      </c>
      <c r="U529" s="24">
        <v>0</v>
      </c>
      <c r="V529" s="24">
        <v>0</v>
      </c>
      <c r="W529" s="12">
        <f t="shared" si="175"/>
        <v>6000000</v>
      </c>
      <c r="X529" s="24">
        <v>8000000</v>
      </c>
      <c r="Y529" s="24">
        <v>0</v>
      </c>
      <c r="Z529" s="24">
        <v>0</v>
      </c>
      <c r="AA529" s="24">
        <v>0</v>
      </c>
      <c r="AB529" s="24">
        <v>0</v>
      </c>
      <c r="AC529" s="24">
        <v>0</v>
      </c>
      <c r="AD529" s="12">
        <f t="shared" si="177"/>
        <v>8000000</v>
      </c>
      <c r="AE529" s="24">
        <v>10000000</v>
      </c>
      <c r="AF529" s="24">
        <v>0</v>
      </c>
      <c r="AG529" s="24">
        <v>0</v>
      </c>
      <c r="AH529" s="24">
        <v>0</v>
      </c>
      <c r="AI529" s="24">
        <v>0</v>
      </c>
      <c r="AJ529" s="24">
        <v>0</v>
      </c>
      <c r="AK529" s="12">
        <f t="shared" si="178"/>
        <v>10000000</v>
      </c>
      <c r="AL529" s="12">
        <f t="shared" si="174"/>
        <v>28400000</v>
      </c>
      <c r="AM529" s="12">
        <f t="shared" si="174"/>
        <v>0</v>
      </c>
      <c r="AN529" s="12">
        <f t="shared" si="174"/>
        <v>0</v>
      </c>
      <c r="AO529" s="12">
        <f t="shared" si="174"/>
        <v>0</v>
      </c>
      <c r="AP529" s="12">
        <f t="shared" si="174"/>
        <v>0</v>
      </c>
      <c r="AQ529" s="12">
        <f t="shared" si="174"/>
        <v>0</v>
      </c>
      <c r="AR529" s="12">
        <f t="shared" si="176"/>
        <v>28400000</v>
      </c>
      <c r="AS529" s="12">
        <v>0</v>
      </c>
      <c r="AT529" s="12">
        <v>0</v>
      </c>
      <c r="AU529" s="12">
        <v>0</v>
      </c>
      <c r="AV529" s="12">
        <v>0</v>
      </c>
      <c r="AW529" s="12">
        <v>0</v>
      </c>
      <c r="AX529" s="12">
        <v>0</v>
      </c>
      <c r="AY529" s="12">
        <f t="shared" si="179"/>
        <v>0</v>
      </c>
      <c r="AZ529" s="12">
        <f t="shared" si="181"/>
        <v>28400000</v>
      </c>
      <c r="BA529" s="12">
        <f t="shared" si="182"/>
        <v>0</v>
      </c>
      <c r="BB529" s="12">
        <f t="shared" si="183"/>
        <v>0</v>
      </c>
      <c r="BC529" s="12">
        <f t="shared" si="184"/>
        <v>0</v>
      </c>
      <c r="BD529" s="12">
        <f t="shared" si="185"/>
        <v>0</v>
      </c>
      <c r="BE529" s="12">
        <f t="shared" si="186"/>
        <v>0</v>
      </c>
      <c r="BF529" s="12">
        <f t="shared" si="180"/>
        <v>28400000</v>
      </c>
      <c r="BH529" s="95"/>
    </row>
    <row r="530" spans="1:60" ht="63.75">
      <c r="A530" s="32" t="s">
        <v>680</v>
      </c>
      <c r="B530" s="14" t="s">
        <v>9</v>
      </c>
      <c r="C530" s="84"/>
      <c r="D530" s="84" t="s">
        <v>44</v>
      </c>
      <c r="E530" s="84"/>
      <c r="F530" s="85"/>
      <c r="G530" s="85"/>
      <c r="H530" s="85"/>
      <c r="I530" s="11"/>
      <c r="J530" s="24">
        <v>10811749</v>
      </c>
      <c r="K530" s="24">
        <v>0</v>
      </c>
      <c r="L530" s="24">
        <v>0</v>
      </c>
      <c r="M530" s="24">
        <v>0</v>
      </c>
      <c r="N530" s="24">
        <v>0</v>
      </c>
      <c r="O530" s="24">
        <v>0</v>
      </c>
      <c r="P530" s="12">
        <f t="shared" si="173"/>
        <v>10811749</v>
      </c>
      <c r="Q530" s="24">
        <v>14807382</v>
      </c>
      <c r="R530" s="24">
        <v>0</v>
      </c>
      <c r="S530" s="24">
        <v>0</v>
      </c>
      <c r="T530" s="24">
        <v>0</v>
      </c>
      <c r="U530" s="24">
        <v>0</v>
      </c>
      <c r="V530" s="24">
        <v>0</v>
      </c>
      <c r="W530" s="12">
        <f t="shared" si="175"/>
        <v>14807382</v>
      </c>
      <c r="X530" s="24">
        <v>17792075</v>
      </c>
      <c r="Y530" s="24">
        <v>0</v>
      </c>
      <c r="Z530" s="24">
        <v>0</v>
      </c>
      <c r="AA530" s="24">
        <v>0</v>
      </c>
      <c r="AB530" s="24">
        <v>0</v>
      </c>
      <c r="AC530" s="24">
        <v>0</v>
      </c>
      <c r="AD530" s="12">
        <f t="shared" si="177"/>
        <v>17792075</v>
      </c>
      <c r="AE530" s="24">
        <v>19823157</v>
      </c>
      <c r="AF530" s="24">
        <v>0</v>
      </c>
      <c r="AG530" s="24">
        <v>0</v>
      </c>
      <c r="AH530" s="24">
        <v>0</v>
      </c>
      <c r="AI530" s="24">
        <v>0</v>
      </c>
      <c r="AJ530" s="24">
        <v>0</v>
      </c>
      <c r="AK530" s="12">
        <f t="shared" si="178"/>
        <v>19823157</v>
      </c>
      <c r="AL530" s="12">
        <f t="shared" si="174"/>
        <v>63234363</v>
      </c>
      <c r="AM530" s="12">
        <f t="shared" si="174"/>
        <v>0</v>
      </c>
      <c r="AN530" s="12">
        <f t="shared" si="174"/>
        <v>0</v>
      </c>
      <c r="AO530" s="12">
        <f t="shared" si="174"/>
        <v>0</v>
      </c>
      <c r="AP530" s="12">
        <f t="shared" si="174"/>
        <v>0</v>
      </c>
      <c r="AQ530" s="12">
        <f t="shared" si="174"/>
        <v>0</v>
      </c>
      <c r="AR530" s="12">
        <f t="shared" si="176"/>
        <v>63234363</v>
      </c>
      <c r="AS530" s="12">
        <v>0</v>
      </c>
      <c r="AT530" s="12">
        <v>0</v>
      </c>
      <c r="AU530" s="12">
        <v>0</v>
      </c>
      <c r="AV530" s="12">
        <v>0</v>
      </c>
      <c r="AW530" s="12">
        <v>0</v>
      </c>
      <c r="AX530" s="12">
        <v>0</v>
      </c>
      <c r="AY530" s="12">
        <f t="shared" si="179"/>
        <v>0</v>
      </c>
      <c r="AZ530" s="12">
        <f t="shared" si="181"/>
        <v>63234363</v>
      </c>
      <c r="BA530" s="12">
        <f t="shared" si="182"/>
        <v>0</v>
      </c>
      <c r="BB530" s="12">
        <f t="shared" si="183"/>
        <v>0</v>
      </c>
      <c r="BC530" s="12">
        <f t="shared" si="184"/>
        <v>0</v>
      </c>
      <c r="BD530" s="12">
        <f t="shared" si="185"/>
        <v>0</v>
      </c>
      <c r="BE530" s="12">
        <f t="shared" si="186"/>
        <v>0</v>
      </c>
      <c r="BF530" s="12">
        <f t="shared" si="180"/>
        <v>63234363</v>
      </c>
      <c r="BH530" s="95"/>
    </row>
    <row r="531" spans="1:60" ht="51">
      <c r="A531" s="32" t="s">
        <v>681</v>
      </c>
      <c r="B531" s="14" t="s">
        <v>9</v>
      </c>
      <c r="C531" s="84"/>
      <c r="D531" s="84" t="s">
        <v>44</v>
      </c>
      <c r="E531" s="84"/>
      <c r="F531" s="85"/>
      <c r="G531" s="85"/>
      <c r="H531" s="85"/>
      <c r="I531" s="11"/>
      <c r="J531" s="24">
        <v>15701999</v>
      </c>
      <c r="K531" s="24">
        <v>0</v>
      </c>
      <c r="L531" s="24">
        <v>0</v>
      </c>
      <c r="M531" s="24">
        <v>0</v>
      </c>
      <c r="N531" s="24">
        <v>0</v>
      </c>
      <c r="O531" s="24">
        <v>0</v>
      </c>
      <c r="P531" s="12">
        <f t="shared" si="173"/>
        <v>15701999</v>
      </c>
      <c r="Q531" s="24">
        <v>16000000</v>
      </c>
      <c r="R531" s="24">
        <v>0</v>
      </c>
      <c r="S531" s="24">
        <v>0</v>
      </c>
      <c r="T531" s="24">
        <v>0</v>
      </c>
      <c r="U531" s="24">
        <v>0</v>
      </c>
      <c r="V531" s="24">
        <v>0</v>
      </c>
      <c r="W531" s="12">
        <f t="shared" si="175"/>
        <v>16000000</v>
      </c>
      <c r="X531" s="24">
        <v>15000000</v>
      </c>
      <c r="Y531" s="24">
        <v>0</v>
      </c>
      <c r="Z531" s="24">
        <v>0</v>
      </c>
      <c r="AA531" s="24">
        <v>0</v>
      </c>
      <c r="AB531" s="24">
        <v>0</v>
      </c>
      <c r="AC531" s="24">
        <v>0</v>
      </c>
      <c r="AD531" s="12">
        <f t="shared" si="177"/>
        <v>15000000</v>
      </c>
      <c r="AE531" s="24">
        <v>14000000</v>
      </c>
      <c r="AF531" s="24">
        <v>0</v>
      </c>
      <c r="AG531" s="24">
        <v>0</v>
      </c>
      <c r="AH531" s="24">
        <v>0</v>
      </c>
      <c r="AI531" s="24">
        <v>0</v>
      </c>
      <c r="AJ531" s="24">
        <v>0</v>
      </c>
      <c r="AK531" s="12">
        <f t="shared" si="178"/>
        <v>14000000</v>
      </c>
      <c r="AL531" s="12">
        <f t="shared" si="174"/>
        <v>60701999</v>
      </c>
      <c r="AM531" s="12">
        <f t="shared" si="174"/>
        <v>0</v>
      </c>
      <c r="AN531" s="12">
        <f t="shared" si="174"/>
        <v>0</v>
      </c>
      <c r="AO531" s="12">
        <f t="shared" si="174"/>
        <v>0</v>
      </c>
      <c r="AP531" s="12">
        <f t="shared" si="174"/>
        <v>0</v>
      </c>
      <c r="AQ531" s="12">
        <f t="shared" si="174"/>
        <v>0</v>
      </c>
      <c r="AR531" s="12">
        <f t="shared" si="176"/>
        <v>60701999</v>
      </c>
      <c r="AS531" s="12">
        <v>0</v>
      </c>
      <c r="AT531" s="12">
        <v>0</v>
      </c>
      <c r="AU531" s="12">
        <v>0</v>
      </c>
      <c r="AV531" s="12">
        <v>0</v>
      </c>
      <c r="AW531" s="12">
        <v>0</v>
      </c>
      <c r="AX531" s="12">
        <v>0</v>
      </c>
      <c r="AY531" s="12">
        <f t="shared" si="179"/>
        <v>0</v>
      </c>
      <c r="AZ531" s="12">
        <f t="shared" si="181"/>
        <v>60701999</v>
      </c>
      <c r="BA531" s="12">
        <f t="shared" si="182"/>
        <v>0</v>
      </c>
      <c r="BB531" s="12">
        <f t="shared" si="183"/>
        <v>0</v>
      </c>
      <c r="BC531" s="12">
        <f t="shared" si="184"/>
        <v>0</v>
      </c>
      <c r="BD531" s="12">
        <f t="shared" si="185"/>
        <v>0</v>
      </c>
      <c r="BE531" s="12">
        <f t="shared" si="186"/>
        <v>0</v>
      </c>
      <c r="BF531" s="12">
        <f t="shared" si="180"/>
        <v>60701999</v>
      </c>
      <c r="BH531" s="95"/>
    </row>
    <row r="532" spans="1:60" ht="63.75">
      <c r="A532" s="32" t="s">
        <v>682</v>
      </c>
      <c r="B532" s="14" t="s">
        <v>9</v>
      </c>
      <c r="C532" s="84"/>
      <c r="D532" s="84" t="s">
        <v>45</v>
      </c>
      <c r="E532" s="84" t="s">
        <v>1394</v>
      </c>
      <c r="F532" s="85"/>
      <c r="G532" s="85"/>
      <c r="H532" s="85"/>
      <c r="I532" s="11"/>
      <c r="J532" s="24">
        <v>9584317</v>
      </c>
      <c r="K532" s="24">
        <v>0</v>
      </c>
      <c r="L532" s="24">
        <v>0</v>
      </c>
      <c r="M532" s="24">
        <v>0</v>
      </c>
      <c r="N532" s="24">
        <v>0</v>
      </c>
      <c r="O532" s="24">
        <v>0</v>
      </c>
      <c r="P532" s="12">
        <f t="shared" si="173"/>
        <v>9584317</v>
      </c>
      <c r="Q532" s="24">
        <v>15355593</v>
      </c>
      <c r="R532" s="24">
        <v>0</v>
      </c>
      <c r="S532" s="24">
        <v>0</v>
      </c>
      <c r="T532" s="24">
        <v>0</v>
      </c>
      <c r="U532" s="24">
        <v>0</v>
      </c>
      <c r="V532" s="24">
        <v>0</v>
      </c>
      <c r="W532" s="12">
        <f t="shared" si="175"/>
        <v>15355593</v>
      </c>
      <c r="X532" s="24">
        <v>6998803</v>
      </c>
      <c r="Y532" s="24">
        <v>0</v>
      </c>
      <c r="Z532" s="24">
        <v>0</v>
      </c>
      <c r="AA532" s="24">
        <v>0</v>
      </c>
      <c r="AB532" s="24">
        <v>0</v>
      </c>
      <c r="AC532" s="24">
        <v>0</v>
      </c>
      <c r="AD532" s="12">
        <f t="shared" si="177"/>
        <v>6998803</v>
      </c>
      <c r="AE532" s="24">
        <v>12007724</v>
      </c>
      <c r="AF532" s="24"/>
      <c r="AG532" s="24">
        <v>0</v>
      </c>
      <c r="AH532" s="24">
        <v>0</v>
      </c>
      <c r="AI532" s="24">
        <v>0</v>
      </c>
      <c r="AJ532" s="24">
        <v>0</v>
      </c>
      <c r="AK532" s="12">
        <f t="shared" si="178"/>
        <v>12007724</v>
      </c>
      <c r="AL532" s="12">
        <f t="shared" si="174"/>
        <v>43946437</v>
      </c>
      <c r="AM532" s="12">
        <f t="shared" si="174"/>
        <v>0</v>
      </c>
      <c r="AN532" s="12">
        <f t="shared" si="174"/>
        <v>0</v>
      </c>
      <c r="AO532" s="12">
        <f t="shared" si="174"/>
        <v>0</v>
      </c>
      <c r="AP532" s="12">
        <f t="shared" si="174"/>
        <v>0</v>
      </c>
      <c r="AQ532" s="12">
        <f t="shared" si="174"/>
        <v>0</v>
      </c>
      <c r="AR532" s="12">
        <f t="shared" si="176"/>
        <v>43946437</v>
      </c>
      <c r="AS532" s="12">
        <v>0</v>
      </c>
      <c r="AT532" s="12">
        <v>0</v>
      </c>
      <c r="AU532" s="12">
        <v>0</v>
      </c>
      <c r="AV532" s="12">
        <v>0</v>
      </c>
      <c r="AW532" s="12">
        <v>0</v>
      </c>
      <c r="AX532" s="12">
        <v>0</v>
      </c>
      <c r="AY532" s="12">
        <f t="shared" si="179"/>
        <v>0</v>
      </c>
      <c r="AZ532" s="12">
        <f t="shared" si="181"/>
        <v>43946437</v>
      </c>
      <c r="BA532" s="12">
        <f t="shared" si="182"/>
        <v>0</v>
      </c>
      <c r="BB532" s="12">
        <f t="shared" si="183"/>
        <v>0</v>
      </c>
      <c r="BC532" s="12">
        <f t="shared" si="184"/>
        <v>0</v>
      </c>
      <c r="BD532" s="12">
        <f t="shared" si="185"/>
        <v>0</v>
      </c>
      <c r="BE532" s="12">
        <f t="shared" si="186"/>
        <v>0</v>
      </c>
      <c r="BF532" s="12">
        <f t="shared" si="180"/>
        <v>43946437</v>
      </c>
      <c r="BH532" s="95"/>
    </row>
    <row r="533" spans="1:60" ht="63.75">
      <c r="A533" s="32" t="s">
        <v>683</v>
      </c>
      <c r="B533" s="14" t="s">
        <v>9</v>
      </c>
      <c r="C533" s="84"/>
      <c r="D533" s="84" t="s">
        <v>44</v>
      </c>
      <c r="E533" s="84"/>
      <c r="F533" s="85"/>
      <c r="G533" s="85"/>
      <c r="H533" s="85"/>
      <c r="I533" s="11"/>
      <c r="J533" s="24">
        <v>50000</v>
      </c>
      <c r="K533" s="24">
        <v>0</v>
      </c>
      <c r="L533" s="24">
        <v>0</v>
      </c>
      <c r="M533" s="24">
        <v>0</v>
      </c>
      <c r="N533" s="24">
        <v>0</v>
      </c>
      <c r="O533" s="24">
        <v>0</v>
      </c>
      <c r="P533" s="12">
        <f t="shared" si="173"/>
        <v>50000</v>
      </c>
      <c r="Q533" s="24">
        <v>50000</v>
      </c>
      <c r="R533" s="24">
        <v>0</v>
      </c>
      <c r="S533" s="24">
        <v>0</v>
      </c>
      <c r="T533" s="24">
        <v>0</v>
      </c>
      <c r="U533" s="24">
        <v>0</v>
      </c>
      <c r="V533" s="24">
        <v>0</v>
      </c>
      <c r="W533" s="12">
        <f t="shared" si="175"/>
        <v>50000</v>
      </c>
      <c r="X533" s="24">
        <v>65688</v>
      </c>
      <c r="Y533" s="24">
        <v>0</v>
      </c>
      <c r="Z533" s="24">
        <v>0</v>
      </c>
      <c r="AA533" s="24">
        <v>0</v>
      </c>
      <c r="AB533" s="24">
        <v>0</v>
      </c>
      <c r="AC533" s="24">
        <v>0</v>
      </c>
      <c r="AD533" s="12">
        <f t="shared" si="177"/>
        <v>65688</v>
      </c>
      <c r="AE533" s="24">
        <v>0</v>
      </c>
      <c r="AF533" s="24">
        <v>0</v>
      </c>
      <c r="AG533" s="24">
        <v>0</v>
      </c>
      <c r="AH533" s="24">
        <v>0</v>
      </c>
      <c r="AI533" s="24">
        <v>0</v>
      </c>
      <c r="AJ533" s="24">
        <v>0</v>
      </c>
      <c r="AK533" s="12">
        <f t="shared" si="178"/>
        <v>0</v>
      </c>
      <c r="AL533" s="12">
        <f t="shared" si="174"/>
        <v>165688</v>
      </c>
      <c r="AM533" s="12">
        <f t="shared" si="174"/>
        <v>0</v>
      </c>
      <c r="AN533" s="12">
        <f t="shared" si="174"/>
        <v>0</v>
      </c>
      <c r="AO533" s="12">
        <f t="shared" si="174"/>
        <v>0</v>
      </c>
      <c r="AP533" s="12">
        <f t="shared" si="174"/>
        <v>0</v>
      </c>
      <c r="AQ533" s="12">
        <f t="shared" si="174"/>
        <v>0</v>
      </c>
      <c r="AR533" s="12">
        <f t="shared" si="176"/>
        <v>165688</v>
      </c>
      <c r="AS533" s="12">
        <v>0</v>
      </c>
      <c r="AT533" s="12">
        <v>0</v>
      </c>
      <c r="AU533" s="12">
        <v>0</v>
      </c>
      <c r="AV533" s="12">
        <v>0</v>
      </c>
      <c r="AW533" s="12">
        <v>0</v>
      </c>
      <c r="AX533" s="12">
        <v>0</v>
      </c>
      <c r="AY533" s="12">
        <f t="shared" si="179"/>
        <v>0</v>
      </c>
      <c r="AZ533" s="12">
        <f t="shared" si="181"/>
        <v>165688</v>
      </c>
      <c r="BA533" s="12">
        <f t="shared" si="182"/>
        <v>0</v>
      </c>
      <c r="BB533" s="12">
        <f t="shared" si="183"/>
        <v>0</v>
      </c>
      <c r="BC533" s="12">
        <f t="shared" si="184"/>
        <v>0</v>
      </c>
      <c r="BD533" s="12">
        <f t="shared" si="185"/>
        <v>0</v>
      </c>
      <c r="BE533" s="12">
        <f t="shared" si="186"/>
        <v>0</v>
      </c>
      <c r="BF533" s="12">
        <f t="shared" si="180"/>
        <v>165688</v>
      </c>
      <c r="BH533" s="95"/>
    </row>
    <row r="534" spans="1:60" ht="63.75">
      <c r="A534" s="32" t="s">
        <v>684</v>
      </c>
      <c r="B534" s="14" t="s">
        <v>9</v>
      </c>
      <c r="C534" s="84"/>
      <c r="D534" s="84" t="s">
        <v>44</v>
      </c>
      <c r="E534" s="84"/>
      <c r="F534" s="85"/>
      <c r="G534" s="85"/>
      <c r="H534" s="85"/>
      <c r="I534" s="11"/>
      <c r="J534" s="24">
        <v>400000</v>
      </c>
      <c r="K534" s="24">
        <v>0</v>
      </c>
      <c r="L534" s="24">
        <v>0</v>
      </c>
      <c r="M534" s="24">
        <v>0</v>
      </c>
      <c r="N534" s="24">
        <v>0</v>
      </c>
      <c r="O534" s="24">
        <v>0</v>
      </c>
      <c r="P534" s="12">
        <f t="shared" si="173"/>
        <v>400000</v>
      </c>
      <c r="Q534" s="24">
        <v>600000</v>
      </c>
      <c r="R534" s="24">
        <v>0</v>
      </c>
      <c r="S534" s="24">
        <v>0</v>
      </c>
      <c r="T534" s="24">
        <v>0</v>
      </c>
      <c r="U534" s="24">
        <v>0</v>
      </c>
      <c r="V534" s="24">
        <v>0</v>
      </c>
      <c r="W534" s="12">
        <f t="shared" si="175"/>
        <v>600000</v>
      </c>
      <c r="X534" s="24">
        <v>439230</v>
      </c>
      <c r="Y534" s="24">
        <v>0</v>
      </c>
      <c r="Z534" s="24">
        <v>0</v>
      </c>
      <c r="AA534" s="24">
        <v>0</v>
      </c>
      <c r="AB534" s="24">
        <v>0</v>
      </c>
      <c r="AC534" s="24">
        <v>0</v>
      </c>
      <c r="AD534" s="12">
        <f t="shared" si="177"/>
        <v>439230</v>
      </c>
      <c r="AE534" s="24">
        <v>483153</v>
      </c>
      <c r="AF534" s="24">
        <v>0</v>
      </c>
      <c r="AG534" s="24">
        <v>0</v>
      </c>
      <c r="AH534" s="24">
        <v>0</v>
      </c>
      <c r="AI534" s="24">
        <v>0</v>
      </c>
      <c r="AJ534" s="24">
        <v>0</v>
      </c>
      <c r="AK534" s="12">
        <f t="shared" si="178"/>
        <v>483153</v>
      </c>
      <c r="AL534" s="12">
        <f t="shared" si="174"/>
        <v>1922383</v>
      </c>
      <c r="AM534" s="12">
        <f t="shared" si="174"/>
        <v>0</v>
      </c>
      <c r="AN534" s="12">
        <f t="shared" si="174"/>
        <v>0</v>
      </c>
      <c r="AO534" s="12">
        <f t="shared" si="174"/>
        <v>0</v>
      </c>
      <c r="AP534" s="12">
        <f t="shared" si="174"/>
        <v>0</v>
      </c>
      <c r="AQ534" s="12">
        <f t="shared" si="174"/>
        <v>0</v>
      </c>
      <c r="AR534" s="12">
        <f t="shared" si="176"/>
        <v>1922383</v>
      </c>
      <c r="AS534" s="12">
        <v>0</v>
      </c>
      <c r="AT534" s="12">
        <v>0</v>
      </c>
      <c r="AU534" s="12">
        <v>0</v>
      </c>
      <c r="AV534" s="12">
        <v>0</v>
      </c>
      <c r="AW534" s="12">
        <v>0</v>
      </c>
      <c r="AX534" s="12">
        <v>0</v>
      </c>
      <c r="AY534" s="12">
        <f t="shared" si="179"/>
        <v>0</v>
      </c>
      <c r="AZ534" s="12">
        <f t="shared" si="181"/>
        <v>1922383</v>
      </c>
      <c r="BA534" s="12">
        <f t="shared" si="182"/>
        <v>0</v>
      </c>
      <c r="BB534" s="12">
        <f t="shared" si="183"/>
        <v>0</v>
      </c>
      <c r="BC534" s="12">
        <f t="shared" si="184"/>
        <v>0</v>
      </c>
      <c r="BD534" s="12">
        <f t="shared" si="185"/>
        <v>0</v>
      </c>
      <c r="BE534" s="12">
        <f t="shared" si="186"/>
        <v>0</v>
      </c>
      <c r="BF534" s="12">
        <f t="shared" si="180"/>
        <v>1922383</v>
      </c>
      <c r="BH534" s="95"/>
    </row>
    <row r="535" spans="1:60" ht="63.75">
      <c r="A535" s="32" t="s">
        <v>685</v>
      </c>
      <c r="B535" s="14" t="s">
        <v>9</v>
      </c>
      <c r="C535" s="84"/>
      <c r="D535" s="84" t="s">
        <v>45</v>
      </c>
      <c r="E535" s="84"/>
      <c r="F535" s="85"/>
      <c r="G535" s="85"/>
      <c r="H535" s="85"/>
      <c r="I535" s="11"/>
      <c r="J535" s="24">
        <v>150000</v>
      </c>
      <c r="K535" s="24">
        <v>0</v>
      </c>
      <c r="L535" s="24">
        <v>0</v>
      </c>
      <c r="M535" s="24">
        <v>0</v>
      </c>
      <c r="N535" s="24">
        <v>0</v>
      </c>
      <c r="O535" s="24">
        <v>0</v>
      </c>
      <c r="P535" s="12">
        <f t="shared" si="173"/>
        <v>150000</v>
      </c>
      <c r="Q535" s="24">
        <v>250000</v>
      </c>
      <c r="R535" s="24">
        <v>0</v>
      </c>
      <c r="S535" s="24">
        <v>0</v>
      </c>
      <c r="T535" s="24">
        <v>0</v>
      </c>
      <c r="U535" s="24">
        <v>0</v>
      </c>
      <c r="V535" s="24">
        <v>0</v>
      </c>
      <c r="W535" s="12">
        <f t="shared" si="175"/>
        <v>250000</v>
      </c>
      <c r="X535" s="24">
        <v>292820</v>
      </c>
      <c r="Y535" s="24">
        <v>0</v>
      </c>
      <c r="Z535" s="24">
        <v>0</v>
      </c>
      <c r="AA535" s="24">
        <v>0</v>
      </c>
      <c r="AB535" s="24">
        <v>0</v>
      </c>
      <c r="AC535" s="24">
        <v>0</v>
      </c>
      <c r="AD535" s="12">
        <f t="shared" si="177"/>
        <v>292820</v>
      </c>
      <c r="AE535" s="24">
        <v>322102</v>
      </c>
      <c r="AF535" s="24">
        <v>0</v>
      </c>
      <c r="AG535" s="24">
        <v>0</v>
      </c>
      <c r="AH535" s="24">
        <v>0</v>
      </c>
      <c r="AI535" s="24">
        <v>0</v>
      </c>
      <c r="AJ535" s="24">
        <v>0</v>
      </c>
      <c r="AK535" s="12">
        <f t="shared" si="178"/>
        <v>322102</v>
      </c>
      <c r="AL535" s="12">
        <f t="shared" si="174"/>
        <v>1014922</v>
      </c>
      <c r="AM535" s="12">
        <f t="shared" si="174"/>
        <v>0</v>
      </c>
      <c r="AN535" s="12">
        <f t="shared" si="174"/>
        <v>0</v>
      </c>
      <c r="AO535" s="12">
        <f t="shared" si="174"/>
        <v>0</v>
      </c>
      <c r="AP535" s="12">
        <f t="shared" si="174"/>
        <v>0</v>
      </c>
      <c r="AQ535" s="12">
        <f t="shared" si="174"/>
        <v>0</v>
      </c>
      <c r="AR535" s="12">
        <f t="shared" si="176"/>
        <v>1014922</v>
      </c>
      <c r="AS535" s="12">
        <v>0</v>
      </c>
      <c r="AT535" s="12">
        <v>0</v>
      </c>
      <c r="AU535" s="12">
        <v>0</v>
      </c>
      <c r="AV535" s="12">
        <v>0</v>
      </c>
      <c r="AW535" s="12">
        <v>0</v>
      </c>
      <c r="AX535" s="12">
        <v>0</v>
      </c>
      <c r="AY535" s="12">
        <f t="shared" si="179"/>
        <v>0</v>
      </c>
      <c r="AZ535" s="12">
        <f t="shared" si="181"/>
        <v>1014922</v>
      </c>
      <c r="BA535" s="12">
        <f t="shared" si="182"/>
        <v>0</v>
      </c>
      <c r="BB535" s="12">
        <f t="shared" si="183"/>
        <v>0</v>
      </c>
      <c r="BC535" s="12">
        <f t="shared" si="184"/>
        <v>0</v>
      </c>
      <c r="BD535" s="12">
        <f t="shared" si="185"/>
        <v>0</v>
      </c>
      <c r="BE535" s="12">
        <f t="shared" si="186"/>
        <v>0</v>
      </c>
      <c r="BF535" s="12">
        <f t="shared" si="180"/>
        <v>1014922</v>
      </c>
      <c r="BH535" s="95"/>
    </row>
    <row r="536" spans="1:60" ht="63.75">
      <c r="A536" s="32" t="s">
        <v>686</v>
      </c>
      <c r="B536" s="14" t="s">
        <v>9</v>
      </c>
      <c r="C536" s="84"/>
      <c r="D536" s="84" t="s">
        <v>45</v>
      </c>
      <c r="E536" s="84" t="s">
        <v>1395</v>
      </c>
      <c r="F536" s="85"/>
      <c r="G536" s="85"/>
      <c r="H536" s="85"/>
      <c r="I536" s="11"/>
      <c r="J536" s="24">
        <v>2212844</v>
      </c>
      <c r="K536" s="24">
        <v>0</v>
      </c>
      <c r="L536" s="24">
        <v>0</v>
      </c>
      <c r="M536" s="24">
        <v>0</v>
      </c>
      <c r="N536" s="24">
        <v>0</v>
      </c>
      <c r="O536" s="24">
        <v>0</v>
      </c>
      <c r="P536" s="12">
        <f t="shared" si="173"/>
        <v>2212844</v>
      </c>
      <c r="Q536" s="24">
        <v>3969625</v>
      </c>
      <c r="R536" s="24">
        <v>0</v>
      </c>
      <c r="S536" s="24">
        <v>0</v>
      </c>
      <c r="T536" s="24">
        <v>0</v>
      </c>
      <c r="U536" s="24">
        <v>0</v>
      </c>
      <c r="V536" s="24">
        <v>0</v>
      </c>
      <c r="W536" s="12">
        <f t="shared" si="175"/>
        <v>3969625</v>
      </c>
      <c r="X536" s="24">
        <v>4281975</v>
      </c>
      <c r="Y536" s="24">
        <v>0</v>
      </c>
      <c r="Z536" s="24">
        <v>0</v>
      </c>
      <c r="AA536" s="24">
        <v>0</v>
      </c>
      <c r="AB536" s="24">
        <v>0</v>
      </c>
      <c r="AC536" s="24">
        <v>0</v>
      </c>
      <c r="AD536" s="12">
        <f t="shared" si="177"/>
        <v>4281975</v>
      </c>
      <c r="AE536" s="24">
        <v>4330621</v>
      </c>
      <c r="AF536" s="24">
        <v>0</v>
      </c>
      <c r="AG536" s="24">
        <v>0</v>
      </c>
      <c r="AH536" s="24">
        <v>0</v>
      </c>
      <c r="AI536" s="24">
        <v>0</v>
      </c>
      <c r="AJ536" s="24">
        <v>0</v>
      </c>
      <c r="AK536" s="12">
        <f t="shared" si="178"/>
        <v>4330621</v>
      </c>
      <c r="AL536" s="12">
        <f t="shared" si="174"/>
        <v>14795065</v>
      </c>
      <c r="AM536" s="12">
        <f t="shared" si="174"/>
        <v>0</v>
      </c>
      <c r="AN536" s="12">
        <f t="shared" si="174"/>
        <v>0</v>
      </c>
      <c r="AO536" s="12">
        <f t="shared" si="174"/>
        <v>0</v>
      </c>
      <c r="AP536" s="12">
        <f t="shared" si="174"/>
        <v>0</v>
      </c>
      <c r="AQ536" s="12">
        <f t="shared" si="174"/>
        <v>0</v>
      </c>
      <c r="AR536" s="12">
        <f t="shared" si="176"/>
        <v>14795065</v>
      </c>
      <c r="AS536" s="12">
        <v>0</v>
      </c>
      <c r="AT536" s="12">
        <v>0</v>
      </c>
      <c r="AU536" s="12">
        <v>0</v>
      </c>
      <c r="AV536" s="12">
        <v>0</v>
      </c>
      <c r="AW536" s="12">
        <v>0</v>
      </c>
      <c r="AX536" s="12">
        <v>0</v>
      </c>
      <c r="AY536" s="12">
        <f t="shared" si="179"/>
        <v>0</v>
      </c>
      <c r="AZ536" s="12">
        <f t="shared" si="181"/>
        <v>14795065</v>
      </c>
      <c r="BA536" s="12">
        <f t="shared" si="182"/>
        <v>0</v>
      </c>
      <c r="BB536" s="12">
        <f t="shared" si="183"/>
        <v>0</v>
      </c>
      <c r="BC536" s="12">
        <f t="shared" si="184"/>
        <v>0</v>
      </c>
      <c r="BD536" s="12">
        <f t="shared" si="185"/>
        <v>0</v>
      </c>
      <c r="BE536" s="12">
        <f t="shared" si="186"/>
        <v>0</v>
      </c>
      <c r="BF536" s="12">
        <f t="shared" si="180"/>
        <v>14795065</v>
      </c>
      <c r="BH536" s="95"/>
    </row>
    <row r="537" spans="1:60" ht="63.75">
      <c r="A537" s="32" t="s">
        <v>687</v>
      </c>
      <c r="B537" s="14" t="s">
        <v>9</v>
      </c>
      <c r="C537" s="84"/>
      <c r="D537" s="84" t="s">
        <v>1399</v>
      </c>
      <c r="E537" s="84" t="s">
        <v>58</v>
      </c>
      <c r="F537" s="85"/>
      <c r="G537" s="85"/>
      <c r="H537" s="85"/>
      <c r="I537" s="11"/>
      <c r="J537" s="24">
        <v>0</v>
      </c>
      <c r="K537" s="24">
        <v>0</v>
      </c>
      <c r="L537" s="24">
        <v>0</v>
      </c>
      <c r="M537" s="24">
        <v>0</v>
      </c>
      <c r="N537" s="24">
        <v>0</v>
      </c>
      <c r="O537" s="24">
        <v>0</v>
      </c>
      <c r="P537" s="12">
        <f t="shared" si="173"/>
        <v>0</v>
      </c>
      <c r="Q537" s="24">
        <v>0</v>
      </c>
      <c r="R537" s="24">
        <v>0</v>
      </c>
      <c r="S537" s="24">
        <v>0</v>
      </c>
      <c r="T537" s="24">
        <v>0</v>
      </c>
      <c r="U537" s="24">
        <v>0</v>
      </c>
      <c r="V537" s="24">
        <v>0</v>
      </c>
      <c r="W537" s="12">
        <f t="shared" si="175"/>
        <v>0</v>
      </c>
      <c r="X537" s="24">
        <v>0</v>
      </c>
      <c r="Y537" s="24">
        <v>0</v>
      </c>
      <c r="Z537" s="24">
        <v>0</v>
      </c>
      <c r="AA537" s="24">
        <v>0</v>
      </c>
      <c r="AB537" s="24">
        <v>0</v>
      </c>
      <c r="AC537" s="24">
        <v>0</v>
      </c>
      <c r="AD537" s="12">
        <f t="shared" si="177"/>
        <v>0</v>
      </c>
      <c r="AE537" s="24">
        <v>0</v>
      </c>
      <c r="AF537" s="24">
        <v>0</v>
      </c>
      <c r="AG537" s="24">
        <v>0</v>
      </c>
      <c r="AH537" s="24">
        <v>0</v>
      </c>
      <c r="AI537" s="24">
        <v>0</v>
      </c>
      <c r="AJ537" s="24">
        <v>0</v>
      </c>
      <c r="AK537" s="12">
        <f t="shared" si="178"/>
        <v>0</v>
      </c>
      <c r="AL537" s="12">
        <f t="shared" si="174"/>
        <v>0</v>
      </c>
      <c r="AM537" s="12">
        <f t="shared" si="174"/>
        <v>0</v>
      </c>
      <c r="AN537" s="12">
        <f t="shared" si="174"/>
        <v>0</v>
      </c>
      <c r="AO537" s="12">
        <f t="shared" si="174"/>
        <v>0</v>
      </c>
      <c r="AP537" s="12">
        <f t="shared" si="174"/>
        <v>0</v>
      </c>
      <c r="AQ537" s="12">
        <f t="shared" si="174"/>
        <v>0</v>
      </c>
      <c r="AR537" s="12">
        <f t="shared" si="176"/>
        <v>0</v>
      </c>
      <c r="AS537" s="24"/>
      <c r="AT537" s="24"/>
      <c r="AU537" s="24"/>
      <c r="AV537" s="24"/>
      <c r="AW537" s="24"/>
      <c r="AX537" s="24"/>
      <c r="AY537" s="12">
        <f t="shared" si="179"/>
        <v>0</v>
      </c>
      <c r="AZ537" s="12">
        <f t="shared" si="181"/>
        <v>0</v>
      </c>
      <c r="BA537" s="12">
        <f t="shared" si="182"/>
        <v>0</v>
      </c>
      <c r="BB537" s="12">
        <f t="shared" si="183"/>
        <v>0</v>
      </c>
      <c r="BC537" s="12">
        <f t="shared" si="184"/>
        <v>0</v>
      </c>
      <c r="BD537" s="12">
        <f t="shared" si="185"/>
        <v>0</v>
      </c>
      <c r="BE537" s="12">
        <f t="shared" si="186"/>
        <v>0</v>
      </c>
      <c r="BF537" s="12">
        <f t="shared" si="180"/>
        <v>0</v>
      </c>
      <c r="BH537" s="95"/>
    </row>
    <row r="538" spans="1:60" ht="63.75">
      <c r="A538" s="32" t="s">
        <v>688</v>
      </c>
      <c r="B538" s="14" t="s">
        <v>9</v>
      </c>
      <c r="C538" s="84"/>
      <c r="D538" s="84" t="s">
        <v>44</v>
      </c>
      <c r="E538" s="84"/>
      <c r="F538" s="85"/>
      <c r="G538" s="85"/>
      <c r="H538" s="85"/>
      <c r="I538" s="11"/>
      <c r="J538" s="24">
        <v>1200000</v>
      </c>
      <c r="K538" s="24">
        <v>0</v>
      </c>
      <c r="L538" s="24">
        <v>0</v>
      </c>
      <c r="M538" s="24">
        <v>0</v>
      </c>
      <c r="N538" s="24">
        <v>0</v>
      </c>
      <c r="O538" s="24">
        <v>0</v>
      </c>
      <c r="P538" s="12">
        <f t="shared" si="173"/>
        <v>1200000</v>
      </c>
      <c r="Q538" s="24">
        <v>4000000</v>
      </c>
      <c r="R538" s="24">
        <v>0</v>
      </c>
      <c r="S538" s="24">
        <v>0</v>
      </c>
      <c r="T538" s="24">
        <v>0</v>
      </c>
      <c r="U538" s="24">
        <v>0</v>
      </c>
      <c r="V538" s="24">
        <v>0</v>
      </c>
      <c r="W538" s="12">
        <f t="shared" si="175"/>
        <v>4000000</v>
      </c>
      <c r="X538" s="24">
        <v>5500000</v>
      </c>
      <c r="Y538" s="24">
        <v>0</v>
      </c>
      <c r="Z538" s="24">
        <v>0</v>
      </c>
      <c r="AA538" s="24">
        <v>0</v>
      </c>
      <c r="AB538" s="24">
        <v>0</v>
      </c>
      <c r="AC538" s="24">
        <v>0</v>
      </c>
      <c r="AD538" s="12">
        <f t="shared" si="177"/>
        <v>5500000</v>
      </c>
      <c r="AE538" s="24">
        <v>3496192</v>
      </c>
      <c r="AF538" s="24">
        <v>0</v>
      </c>
      <c r="AG538" s="24">
        <v>0</v>
      </c>
      <c r="AH538" s="24">
        <v>0</v>
      </c>
      <c r="AI538" s="24">
        <v>0</v>
      </c>
      <c r="AJ538" s="24">
        <v>0</v>
      </c>
      <c r="AK538" s="12">
        <f t="shared" si="178"/>
        <v>3496192</v>
      </c>
      <c r="AL538" s="12">
        <f t="shared" si="174"/>
        <v>14196192</v>
      </c>
      <c r="AM538" s="12">
        <f t="shared" si="174"/>
        <v>0</v>
      </c>
      <c r="AN538" s="12">
        <f t="shared" si="174"/>
        <v>0</v>
      </c>
      <c r="AO538" s="12">
        <f t="shared" si="174"/>
        <v>0</v>
      </c>
      <c r="AP538" s="12">
        <f t="shared" si="174"/>
        <v>0</v>
      </c>
      <c r="AQ538" s="12">
        <f t="shared" si="174"/>
        <v>0</v>
      </c>
      <c r="AR538" s="12">
        <f t="shared" si="176"/>
        <v>14196192</v>
      </c>
      <c r="AS538" s="24"/>
      <c r="AT538" s="24"/>
      <c r="AU538" s="24"/>
      <c r="AV538" s="24"/>
      <c r="AW538" s="24"/>
      <c r="AX538" s="24"/>
      <c r="AY538" s="12">
        <f t="shared" si="179"/>
        <v>0</v>
      </c>
      <c r="AZ538" s="12">
        <f t="shared" si="181"/>
        <v>14196192</v>
      </c>
      <c r="BA538" s="12">
        <f t="shared" si="182"/>
        <v>0</v>
      </c>
      <c r="BB538" s="12">
        <f t="shared" si="183"/>
        <v>0</v>
      </c>
      <c r="BC538" s="12">
        <f t="shared" si="184"/>
        <v>0</v>
      </c>
      <c r="BD538" s="12">
        <f t="shared" si="185"/>
        <v>0</v>
      </c>
      <c r="BE538" s="12">
        <f t="shared" si="186"/>
        <v>0</v>
      </c>
      <c r="BF538" s="12">
        <f t="shared" si="180"/>
        <v>14196192</v>
      </c>
      <c r="BH538" s="95"/>
    </row>
    <row r="539" spans="1:60" ht="63.75">
      <c r="A539" s="32" t="s">
        <v>689</v>
      </c>
      <c r="B539" s="14" t="s">
        <v>9</v>
      </c>
      <c r="C539" s="84"/>
      <c r="D539" s="84" t="s">
        <v>44</v>
      </c>
      <c r="E539" s="84"/>
      <c r="F539" s="85"/>
      <c r="G539" s="85"/>
      <c r="H539" s="85"/>
      <c r="I539" s="11"/>
      <c r="J539" s="24">
        <v>1289284</v>
      </c>
      <c r="K539" s="24">
        <v>0</v>
      </c>
      <c r="L539" s="24">
        <v>0</v>
      </c>
      <c r="M539" s="24">
        <v>0</v>
      </c>
      <c r="N539" s="24">
        <v>0</v>
      </c>
      <c r="O539" s="24">
        <v>0</v>
      </c>
      <c r="P539" s="12">
        <f t="shared" si="173"/>
        <v>1289284</v>
      </c>
      <c r="Q539" s="24">
        <v>3275690</v>
      </c>
      <c r="R539" s="24">
        <v>0</v>
      </c>
      <c r="S539" s="24">
        <v>0</v>
      </c>
      <c r="T539" s="24">
        <v>0</v>
      </c>
      <c r="U539" s="24">
        <v>0</v>
      </c>
      <c r="V539" s="24">
        <v>0</v>
      </c>
      <c r="W539" s="12">
        <f t="shared" si="175"/>
        <v>3275690</v>
      </c>
      <c r="X539" s="24">
        <v>3699700</v>
      </c>
      <c r="Y539" s="24">
        <v>0</v>
      </c>
      <c r="Z539" s="24">
        <v>0</v>
      </c>
      <c r="AA539" s="24">
        <v>0</v>
      </c>
      <c r="AB539" s="24">
        <v>0</v>
      </c>
      <c r="AC539" s="24">
        <v>0</v>
      </c>
      <c r="AD539" s="12">
        <f t="shared" si="177"/>
        <v>3699700</v>
      </c>
      <c r="AE539" s="24">
        <v>2439371</v>
      </c>
      <c r="AF539" s="24">
        <v>0</v>
      </c>
      <c r="AG539" s="24">
        <v>0</v>
      </c>
      <c r="AH539" s="24">
        <v>0</v>
      </c>
      <c r="AI539" s="24">
        <v>0</v>
      </c>
      <c r="AJ539" s="24">
        <v>0</v>
      </c>
      <c r="AK539" s="12">
        <f t="shared" si="178"/>
        <v>2439371</v>
      </c>
      <c r="AL539" s="12">
        <f t="shared" si="174"/>
        <v>10704045</v>
      </c>
      <c r="AM539" s="12">
        <f t="shared" si="174"/>
        <v>0</v>
      </c>
      <c r="AN539" s="12">
        <f t="shared" si="174"/>
        <v>0</v>
      </c>
      <c r="AO539" s="12">
        <f t="shared" si="174"/>
        <v>0</v>
      </c>
      <c r="AP539" s="12">
        <f t="shared" si="174"/>
        <v>0</v>
      </c>
      <c r="AQ539" s="12">
        <f t="shared" si="174"/>
        <v>0</v>
      </c>
      <c r="AR539" s="12">
        <f t="shared" si="176"/>
        <v>10704045</v>
      </c>
      <c r="AS539" s="24"/>
      <c r="AT539" s="24"/>
      <c r="AU539" s="24"/>
      <c r="AV539" s="24"/>
      <c r="AW539" s="24"/>
      <c r="AX539" s="24"/>
      <c r="AY539" s="12">
        <f t="shared" si="179"/>
        <v>0</v>
      </c>
      <c r="AZ539" s="12">
        <f t="shared" si="181"/>
        <v>10704045</v>
      </c>
      <c r="BA539" s="12">
        <f t="shared" si="182"/>
        <v>0</v>
      </c>
      <c r="BB539" s="12">
        <f t="shared" si="183"/>
        <v>0</v>
      </c>
      <c r="BC539" s="12">
        <f t="shared" si="184"/>
        <v>0</v>
      </c>
      <c r="BD539" s="12">
        <f t="shared" si="185"/>
        <v>0</v>
      </c>
      <c r="BE539" s="12">
        <f t="shared" si="186"/>
        <v>0</v>
      </c>
      <c r="BF539" s="12">
        <f t="shared" si="180"/>
        <v>10704045</v>
      </c>
      <c r="BH539" s="95"/>
    </row>
    <row r="540" spans="1:60" ht="76.5">
      <c r="A540" s="32" t="s">
        <v>690</v>
      </c>
      <c r="B540" s="14" t="s">
        <v>9</v>
      </c>
      <c r="C540" s="84"/>
      <c r="D540" s="84" t="s">
        <v>44</v>
      </c>
      <c r="E540" s="84"/>
      <c r="F540" s="85"/>
      <c r="G540" s="85"/>
      <c r="H540" s="85"/>
      <c r="I540" s="11"/>
      <c r="J540" s="24">
        <v>2405553</v>
      </c>
      <c r="K540" s="24">
        <v>0</v>
      </c>
      <c r="L540" s="24">
        <v>0</v>
      </c>
      <c r="M540" s="24">
        <v>0</v>
      </c>
      <c r="N540" s="24">
        <v>0</v>
      </c>
      <c r="O540" s="24">
        <v>0</v>
      </c>
      <c r="P540" s="12">
        <f t="shared" si="173"/>
        <v>2405553</v>
      </c>
      <c r="Q540" s="24">
        <v>3971709</v>
      </c>
      <c r="R540" s="24">
        <v>0</v>
      </c>
      <c r="S540" s="24">
        <v>0</v>
      </c>
      <c r="T540" s="24">
        <v>0</v>
      </c>
      <c r="U540" s="24">
        <v>0</v>
      </c>
      <c r="V540" s="24">
        <v>0</v>
      </c>
      <c r="W540" s="12">
        <f t="shared" si="175"/>
        <v>3971709</v>
      </c>
      <c r="X540" s="24">
        <v>5265926</v>
      </c>
      <c r="Y540" s="24">
        <v>0</v>
      </c>
      <c r="Z540" s="24">
        <v>0</v>
      </c>
      <c r="AA540" s="24">
        <v>0</v>
      </c>
      <c r="AB540" s="24">
        <v>0</v>
      </c>
      <c r="AC540" s="24">
        <v>0</v>
      </c>
      <c r="AD540" s="12">
        <f t="shared" si="177"/>
        <v>5265926</v>
      </c>
      <c r="AE540" s="24">
        <v>6365930</v>
      </c>
      <c r="AF540" s="24">
        <v>0</v>
      </c>
      <c r="AG540" s="24">
        <v>0</v>
      </c>
      <c r="AH540" s="24">
        <v>0</v>
      </c>
      <c r="AI540" s="24">
        <v>0</v>
      </c>
      <c r="AJ540" s="24">
        <v>0</v>
      </c>
      <c r="AK540" s="12">
        <f t="shared" si="178"/>
        <v>6365930</v>
      </c>
      <c r="AL540" s="12">
        <f t="shared" si="174"/>
        <v>18009118</v>
      </c>
      <c r="AM540" s="12">
        <f t="shared" si="174"/>
        <v>0</v>
      </c>
      <c r="AN540" s="12">
        <f t="shared" si="174"/>
        <v>0</v>
      </c>
      <c r="AO540" s="12">
        <f t="shared" si="174"/>
        <v>0</v>
      </c>
      <c r="AP540" s="12">
        <f t="shared" si="174"/>
        <v>0</v>
      </c>
      <c r="AQ540" s="12">
        <f t="shared" si="174"/>
        <v>0</v>
      </c>
      <c r="AR540" s="12">
        <f t="shared" si="176"/>
        <v>18009118</v>
      </c>
      <c r="AS540" s="24"/>
      <c r="AT540" s="24"/>
      <c r="AU540" s="24"/>
      <c r="AV540" s="24"/>
      <c r="AW540" s="24"/>
      <c r="AX540" s="24"/>
      <c r="AY540" s="12">
        <f t="shared" si="179"/>
        <v>0</v>
      </c>
      <c r="AZ540" s="12">
        <f t="shared" si="181"/>
        <v>18009118</v>
      </c>
      <c r="BA540" s="12">
        <f t="shared" si="182"/>
        <v>0</v>
      </c>
      <c r="BB540" s="12">
        <f t="shared" si="183"/>
        <v>0</v>
      </c>
      <c r="BC540" s="12">
        <f t="shared" si="184"/>
        <v>0</v>
      </c>
      <c r="BD540" s="12">
        <f t="shared" si="185"/>
        <v>0</v>
      </c>
      <c r="BE540" s="12">
        <f t="shared" si="186"/>
        <v>0</v>
      </c>
      <c r="BF540" s="12">
        <f t="shared" si="180"/>
        <v>18009118</v>
      </c>
      <c r="BH540" s="95"/>
    </row>
    <row r="541" spans="1:60" ht="63.75">
      <c r="A541" s="32" t="s">
        <v>691</v>
      </c>
      <c r="B541" s="14" t="s">
        <v>9</v>
      </c>
      <c r="C541" s="84"/>
      <c r="D541" s="84" t="s">
        <v>44</v>
      </c>
      <c r="E541" s="84"/>
      <c r="F541" s="85"/>
      <c r="G541" s="85"/>
      <c r="H541" s="85"/>
      <c r="I541" s="11"/>
      <c r="J541" s="24">
        <v>2757481</v>
      </c>
      <c r="K541" s="24">
        <v>0</v>
      </c>
      <c r="L541" s="24">
        <v>0</v>
      </c>
      <c r="M541" s="24">
        <v>0</v>
      </c>
      <c r="N541" s="24">
        <v>0</v>
      </c>
      <c r="O541" s="24">
        <v>0</v>
      </c>
      <c r="P541" s="12">
        <f t="shared" si="173"/>
        <v>2757481</v>
      </c>
      <c r="Q541" s="24">
        <v>3143239</v>
      </c>
      <c r="R541" s="24">
        <v>0</v>
      </c>
      <c r="S541" s="24">
        <v>0</v>
      </c>
      <c r="T541" s="24">
        <v>0</v>
      </c>
      <c r="U541" s="24">
        <v>0</v>
      </c>
      <c r="V541" s="24">
        <v>0</v>
      </c>
      <c r="W541" s="12">
        <f t="shared" si="175"/>
        <v>3143239</v>
      </c>
      <c r="X541" s="24">
        <v>3800000</v>
      </c>
      <c r="Y541" s="24">
        <v>0</v>
      </c>
      <c r="Z541" s="24">
        <v>0</v>
      </c>
      <c r="AA541" s="24">
        <v>0</v>
      </c>
      <c r="AB541" s="24">
        <v>0</v>
      </c>
      <c r="AC541" s="24">
        <v>0</v>
      </c>
      <c r="AD541" s="12">
        <f t="shared" si="177"/>
        <v>3800000</v>
      </c>
      <c r="AE541" s="24">
        <v>4200000</v>
      </c>
      <c r="AF541" s="24">
        <v>0</v>
      </c>
      <c r="AG541" s="24">
        <v>0</v>
      </c>
      <c r="AH541" s="24">
        <v>0</v>
      </c>
      <c r="AI541" s="24">
        <v>0</v>
      </c>
      <c r="AJ541" s="24">
        <v>0</v>
      </c>
      <c r="AK541" s="12">
        <f t="shared" si="178"/>
        <v>4200000</v>
      </c>
      <c r="AL541" s="12">
        <f t="shared" si="174"/>
        <v>13900720</v>
      </c>
      <c r="AM541" s="12">
        <f t="shared" si="174"/>
        <v>0</v>
      </c>
      <c r="AN541" s="12">
        <f t="shared" si="174"/>
        <v>0</v>
      </c>
      <c r="AO541" s="12">
        <f t="shared" si="174"/>
        <v>0</v>
      </c>
      <c r="AP541" s="12">
        <f t="shared" si="174"/>
        <v>0</v>
      </c>
      <c r="AQ541" s="12">
        <f t="shared" si="174"/>
        <v>0</v>
      </c>
      <c r="AR541" s="12">
        <f t="shared" si="176"/>
        <v>13900720</v>
      </c>
      <c r="AS541" s="24"/>
      <c r="AT541" s="24"/>
      <c r="AU541" s="24"/>
      <c r="AV541" s="24"/>
      <c r="AW541" s="24"/>
      <c r="AX541" s="24"/>
      <c r="AY541" s="12">
        <f t="shared" si="179"/>
        <v>0</v>
      </c>
      <c r="AZ541" s="12">
        <f t="shared" si="181"/>
        <v>13900720</v>
      </c>
      <c r="BA541" s="12">
        <f t="shared" si="182"/>
        <v>0</v>
      </c>
      <c r="BB541" s="12">
        <f t="shared" si="183"/>
        <v>0</v>
      </c>
      <c r="BC541" s="12">
        <f t="shared" si="184"/>
        <v>0</v>
      </c>
      <c r="BD541" s="12">
        <f t="shared" si="185"/>
        <v>0</v>
      </c>
      <c r="BE541" s="12">
        <f t="shared" si="186"/>
        <v>0</v>
      </c>
      <c r="BF541" s="12">
        <f t="shared" si="180"/>
        <v>13900720</v>
      </c>
      <c r="BH541" s="95"/>
    </row>
    <row r="542" spans="1:60" ht="63.75">
      <c r="A542" s="32" t="s">
        <v>692</v>
      </c>
      <c r="B542" s="14" t="s">
        <v>9</v>
      </c>
      <c r="C542" s="84"/>
      <c r="D542" s="84" t="s">
        <v>44</v>
      </c>
      <c r="E542" s="84"/>
      <c r="F542" s="85"/>
      <c r="G542" s="85"/>
      <c r="H542" s="85"/>
      <c r="I542" s="11"/>
      <c r="J542" s="24">
        <v>230599</v>
      </c>
      <c r="K542" s="24">
        <v>0</v>
      </c>
      <c r="L542" s="24">
        <v>0</v>
      </c>
      <c r="M542" s="24">
        <v>0</v>
      </c>
      <c r="N542" s="24">
        <v>0</v>
      </c>
      <c r="O542" s="24">
        <v>0</v>
      </c>
      <c r="P542" s="12">
        <f t="shared" si="173"/>
        <v>230599</v>
      </c>
      <c r="Q542" s="24">
        <v>690000</v>
      </c>
      <c r="R542" s="24">
        <v>0</v>
      </c>
      <c r="S542" s="24">
        <v>0</v>
      </c>
      <c r="T542" s="24">
        <v>0</v>
      </c>
      <c r="U542" s="24">
        <v>0</v>
      </c>
      <c r="V542" s="24">
        <v>0</v>
      </c>
      <c r="W542" s="12">
        <f t="shared" si="175"/>
        <v>690000</v>
      </c>
      <c r="X542" s="24">
        <v>1690000</v>
      </c>
      <c r="Y542" s="24">
        <v>0</v>
      </c>
      <c r="Z542" s="24">
        <v>0</v>
      </c>
      <c r="AA542" s="24">
        <v>0</v>
      </c>
      <c r="AB542" s="24">
        <v>0</v>
      </c>
      <c r="AC542" s="24">
        <v>0</v>
      </c>
      <c r="AD542" s="12">
        <f t="shared" si="177"/>
        <v>1690000</v>
      </c>
      <c r="AE542" s="24">
        <v>2690000</v>
      </c>
      <c r="AF542" s="24">
        <v>0</v>
      </c>
      <c r="AG542" s="24">
        <v>0</v>
      </c>
      <c r="AH542" s="24">
        <v>0</v>
      </c>
      <c r="AI542" s="24">
        <v>0</v>
      </c>
      <c r="AJ542" s="24">
        <v>0</v>
      </c>
      <c r="AK542" s="12">
        <f t="shared" si="178"/>
        <v>2690000</v>
      </c>
      <c r="AL542" s="12">
        <f t="shared" si="174"/>
        <v>5300599</v>
      </c>
      <c r="AM542" s="12">
        <f t="shared" si="174"/>
        <v>0</v>
      </c>
      <c r="AN542" s="12">
        <f t="shared" si="174"/>
        <v>0</v>
      </c>
      <c r="AO542" s="12">
        <f t="shared" ref="AO542:AQ561" si="187">+M542+T542+AA542+AH542</f>
        <v>0</v>
      </c>
      <c r="AP542" s="12">
        <f t="shared" si="187"/>
        <v>0</v>
      </c>
      <c r="AQ542" s="12">
        <f t="shared" si="187"/>
        <v>0</v>
      </c>
      <c r="AR542" s="12">
        <f t="shared" si="176"/>
        <v>5300599</v>
      </c>
      <c r="AS542" s="24"/>
      <c r="AT542" s="24"/>
      <c r="AU542" s="24"/>
      <c r="AV542" s="24"/>
      <c r="AW542" s="24"/>
      <c r="AX542" s="24"/>
      <c r="AY542" s="12">
        <f t="shared" si="179"/>
        <v>0</v>
      </c>
      <c r="AZ542" s="12">
        <f t="shared" si="181"/>
        <v>5300599</v>
      </c>
      <c r="BA542" s="12">
        <f t="shared" si="182"/>
        <v>0</v>
      </c>
      <c r="BB542" s="12">
        <f t="shared" si="183"/>
        <v>0</v>
      </c>
      <c r="BC542" s="12">
        <f t="shared" si="184"/>
        <v>0</v>
      </c>
      <c r="BD542" s="12">
        <f t="shared" si="185"/>
        <v>0</v>
      </c>
      <c r="BE542" s="12">
        <f t="shared" si="186"/>
        <v>0</v>
      </c>
      <c r="BF542" s="12">
        <f t="shared" si="180"/>
        <v>5300599</v>
      </c>
      <c r="BH542" s="95"/>
    </row>
    <row r="543" spans="1:60" ht="51">
      <c r="A543" s="32" t="s">
        <v>693</v>
      </c>
      <c r="B543" s="14" t="s">
        <v>9</v>
      </c>
      <c r="C543" s="84"/>
      <c r="D543" s="84" t="s">
        <v>44</v>
      </c>
      <c r="E543" s="84"/>
      <c r="F543" s="85"/>
      <c r="G543" s="85"/>
      <c r="H543" s="85"/>
      <c r="I543" s="11"/>
      <c r="J543" s="24">
        <v>150000</v>
      </c>
      <c r="K543" s="24">
        <v>0</v>
      </c>
      <c r="L543" s="24">
        <v>0</v>
      </c>
      <c r="M543" s="24">
        <v>0</v>
      </c>
      <c r="N543" s="24">
        <v>0</v>
      </c>
      <c r="O543" s="24">
        <v>0</v>
      </c>
      <c r="P543" s="12">
        <f t="shared" si="173"/>
        <v>150000</v>
      </c>
      <c r="Q543" s="24">
        <v>254000</v>
      </c>
      <c r="R543" s="24">
        <v>0</v>
      </c>
      <c r="S543" s="24">
        <v>0</v>
      </c>
      <c r="T543" s="24">
        <v>0</v>
      </c>
      <c r="U543" s="24">
        <v>0</v>
      </c>
      <c r="V543" s="24">
        <v>0</v>
      </c>
      <c r="W543" s="12">
        <f t="shared" si="175"/>
        <v>254000</v>
      </c>
      <c r="X543" s="24">
        <v>292100</v>
      </c>
      <c r="Y543" s="24">
        <v>0</v>
      </c>
      <c r="Z543" s="24">
        <v>0</v>
      </c>
      <c r="AA543" s="24">
        <v>0</v>
      </c>
      <c r="AB543" s="24">
        <v>0</v>
      </c>
      <c r="AC543" s="24">
        <v>0</v>
      </c>
      <c r="AD543" s="12">
        <f t="shared" si="177"/>
        <v>292100</v>
      </c>
      <c r="AE543" s="24">
        <v>335915</v>
      </c>
      <c r="AF543" s="24">
        <v>0</v>
      </c>
      <c r="AG543" s="24">
        <v>0</v>
      </c>
      <c r="AH543" s="24">
        <v>0</v>
      </c>
      <c r="AI543" s="24">
        <v>0</v>
      </c>
      <c r="AJ543" s="24">
        <v>0</v>
      </c>
      <c r="AK543" s="12">
        <f t="shared" si="178"/>
        <v>335915</v>
      </c>
      <c r="AL543" s="12">
        <f t="shared" ref="AL543:AQ594" si="188">+J543+Q543+X543+AE543</f>
        <v>1032015</v>
      </c>
      <c r="AM543" s="12">
        <f t="shared" si="188"/>
        <v>0</v>
      </c>
      <c r="AN543" s="12">
        <f t="shared" si="188"/>
        <v>0</v>
      </c>
      <c r="AO543" s="12">
        <f t="shared" si="187"/>
        <v>0</v>
      </c>
      <c r="AP543" s="12">
        <f t="shared" si="187"/>
        <v>0</v>
      </c>
      <c r="AQ543" s="12">
        <f t="shared" si="187"/>
        <v>0</v>
      </c>
      <c r="AR543" s="12">
        <f t="shared" si="176"/>
        <v>1032015</v>
      </c>
      <c r="AS543" s="24"/>
      <c r="AT543" s="24"/>
      <c r="AU543" s="24"/>
      <c r="AV543" s="24"/>
      <c r="AW543" s="24"/>
      <c r="AX543" s="24"/>
      <c r="AY543" s="12">
        <f t="shared" si="179"/>
        <v>0</v>
      </c>
      <c r="AZ543" s="12">
        <f t="shared" si="181"/>
        <v>1032015</v>
      </c>
      <c r="BA543" s="12">
        <f t="shared" si="182"/>
        <v>0</v>
      </c>
      <c r="BB543" s="12">
        <f t="shared" si="183"/>
        <v>0</v>
      </c>
      <c r="BC543" s="12">
        <f t="shared" si="184"/>
        <v>0</v>
      </c>
      <c r="BD543" s="12">
        <f t="shared" si="185"/>
        <v>0</v>
      </c>
      <c r="BE543" s="12">
        <f t="shared" si="186"/>
        <v>0</v>
      </c>
      <c r="BF543" s="12">
        <f t="shared" si="180"/>
        <v>1032015</v>
      </c>
      <c r="BH543" s="95"/>
    </row>
    <row r="544" spans="1:60">
      <c r="A544" s="32" t="s">
        <v>694</v>
      </c>
      <c r="B544" s="14" t="s">
        <v>9</v>
      </c>
      <c r="C544" s="84"/>
      <c r="D544" s="84" t="s">
        <v>44</v>
      </c>
      <c r="E544" s="84"/>
      <c r="F544" s="85"/>
      <c r="G544" s="85"/>
      <c r="H544" s="85"/>
      <c r="I544" s="11"/>
      <c r="J544" s="24">
        <v>500000</v>
      </c>
      <c r="K544" s="24">
        <v>0</v>
      </c>
      <c r="L544" s="24">
        <v>0</v>
      </c>
      <c r="M544" s="24">
        <v>0</v>
      </c>
      <c r="N544" s="24">
        <v>0</v>
      </c>
      <c r="O544" s="24">
        <v>0</v>
      </c>
      <c r="P544" s="12">
        <f t="shared" si="173"/>
        <v>500000</v>
      </c>
      <c r="Q544" s="24">
        <v>500000</v>
      </c>
      <c r="R544" s="24">
        <v>0</v>
      </c>
      <c r="S544" s="24">
        <v>0</v>
      </c>
      <c r="T544" s="24">
        <v>0</v>
      </c>
      <c r="U544" s="24">
        <v>0</v>
      </c>
      <c r="V544" s="24">
        <v>0</v>
      </c>
      <c r="W544" s="12">
        <f t="shared" si="175"/>
        <v>500000</v>
      </c>
      <c r="X544" s="24">
        <v>0</v>
      </c>
      <c r="Y544" s="24">
        <v>0</v>
      </c>
      <c r="Z544" s="24">
        <v>0</v>
      </c>
      <c r="AA544" s="24">
        <v>0</v>
      </c>
      <c r="AB544" s="24">
        <v>0</v>
      </c>
      <c r="AC544" s="24">
        <v>0</v>
      </c>
      <c r="AD544" s="12">
        <f t="shared" si="177"/>
        <v>0</v>
      </c>
      <c r="AE544" s="24">
        <v>0</v>
      </c>
      <c r="AF544" s="24">
        <v>0</v>
      </c>
      <c r="AG544" s="24">
        <v>0</v>
      </c>
      <c r="AH544" s="24">
        <v>0</v>
      </c>
      <c r="AI544" s="24">
        <v>0</v>
      </c>
      <c r="AJ544" s="24">
        <v>0</v>
      </c>
      <c r="AK544" s="12">
        <f t="shared" si="178"/>
        <v>0</v>
      </c>
      <c r="AL544" s="12">
        <f t="shared" si="188"/>
        <v>1000000</v>
      </c>
      <c r="AM544" s="12">
        <f t="shared" si="188"/>
        <v>0</v>
      </c>
      <c r="AN544" s="12">
        <f t="shared" si="188"/>
        <v>0</v>
      </c>
      <c r="AO544" s="12">
        <f t="shared" si="187"/>
        <v>0</v>
      </c>
      <c r="AP544" s="12">
        <f t="shared" si="187"/>
        <v>0</v>
      </c>
      <c r="AQ544" s="12">
        <f t="shared" si="187"/>
        <v>0</v>
      </c>
      <c r="AR544" s="12">
        <f t="shared" si="176"/>
        <v>1000000</v>
      </c>
      <c r="AS544" s="24"/>
      <c r="AT544" s="24"/>
      <c r="AU544" s="24"/>
      <c r="AV544" s="24"/>
      <c r="AW544" s="24"/>
      <c r="AX544" s="24"/>
      <c r="AY544" s="12">
        <f t="shared" si="179"/>
        <v>0</v>
      </c>
      <c r="AZ544" s="12">
        <f t="shared" si="181"/>
        <v>1000000</v>
      </c>
      <c r="BA544" s="12">
        <f t="shared" si="182"/>
        <v>0</v>
      </c>
      <c r="BB544" s="12">
        <f t="shared" si="183"/>
        <v>0</v>
      </c>
      <c r="BC544" s="12">
        <f t="shared" si="184"/>
        <v>0</v>
      </c>
      <c r="BD544" s="12">
        <f t="shared" si="185"/>
        <v>0</v>
      </c>
      <c r="BE544" s="12">
        <f t="shared" si="186"/>
        <v>0</v>
      </c>
      <c r="BF544" s="12">
        <f t="shared" si="180"/>
        <v>1000000</v>
      </c>
      <c r="BH544" s="95"/>
    </row>
    <row r="545" spans="1:60">
      <c r="A545" s="32" t="s">
        <v>695</v>
      </c>
      <c r="B545" s="14" t="s">
        <v>9</v>
      </c>
      <c r="C545" s="84"/>
      <c r="D545" s="84" t="s">
        <v>44</v>
      </c>
      <c r="E545" s="84"/>
      <c r="F545" s="85"/>
      <c r="G545" s="85"/>
      <c r="H545" s="85"/>
      <c r="I545" s="11"/>
      <c r="J545" s="24">
        <v>0</v>
      </c>
      <c r="K545" s="24">
        <v>0</v>
      </c>
      <c r="L545" s="24">
        <v>0</v>
      </c>
      <c r="M545" s="24">
        <v>0</v>
      </c>
      <c r="N545" s="24">
        <v>0</v>
      </c>
      <c r="O545" s="24">
        <v>0</v>
      </c>
      <c r="P545" s="12">
        <f t="shared" si="173"/>
        <v>0</v>
      </c>
      <c r="Q545" s="24">
        <v>0</v>
      </c>
      <c r="R545" s="24">
        <v>0</v>
      </c>
      <c r="S545" s="24">
        <v>0</v>
      </c>
      <c r="T545" s="24">
        <v>0</v>
      </c>
      <c r="U545" s="24">
        <v>0</v>
      </c>
      <c r="V545" s="24">
        <v>0</v>
      </c>
      <c r="W545" s="12">
        <f t="shared" si="175"/>
        <v>0</v>
      </c>
      <c r="X545" s="24">
        <v>0</v>
      </c>
      <c r="Y545" s="24">
        <v>0</v>
      </c>
      <c r="Z545" s="24">
        <v>0</v>
      </c>
      <c r="AA545" s="24">
        <v>0</v>
      </c>
      <c r="AB545" s="24">
        <v>0</v>
      </c>
      <c r="AC545" s="24">
        <v>0</v>
      </c>
      <c r="AD545" s="12">
        <f t="shared" si="177"/>
        <v>0</v>
      </c>
      <c r="AE545" s="24">
        <v>0</v>
      </c>
      <c r="AF545" s="24">
        <v>0</v>
      </c>
      <c r="AG545" s="24">
        <v>0</v>
      </c>
      <c r="AH545" s="24">
        <v>0</v>
      </c>
      <c r="AI545" s="24">
        <v>0</v>
      </c>
      <c r="AJ545" s="24">
        <v>0</v>
      </c>
      <c r="AK545" s="12">
        <f t="shared" si="178"/>
        <v>0</v>
      </c>
      <c r="AL545" s="12">
        <f t="shared" si="188"/>
        <v>0</v>
      </c>
      <c r="AM545" s="12">
        <f t="shared" si="188"/>
        <v>0</v>
      </c>
      <c r="AN545" s="12">
        <f t="shared" si="188"/>
        <v>0</v>
      </c>
      <c r="AO545" s="12">
        <f t="shared" si="187"/>
        <v>0</v>
      </c>
      <c r="AP545" s="12">
        <f t="shared" si="187"/>
        <v>0</v>
      </c>
      <c r="AQ545" s="12">
        <f t="shared" si="187"/>
        <v>0</v>
      </c>
      <c r="AR545" s="12">
        <f t="shared" si="176"/>
        <v>0</v>
      </c>
      <c r="AS545" s="24"/>
      <c r="AT545" s="24"/>
      <c r="AU545" s="24"/>
      <c r="AV545" s="24"/>
      <c r="AW545" s="24"/>
      <c r="AX545" s="24"/>
      <c r="AY545" s="12">
        <f t="shared" si="179"/>
        <v>0</v>
      </c>
      <c r="AZ545" s="12">
        <f t="shared" si="181"/>
        <v>0</v>
      </c>
      <c r="BA545" s="12">
        <f t="shared" si="182"/>
        <v>0</v>
      </c>
      <c r="BB545" s="12">
        <f t="shared" si="183"/>
        <v>0</v>
      </c>
      <c r="BC545" s="12">
        <f t="shared" si="184"/>
        <v>0</v>
      </c>
      <c r="BD545" s="12">
        <f t="shared" si="185"/>
        <v>0</v>
      </c>
      <c r="BE545" s="12">
        <f t="shared" si="186"/>
        <v>0</v>
      </c>
      <c r="BF545" s="12">
        <f t="shared" si="180"/>
        <v>0</v>
      </c>
      <c r="BH545" s="95"/>
    </row>
    <row r="546" spans="1:60" ht="63.75">
      <c r="A546" s="46" t="s">
        <v>696</v>
      </c>
      <c r="B546" s="14" t="s">
        <v>9</v>
      </c>
      <c r="C546" s="84" t="s">
        <v>697</v>
      </c>
      <c r="D546" s="84" t="s">
        <v>1399</v>
      </c>
      <c r="E546" s="12" t="s">
        <v>62</v>
      </c>
      <c r="F546" s="86"/>
      <c r="G546" s="86"/>
      <c r="H546" s="85"/>
      <c r="I546" s="11"/>
      <c r="J546" s="24">
        <v>220750</v>
      </c>
      <c r="K546" s="24">
        <v>0</v>
      </c>
      <c r="L546" s="24">
        <v>0</v>
      </c>
      <c r="M546" s="24">
        <v>0</v>
      </c>
      <c r="N546" s="24">
        <v>0</v>
      </c>
      <c r="O546" s="24">
        <v>0</v>
      </c>
      <c r="P546" s="12">
        <f t="shared" si="173"/>
        <v>220750</v>
      </c>
      <c r="Q546" s="24">
        <v>114950</v>
      </c>
      <c r="R546" s="24">
        <v>0</v>
      </c>
      <c r="S546" s="24">
        <v>0</v>
      </c>
      <c r="T546" s="24">
        <v>0</v>
      </c>
      <c r="U546" s="24">
        <v>0</v>
      </c>
      <c r="V546" s="24">
        <v>0</v>
      </c>
      <c r="W546" s="12">
        <f t="shared" si="175"/>
        <v>114950</v>
      </c>
      <c r="X546" s="24">
        <v>0</v>
      </c>
      <c r="Y546" s="24">
        <v>0</v>
      </c>
      <c r="Z546" s="24">
        <v>0</v>
      </c>
      <c r="AA546" s="24">
        <v>0</v>
      </c>
      <c r="AB546" s="24">
        <v>0</v>
      </c>
      <c r="AC546" s="24">
        <v>0</v>
      </c>
      <c r="AD546" s="12">
        <f t="shared" si="177"/>
        <v>0</v>
      </c>
      <c r="AE546" s="24">
        <v>0</v>
      </c>
      <c r="AF546" s="24">
        <v>0</v>
      </c>
      <c r="AG546" s="24">
        <v>0</v>
      </c>
      <c r="AH546" s="24">
        <v>0</v>
      </c>
      <c r="AI546" s="24">
        <v>0</v>
      </c>
      <c r="AJ546" s="24">
        <v>0</v>
      </c>
      <c r="AK546" s="12">
        <f t="shared" si="178"/>
        <v>0</v>
      </c>
      <c r="AL546" s="12">
        <f t="shared" si="188"/>
        <v>335700</v>
      </c>
      <c r="AM546" s="12">
        <f t="shared" si="188"/>
        <v>0</v>
      </c>
      <c r="AN546" s="12">
        <f t="shared" si="188"/>
        <v>0</v>
      </c>
      <c r="AO546" s="12">
        <f t="shared" si="187"/>
        <v>0</v>
      </c>
      <c r="AP546" s="12">
        <f t="shared" si="187"/>
        <v>0</v>
      </c>
      <c r="AQ546" s="12">
        <f t="shared" si="187"/>
        <v>0</v>
      </c>
      <c r="AR546" s="12">
        <f t="shared" si="176"/>
        <v>335700</v>
      </c>
      <c r="AS546" s="24"/>
      <c r="AT546" s="24"/>
      <c r="AU546" s="24"/>
      <c r="AV546" s="24"/>
      <c r="AW546" s="24"/>
      <c r="AX546" s="24"/>
      <c r="AY546" s="12">
        <f t="shared" si="179"/>
        <v>0</v>
      </c>
      <c r="AZ546" s="12">
        <f t="shared" si="181"/>
        <v>335700</v>
      </c>
      <c r="BA546" s="12">
        <f t="shared" si="182"/>
        <v>0</v>
      </c>
      <c r="BB546" s="12">
        <f t="shared" si="183"/>
        <v>0</v>
      </c>
      <c r="BC546" s="12">
        <f t="shared" si="184"/>
        <v>0</v>
      </c>
      <c r="BD546" s="12">
        <f t="shared" si="185"/>
        <v>0</v>
      </c>
      <c r="BE546" s="12">
        <f t="shared" si="186"/>
        <v>0</v>
      </c>
      <c r="BF546" s="12">
        <f t="shared" si="180"/>
        <v>335700</v>
      </c>
      <c r="BH546" s="95"/>
    </row>
    <row r="547" spans="1:60">
      <c r="A547" s="46" t="s">
        <v>552</v>
      </c>
      <c r="B547" s="14"/>
      <c r="C547" s="84"/>
      <c r="D547" s="84"/>
      <c r="E547" s="12"/>
      <c r="F547" s="86"/>
      <c r="G547" s="86"/>
      <c r="H547" s="85"/>
      <c r="I547" s="11"/>
      <c r="J547" s="24"/>
      <c r="K547" s="24"/>
      <c r="L547" s="24"/>
      <c r="M547" s="24"/>
      <c r="N547" s="24"/>
      <c r="O547" s="24"/>
      <c r="P547" s="12">
        <f t="shared" si="173"/>
        <v>0</v>
      </c>
      <c r="Q547" s="24"/>
      <c r="R547" s="24"/>
      <c r="S547" s="24"/>
      <c r="T547" s="24"/>
      <c r="U547" s="24"/>
      <c r="V547" s="24"/>
      <c r="W547" s="12">
        <f t="shared" si="175"/>
        <v>0</v>
      </c>
      <c r="X547" s="24"/>
      <c r="Y547" s="24"/>
      <c r="Z547" s="24"/>
      <c r="AA547" s="24"/>
      <c r="AB547" s="24"/>
      <c r="AC547" s="24"/>
      <c r="AD547" s="12">
        <f t="shared" si="177"/>
        <v>0</v>
      </c>
      <c r="AE547" s="24"/>
      <c r="AF547" s="24"/>
      <c r="AG547" s="24"/>
      <c r="AH547" s="24"/>
      <c r="AI547" s="24"/>
      <c r="AJ547" s="24"/>
      <c r="AK547" s="12">
        <f t="shared" si="178"/>
        <v>0</v>
      </c>
      <c r="AL547" s="12">
        <f t="shared" si="188"/>
        <v>0</v>
      </c>
      <c r="AM547" s="12">
        <f t="shared" si="188"/>
        <v>0</v>
      </c>
      <c r="AN547" s="12">
        <f t="shared" si="188"/>
        <v>0</v>
      </c>
      <c r="AO547" s="12">
        <f t="shared" si="187"/>
        <v>0</v>
      </c>
      <c r="AP547" s="12">
        <f t="shared" si="187"/>
        <v>0</v>
      </c>
      <c r="AQ547" s="12">
        <f t="shared" si="187"/>
        <v>0</v>
      </c>
      <c r="AR547" s="12">
        <f t="shared" si="176"/>
        <v>0</v>
      </c>
      <c r="AS547" s="24"/>
      <c r="AT547" s="24"/>
      <c r="AU547" s="24"/>
      <c r="AV547" s="24"/>
      <c r="AW547" s="24"/>
      <c r="AX547" s="24"/>
      <c r="AY547" s="12">
        <f t="shared" si="179"/>
        <v>0</v>
      </c>
      <c r="AZ547" s="12">
        <f t="shared" si="181"/>
        <v>0</v>
      </c>
      <c r="BA547" s="12">
        <f t="shared" si="182"/>
        <v>0</v>
      </c>
      <c r="BB547" s="12">
        <f t="shared" si="183"/>
        <v>0</v>
      </c>
      <c r="BC547" s="12">
        <f t="shared" si="184"/>
        <v>0</v>
      </c>
      <c r="BD547" s="12">
        <f t="shared" si="185"/>
        <v>0</v>
      </c>
      <c r="BE547" s="12">
        <f t="shared" si="186"/>
        <v>0</v>
      </c>
      <c r="BF547" s="12">
        <f t="shared" si="180"/>
        <v>0</v>
      </c>
      <c r="BH547" s="95"/>
    </row>
    <row r="548" spans="1:60" ht="76.5">
      <c r="A548" s="46" t="s">
        <v>698</v>
      </c>
      <c r="B548" s="14" t="s">
        <v>9</v>
      </c>
      <c r="C548" s="84" t="s">
        <v>699</v>
      </c>
      <c r="D548" s="84" t="s">
        <v>1399</v>
      </c>
      <c r="E548" s="84" t="s">
        <v>66</v>
      </c>
      <c r="F548" s="85"/>
      <c r="G548" s="85"/>
      <c r="H548" s="85"/>
      <c r="I548" s="11"/>
      <c r="J548" s="24">
        <v>0</v>
      </c>
      <c r="K548" s="24">
        <v>0</v>
      </c>
      <c r="L548" s="24">
        <v>0</v>
      </c>
      <c r="M548" s="24">
        <v>0</v>
      </c>
      <c r="N548" s="24">
        <v>0</v>
      </c>
      <c r="O548" s="24">
        <v>0</v>
      </c>
      <c r="P548" s="12">
        <f t="shared" si="173"/>
        <v>0</v>
      </c>
      <c r="Q548" s="24">
        <v>0</v>
      </c>
      <c r="R548" s="24">
        <v>0</v>
      </c>
      <c r="S548" s="24">
        <v>0</v>
      </c>
      <c r="T548" s="24">
        <v>0</v>
      </c>
      <c r="U548" s="24">
        <v>0</v>
      </c>
      <c r="V548" s="24">
        <v>0</v>
      </c>
      <c r="W548" s="12">
        <f t="shared" si="175"/>
        <v>0</v>
      </c>
      <c r="X548" s="24">
        <v>24477</v>
      </c>
      <c r="Y548" s="24">
        <v>0</v>
      </c>
      <c r="Z548" s="24">
        <v>0</v>
      </c>
      <c r="AA548" s="24">
        <v>0</v>
      </c>
      <c r="AB548" s="24">
        <v>0</v>
      </c>
      <c r="AC548" s="24">
        <v>0</v>
      </c>
      <c r="AD548" s="12">
        <f t="shared" si="177"/>
        <v>24477</v>
      </c>
      <c r="AE548" s="24">
        <v>80000</v>
      </c>
      <c r="AF548" s="24">
        <v>0</v>
      </c>
      <c r="AG548" s="24">
        <v>0</v>
      </c>
      <c r="AH548" s="24">
        <v>0</v>
      </c>
      <c r="AI548" s="24">
        <v>0</v>
      </c>
      <c r="AJ548" s="24">
        <v>0</v>
      </c>
      <c r="AK548" s="12">
        <f t="shared" si="178"/>
        <v>80000</v>
      </c>
      <c r="AL548" s="12">
        <f t="shared" si="188"/>
        <v>104477</v>
      </c>
      <c r="AM548" s="12">
        <f t="shared" si="188"/>
        <v>0</v>
      </c>
      <c r="AN548" s="12">
        <f t="shared" si="188"/>
        <v>0</v>
      </c>
      <c r="AO548" s="12">
        <f t="shared" si="187"/>
        <v>0</v>
      </c>
      <c r="AP548" s="12">
        <f t="shared" si="187"/>
        <v>0</v>
      </c>
      <c r="AQ548" s="12">
        <f t="shared" si="187"/>
        <v>0</v>
      </c>
      <c r="AR548" s="12">
        <f t="shared" si="176"/>
        <v>104477</v>
      </c>
      <c r="AS548" s="24"/>
      <c r="AT548" s="24"/>
      <c r="AU548" s="24"/>
      <c r="AV548" s="24"/>
      <c r="AW548" s="24"/>
      <c r="AX548" s="24"/>
      <c r="AY548" s="12">
        <f t="shared" si="179"/>
        <v>0</v>
      </c>
      <c r="AZ548" s="12">
        <f t="shared" si="181"/>
        <v>104477</v>
      </c>
      <c r="BA548" s="12">
        <f t="shared" si="182"/>
        <v>0</v>
      </c>
      <c r="BB548" s="12">
        <f t="shared" si="183"/>
        <v>0</v>
      </c>
      <c r="BC548" s="12">
        <f t="shared" si="184"/>
        <v>0</v>
      </c>
      <c r="BD548" s="12">
        <f t="shared" si="185"/>
        <v>0</v>
      </c>
      <c r="BE548" s="12">
        <f t="shared" si="186"/>
        <v>0</v>
      </c>
      <c r="BF548" s="12">
        <f t="shared" si="180"/>
        <v>104477</v>
      </c>
      <c r="BH548" s="95"/>
    </row>
    <row r="549" spans="1:60" ht="76.5">
      <c r="A549" s="46" t="s">
        <v>700</v>
      </c>
      <c r="B549" s="14" t="s">
        <v>9</v>
      </c>
      <c r="C549" s="84" t="s">
        <v>701</v>
      </c>
      <c r="D549" s="84" t="s">
        <v>1399</v>
      </c>
      <c r="E549" s="84" t="s">
        <v>66</v>
      </c>
      <c r="F549" s="85"/>
      <c r="G549" s="85"/>
      <c r="H549" s="85"/>
      <c r="I549" s="11"/>
      <c r="J549" s="24">
        <v>0</v>
      </c>
      <c r="K549" s="24">
        <v>0</v>
      </c>
      <c r="L549" s="24">
        <v>0</v>
      </c>
      <c r="M549" s="24">
        <v>0</v>
      </c>
      <c r="N549" s="24">
        <v>0</v>
      </c>
      <c r="O549" s="24">
        <v>0</v>
      </c>
      <c r="P549" s="12">
        <f t="shared" si="173"/>
        <v>0</v>
      </c>
      <c r="Q549" s="24">
        <v>0</v>
      </c>
      <c r="R549" s="24">
        <v>0</v>
      </c>
      <c r="S549" s="24">
        <v>0</v>
      </c>
      <c r="T549" s="24">
        <v>0</v>
      </c>
      <c r="U549" s="24">
        <v>0</v>
      </c>
      <c r="V549" s="24">
        <v>0</v>
      </c>
      <c r="W549" s="12">
        <f t="shared" si="175"/>
        <v>0</v>
      </c>
      <c r="X549" s="24">
        <v>15809</v>
      </c>
      <c r="Y549" s="24">
        <v>0</v>
      </c>
      <c r="Z549" s="24">
        <v>0</v>
      </c>
      <c r="AA549" s="24">
        <v>0</v>
      </c>
      <c r="AB549" s="24">
        <v>0</v>
      </c>
      <c r="AC549" s="24">
        <v>0</v>
      </c>
      <c r="AD549" s="12">
        <f t="shared" si="177"/>
        <v>15809</v>
      </c>
      <c r="AE549" s="24">
        <v>60000</v>
      </c>
      <c r="AF549" s="24">
        <v>0</v>
      </c>
      <c r="AG549" s="24">
        <v>0</v>
      </c>
      <c r="AH549" s="24">
        <v>0</v>
      </c>
      <c r="AI549" s="24">
        <v>0</v>
      </c>
      <c r="AJ549" s="24">
        <v>0</v>
      </c>
      <c r="AK549" s="12">
        <f t="shared" si="178"/>
        <v>60000</v>
      </c>
      <c r="AL549" s="12">
        <f t="shared" si="188"/>
        <v>75809</v>
      </c>
      <c r="AM549" s="12">
        <f t="shared" si="188"/>
        <v>0</v>
      </c>
      <c r="AN549" s="12">
        <f t="shared" si="188"/>
        <v>0</v>
      </c>
      <c r="AO549" s="12">
        <f t="shared" si="187"/>
        <v>0</v>
      </c>
      <c r="AP549" s="12">
        <f t="shared" si="187"/>
        <v>0</v>
      </c>
      <c r="AQ549" s="12">
        <f t="shared" si="187"/>
        <v>0</v>
      </c>
      <c r="AR549" s="12">
        <f t="shared" si="176"/>
        <v>75809</v>
      </c>
      <c r="AS549" s="24"/>
      <c r="AT549" s="24"/>
      <c r="AU549" s="24"/>
      <c r="AV549" s="24"/>
      <c r="AW549" s="24"/>
      <c r="AX549" s="24"/>
      <c r="AY549" s="12">
        <f t="shared" si="179"/>
        <v>0</v>
      </c>
      <c r="AZ549" s="12">
        <f t="shared" si="181"/>
        <v>75809</v>
      </c>
      <c r="BA549" s="12">
        <f t="shared" si="182"/>
        <v>0</v>
      </c>
      <c r="BB549" s="12">
        <f t="shared" si="183"/>
        <v>0</v>
      </c>
      <c r="BC549" s="12">
        <f t="shared" si="184"/>
        <v>0</v>
      </c>
      <c r="BD549" s="12">
        <f t="shared" si="185"/>
        <v>0</v>
      </c>
      <c r="BE549" s="12">
        <f t="shared" si="186"/>
        <v>0</v>
      </c>
      <c r="BF549" s="12">
        <f t="shared" si="180"/>
        <v>75809</v>
      </c>
      <c r="BH549" s="95"/>
    </row>
    <row r="550" spans="1:60" ht="63.75">
      <c r="A550" s="46" t="s">
        <v>702</v>
      </c>
      <c r="B550" s="14" t="s">
        <v>9</v>
      </c>
      <c r="C550" s="84" t="s">
        <v>703</v>
      </c>
      <c r="D550" s="84" t="s">
        <v>1399</v>
      </c>
      <c r="E550" s="84" t="s">
        <v>59</v>
      </c>
      <c r="F550" s="85"/>
      <c r="G550" s="85"/>
      <c r="H550" s="85"/>
      <c r="I550" s="11"/>
      <c r="J550" s="24">
        <v>0</v>
      </c>
      <c r="K550" s="24">
        <v>0</v>
      </c>
      <c r="L550" s="24">
        <v>0</v>
      </c>
      <c r="M550" s="24">
        <v>0</v>
      </c>
      <c r="N550" s="24">
        <v>0</v>
      </c>
      <c r="O550" s="24">
        <v>0</v>
      </c>
      <c r="P550" s="12">
        <f t="shared" si="173"/>
        <v>0</v>
      </c>
      <c r="Q550" s="24">
        <v>30000</v>
      </c>
      <c r="R550" s="24">
        <v>0</v>
      </c>
      <c r="S550" s="24">
        <v>0</v>
      </c>
      <c r="T550" s="24">
        <v>0</v>
      </c>
      <c r="U550" s="24">
        <v>0</v>
      </c>
      <c r="V550" s="24">
        <v>0</v>
      </c>
      <c r="W550" s="12">
        <f t="shared" si="175"/>
        <v>30000</v>
      </c>
      <c r="X550" s="24">
        <v>60000</v>
      </c>
      <c r="Y550" s="24">
        <v>0</v>
      </c>
      <c r="Z550" s="24">
        <v>0</v>
      </c>
      <c r="AA550" s="24">
        <v>0</v>
      </c>
      <c r="AB550" s="24">
        <v>0</v>
      </c>
      <c r="AC550" s="24">
        <v>0</v>
      </c>
      <c r="AD550" s="12">
        <f t="shared" si="177"/>
        <v>60000</v>
      </c>
      <c r="AE550" s="24">
        <v>20160</v>
      </c>
      <c r="AF550" s="24">
        <v>0</v>
      </c>
      <c r="AG550" s="24">
        <v>0</v>
      </c>
      <c r="AH550" s="24">
        <v>0</v>
      </c>
      <c r="AI550" s="24">
        <v>0</v>
      </c>
      <c r="AJ550" s="24">
        <v>0</v>
      </c>
      <c r="AK550" s="12">
        <f t="shared" si="178"/>
        <v>20160</v>
      </c>
      <c r="AL550" s="12">
        <f t="shared" si="188"/>
        <v>110160</v>
      </c>
      <c r="AM550" s="12">
        <f t="shared" si="188"/>
        <v>0</v>
      </c>
      <c r="AN550" s="12">
        <f t="shared" si="188"/>
        <v>0</v>
      </c>
      <c r="AO550" s="12">
        <f t="shared" si="187"/>
        <v>0</v>
      </c>
      <c r="AP550" s="12">
        <f t="shared" si="187"/>
        <v>0</v>
      </c>
      <c r="AQ550" s="12">
        <f t="shared" si="187"/>
        <v>0</v>
      </c>
      <c r="AR550" s="12">
        <f t="shared" si="176"/>
        <v>110160</v>
      </c>
      <c r="AS550" s="24"/>
      <c r="AT550" s="24"/>
      <c r="AU550" s="24"/>
      <c r="AV550" s="24"/>
      <c r="AW550" s="24"/>
      <c r="AX550" s="24"/>
      <c r="AY550" s="12">
        <f t="shared" si="179"/>
        <v>0</v>
      </c>
      <c r="AZ550" s="12">
        <f t="shared" si="181"/>
        <v>110160</v>
      </c>
      <c r="BA550" s="12">
        <f t="shared" si="182"/>
        <v>0</v>
      </c>
      <c r="BB550" s="12">
        <f t="shared" si="183"/>
        <v>0</v>
      </c>
      <c r="BC550" s="12">
        <f t="shared" si="184"/>
        <v>0</v>
      </c>
      <c r="BD550" s="12">
        <f t="shared" si="185"/>
        <v>0</v>
      </c>
      <c r="BE550" s="12">
        <f t="shared" si="186"/>
        <v>0</v>
      </c>
      <c r="BF550" s="12">
        <f t="shared" si="180"/>
        <v>110160</v>
      </c>
      <c r="BH550" s="95"/>
    </row>
    <row r="551" spans="1:60" ht="63.75">
      <c r="A551" s="46" t="s">
        <v>704</v>
      </c>
      <c r="B551" s="14" t="s">
        <v>9</v>
      </c>
      <c r="C551" s="84" t="s">
        <v>705</v>
      </c>
      <c r="D551" s="84" t="s">
        <v>1399</v>
      </c>
      <c r="E551" s="84" t="s">
        <v>37</v>
      </c>
      <c r="F551" s="85"/>
      <c r="G551" s="85"/>
      <c r="H551" s="85"/>
      <c r="I551" s="11"/>
      <c r="J551" s="24">
        <v>0</v>
      </c>
      <c r="K551" s="24">
        <v>0</v>
      </c>
      <c r="L551" s="24">
        <v>0</v>
      </c>
      <c r="M551" s="24">
        <v>0</v>
      </c>
      <c r="N551" s="24">
        <v>0</v>
      </c>
      <c r="O551" s="24">
        <v>0</v>
      </c>
      <c r="P551" s="12">
        <f t="shared" si="173"/>
        <v>0</v>
      </c>
      <c r="Q551" s="24">
        <v>12979</v>
      </c>
      <c r="R551" s="24">
        <v>0</v>
      </c>
      <c r="S551" s="24">
        <v>0</v>
      </c>
      <c r="T551" s="24">
        <v>0</v>
      </c>
      <c r="U551" s="24">
        <v>0</v>
      </c>
      <c r="V551" s="24">
        <v>0</v>
      </c>
      <c r="W551" s="12">
        <f t="shared" si="175"/>
        <v>12979</v>
      </c>
      <c r="X551" s="24">
        <v>60000</v>
      </c>
      <c r="Y551" s="24">
        <v>0</v>
      </c>
      <c r="Z551" s="24">
        <v>0</v>
      </c>
      <c r="AA551" s="24">
        <v>0</v>
      </c>
      <c r="AB551" s="24">
        <v>0</v>
      </c>
      <c r="AC551" s="24">
        <v>0</v>
      </c>
      <c r="AD551" s="12">
        <f t="shared" si="177"/>
        <v>60000</v>
      </c>
      <c r="AE551" s="24">
        <v>120000</v>
      </c>
      <c r="AF551" s="24">
        <v>0</v>
      </c>
      <c r="AG551" s="24">
        <v>0</v>
      </c>
      <c r="AH551" s="24">
        <v>0</v>
      </c>
      <c r="AI551" s="24">
        <v>0</v>
      </c>
      <c r="AJ551" s="24">
        <v>0</v>
      </c>
      <c r="AK551" s="12">
        <f t="shared" si="178"/>
        <v>120000</v>
      </c>
      <c r="AL551" s="12">
        <f t="shared" si="188"/>
        <v>192979</v>
      </c>
      <c r="AM551" s="12">
        <f t="shared" si="188"/>
        <v>0</v>
      </c>
      <c r="AN551" s="12">
        <f t="shared" si="188"/>
        <v>0</v>
      </c>
      <c r="AO551" s="12">
        <f t="shared" si="187"/>
        <v>0</v>
      </c>
      <c r="AP551" s="12">
        <f t="shared" si="187"/>
        <v>0</v>
      </c>
      <c r="AQ551" s="12">
        <f t="shared" si="187"/>
        <v>0</v>
      </c>
      <c r="AR551" s="12">
        <f t="shared" si="176"/>
        <v>192979</v>
      </c>
      <c r="AS551" s="24"/>
      <c r="AT551" s="24"/>
      <c r="AU551" s="24"/>
      <c r="AV551" s="24"/>
      <c r="AW551" s="24"/>
      <c r="AX551" s="24"/>
      <c r="AY551" s="12">
        <f t="shared" si="179"/>
        <v>0</v>
      </c>
      <c r="AZ551" s="12">
        <f t="shared" si="181"/>
        <v>192979</v>
      </c>
      <c r="BA551" s="12">
        <f t="shared" si="182"/>
        <v>0</v>
      </c>
      <c r="BB551" s="12">
        <f t="shared" si="183"/>
        <v>0</v>
      </c>
      <c r="BC551" s="12">
        <f t="shared" si="184"/>
        <v>0</v>
      </c>
      <c r="BD551" s="12">
        <f t="shared" si="185"/>
        <v>0</v>
      </c>
      <c r="BE551" s="12">
        <f t="shared" si="186"/>
        <v>0</v>
      </c>
      <c r="BF551" s="12">
        <f t="shared" si="180"/>
        <v>192979</v>
      </c>
      <c r="BH551" s="95"/>
    </row>
    <row r="552" spans="1:60" ht="51">
      <c r="A552" s="46" t="s">
        <v>706</v>
      </c>
      <c r="B552" s="14" t="s">
        <v>9</v>
      </c>
      <c r="C552" s="84"/>
      <c r="D552" s="84" t="s">
        <v>45</v>
      </c>
      <c r="E552" s="84" t="s">
        <v>1396</v>
      </c>
      <c r="F552" s="85"/>
      <c r="G552" s="85"/>
      <c r="H552" s="85"/>
      <c r="I552" s="11"/>
      <c r="J552" s="24">
        <v>0</v>
      </c>
      <c r="K552" s="24">
        <v>0</v>
      </c>
      <c r="L552" s="24">
        <v>0</v>
      </c>
      <c r="M552" s="24">
        <v>0</v>
      </c>
      <c r="N552" s="24">
        <v>0</v>
      </c>
      <c r="O552" s="24">
        <v>0</v>
      </c>
      <c r="P552" s="12">
        <f t="shared" si="173"/>
        <v>0</v>
      </c>
      <c r="Q552" s="24">
        <v>0</v>
      </c>
      <c r="R552" s="24">
        <v>0</v>
      </c>
      <c r="S552" s="24">
        <v>0</v>
      </c>
      <c r="T552" s="24">
        <v>0</v>
      </c>
      <c r="U552" s="24">
        <v>0</v>
      </c>
      <c r="V552" s="24">
        <v>0</v>
      </c>
      <c r="W552" s="12">
        <f t="shared" si="175"/>
        <v>0</v>
      </c>
      <c r="X552" s="24">
        <v>0</v>
      </c>
      <c r="Y552" s="24">
        <v>0</v>
      </c>
      <c r="Z552" s="24">
        <v>0</v>
      </c>
      <c r="AA552" s="24">
        <v>0</v>
      </c>
      <c r="AB552" s="24">
        <v>0</v>
      </c>
      <c r="AC552" s="24">
        <v>0</v>
      </c>
      <c r="AD552" s="12">
        <f t="shared" si="177"/>
        <v>0</v>
      </c>
      <c r="AE552" s="24">
        <v>86600</v>
      </c>
      <c r="AF552" s="24">
        <v>0</v>
      </c>
      <c r="AG552" s="24">
        <v>0</v>
      </c>
      <c r="AH552" s="24">
        <v>0</v>
      </c>
      <c r="AI552" s="24">
        <v>0</v>
      </c>
      <c r="AJ552" s="24">
        <v>0</v>
      </c>
      <c r="AK552" s="12">
        <f t="shared" si="178"/>
        <v>86600</v>
      </c>
      <c r="AL552" s="12">
        <f t="shared" si="188"/>
        <v>86600</v>
      </c>
      <c r="AM552" s="12">
        <f t="shared" si="188"/>
        <v>0</v>
      </c>
      <c r="AN552" s="12">
        <f t="shared" si="188"/>
        <v>0</v>
      </c>
      <c r="AO552" s="12">
        <f t="shared" si="187"/>
        <v>0</v>
      </c>
      <c r="AP552" s="12">
        <f t="shared" si="187"/>
        <v>0</v>
      </c>
      <c r="AQ552" s="12">
        <f t="shared" si="187"/>
        <v>0</v>
      </c>
      <c r="AR552" s="12">
        <f t="shared" si="176"/>
        <v>86600</v>
      </c>
      <c r="AS552" s="24"/>
      <c r="AT552" s="24"/>
      <c r="AU552" s="24"/>
      <c r="AV552" s="24"/>
      <c r="AW552" s="24"/>
      <c r="AX552" s="24"/>
      <c r="AY552" s="12">
        <f t="shared" si="179"/>
        <v>0</v>
      </c>
      <c r="AZ552" s="12">
        <f t="shared" si="181"/>
        <v>86600</v>
      </c>
      <c r="BA552" s="12">
        <f t="shared" si="182"/>
        <v>0</v>
      </c>
      <c r="BB552" s="12">
        <f t="shared" si="183"/>
        <v>0</v>
      </c>
      <c r="BC552" s="12">
        <f t="shared" si="184"/>
        <v>0</v>
      </c>
      <c r="BD552" s="12">
        <f t="shared" si="185"/>
        <v>0</v>
      </c>
      <c r="BE552" s="12">
        <f t="shared" si="186"/>
        <v>0</v>
      </c>
      <c r="BF552" s="12">
        <f t="shared" si="180"/>
        <v>86600</v>
      </c>
      <c r="BH552" s="95"/>
    </row>
    <row r="553" spans="1:60" ht="76.5">
      <c r="A553" s="32" t="s">
        <v>707</v>
      </c>
      <c r="B553" s="14" t="s">
        <v>9</v>
      </c>
      <c r="C553" s="84" t="s">
        <v>708</v>
      </c>
      <c r="D553" s="84" t="s">
        <v>1399</v>
      </c>
      <c r="E553" s="12" t="s">
        <v>60</v>
      </c>
      <c r="F553" s="86"/>
      <c r="G553" s="86"/>
      <c r="H553" s="85"/>
      <c r="I553" s="11"/>
      <c r="J553" s="24">
        <v>96503</v>
      </c>
      <c r="K553" s="24">
        <v>0</v>
      </c>
      <c r="L553" s="24">
        <v>0</v>
      </c>
      <c r="M553" s="24">
        <v>0</v>
      </c>
      <c r="N553" s="24">
        <v>0</v>
      </c>
      <c r="O553" s="24">
        <v>0</v>
      </c>
      <c r="P553" s="12">
        <f t="shared" ref="P553:P616" si="189">SUM(J553:O553)</f>
        <v>96503</v>
      </c>
      <c r="Q553" s="24">
        <v>0</v>
      </c>
      <c r="R553" s="24">
        <v>0</v>
      </c>
      <c r="S553" s="24">
        <v>0</v>
      </c>
      <c r="T553" s="24">
        <v>0</v>
      </c>
      <c r="U553" s="24">
        <v>0</v>
      </c>
      <c r="V553" s="24">
        <v>0</v>
      </c>
      <c r="W553" s="12">
        <f t="shared" si="175"/>
        <v>0</v>
      </c>
      <c r="X553" s="24">
        <v>0</v>
      </c>
      <c r="Y553" s="24">
        <v>0</v>
      </c>
      <c r="Z553" s="24">
        <v>0</v>
      </c>
      <c r="AA553" s="24">
        <v>0</v>
      </c>
      <c r="AB553" s="24">
        <v>0</v>
      </c>
      <c r="AC553" s="24">
        <v>0</v>
      </c>
      <c r="AD553" s="12">
        <f t="shared" si="177"/>
        <v>0</v>
      </c>
      <c r="AE553" s="24">
        <v>0</v>
      </c>
      <c r="AF553" s="24">
        <v>0</v>
      </c>
      <c r="AG553" s="24">
        <v>0</v>
      </c>
      <c r="AH553" s="24">
        <v>0</v>
      </c>
      <c r="AI553" s="24">
        <v>0</v>
      </c>
      <c r="AJ553" s="24">
        <v>0</v>
      </c>
      <c r="AK553" s="12">
        <f t="shared" si="178"/>
        <v>0</v>
      </c>
      <c r="AL553" s="12">
        <f t="shared" si="188"/>
        <v>96503</v>
      </c>
      <c r="AM553" s="12">
        <f t="shared" si="188"/>
        <v>0</v>
      </c>
      <c r="AN553" s="12">
        <f t="shared" si="188"/>
        <v>0</v>
      </c>
      <c r="AO553" s="12">
        <f t="shared" si="187"/>
        <v>0</v>
      </c>
      <c r="AP553" s="12">
        <f t="shared" si="187"/>
        <v>0</v>
      </c>
      <c r="AQ553" s="12">
        <f t="shared" si="187"/>
        <v>0</v>
      </c>
      <c r="AR553" s="12">
        <f t="shared" si="176"/>
        <v>96503</v>
      </c>
      <c r="AS553" s="24"/>
      <c r="AT553" s="24"/>
      <c r="AU553" s="24"/>
      <c r="AV553" s="24"/>
      <c r="AW553" s="24"/>
      <c r="AX553" s="24"/>
      <c r="AY553" s="12">
        <f t="shared" si="179"/>
        <v>0</v>
      </c>
      <c r="AZ553" s="12">
        <f t="shared" si="181"/>
        <v>96503</v>
      </c>
      <c r="BA553" s="12">
        <f t="shared" si="182"/>
        <v>0</v>
      </c>
      <c r="BB553" s="12">
        <f t="shared" si="183"/>
        <v>0</v>
      </c>
      <c r="BC553" s="12">
        <f t="shared" si="184"/>
        <v>0</v>
      </c>
      <c r="BD553" s="12">
        <f t="shared" si="185"/>
        <v>0</v>
      </c>
      <c r="BE553" s="12">
        <f t="shared" si="186"/>
        <v>0</v>
      </c>
      <c r="BF553" s="12">
        <f t="shared" si="180"/>
        <v>96503</v>
      </c>
      <c r="BH553" s="95"/>
    </row>
    <row r="554" spans="1:60" ht="76.5">
      <c r="A554" s="32" t="s">
        <v>709</v>
      </c>
      <c r="B554" s="14" t="s">
        <v>9</v>
      </c>
      <c r="C554" s="84" t="s">
        <v>710</v>
      </c>
      <c r="D554" s="84" t="s">
        <v>1399</v>
      </c>
      <c r="E554" s="12" t="s">
        <v>1381</v>
      </c>
      <c r="F554" s="86"/>
      <c r="G554" s="86"/>
      <c r="H554" s="85"/>
      <c r="I554" s="11"/>
      <c r="J554" s="24">
        <v>0</v>
      </c>
      <c r="K554" s="24">
        <v>0</v>
      </c>
      <c r="L554" s="24">
        <v>0</v>
      </c>
      <c r="M554" s="24">
        <v>0</v>
      </c>
      <c r="N554" s="24">
        <v>0</v>
      </c>
      <c r="O554" s="24">
        <v>0</v>
      </c>
      <c r="P554" s="12">
        <f t="shared" si="189"/>
        <v>0</v>
      </c>
      <c r="Q554" s="24">
        <v>24205</v>
      </c>
      <c r="R554" s="24">
        <v>0</v>
      </c>
      <c r="S554" s="24">
        <v>0</v>
      </c>
      <c r="T554" s="24">
        <v>0</v>
      </c>
      <c r="U554" s="24">
        <v>0</v>
      </c>
      <c r="V554" s="24">
        <v>0</v>
      </c>
      <c r="W554" s="12">
        <f t="shared" si="175"/>
        <v>24205</v>
      </c>
      <c r="X554" s="24">
        <v>80000</v>
      </c>
      <c r="Y554" s="24">
        <v>0</v>
      </c>
      <c r="Z554" s="24">
        <v>0</v>
      </c>
      <c r="AA554" s="24">
        <v>0</v>
      </c>
      <c r="AB554" s="24">
        <v>0</v>
      </c>
      <c r="AC554" s="24">
        <v>0</v>
      </c>
      <c r="AD554" s="12">
        <f t="shared" si="177"/>
        <v>80000</v>
      </c>
      <c r="AE554" s="24">
        <v>100000</v>
      </c>
      <c r="AF554" s="24">
        <v>0</v>
      </c>
      <c r="AG554" s="24">
        <v>0</v>
      </c>
      <c r="AH554" s="24">
        <v>0</v>
      </c>
      <c r="AI554" s="24">
        <v>0</v>
      </c>
      <c r="AJ554" s="24">
        <v>0</v>
      </c>
      <c r="AK554" s="12">
        <f t="shared" si="178"/>
        <v>100000</v>
      </c>
      <c r="AL554" s="12">
        <f t="shared" si="188"/>
        <v>204205</v>
      </c>
      <c r="AM554" s="12">
        <f t="shared" si="188"/>
        <v>0</v>
      </c>
      <c r="AN554" s="12">
        <f t="shared" si="188"/>
        <v>0</v>
      </c>
      <c r="AO554" s="12">
        <f t="shared" si="187"/>
        <v>0</v>
      </c>
      <c r="AP554" s="12">
        <f t="shared" si="187"/>
        <v>0</v>
      </c>
      <c r="AQ554" s="12">
        <f t="shared" si="187"/>
        <v>0</v>
      </c>
      <c r="AR554" s="12">
        <f t="shared" si="176"/>
        <v>204205</v>
      </c>
      <c r="AS554" s="24"/>
      <c r="AT554" s="24"/>
      <c r="AU554" s="24"/>
      <c r="AV554" s="24"/>
      <c r="AW554" s="24"/>
      <c r="AX554" s="24"/>
      <c r="AY554" s="12">
        <f t="shared" si="179"/>
        <v>0</v>
      </c>
      <c r="AZ554" s="12">
        <f t="shared" si="181"/>
        <v>204205</v>
      </c>
      <c r="BA554" s="12">
        <f t="shared" si="182"/>
        <v>0</v>
      </c>
      <c r="BB554" s="12">
        <f t="shared" si="183"/>
        <v>0</v>
      </c>
      <c r="BC554" s="12">
        <f t="shared" si="184"/>
        <v>0</v>
      </c>
      <c r="BD554" s="12">
        <f t="shared" si="185"/>
        <v>0</v>
      </c>
      <c r="BE554" s="12">
        <f t="shared" si="186"/>
        <v>0</v>
      </c>
      <c r="BF554" s="12">
        <f t="shared" si="180"/>
        <v>204205</v>
      </c>
      <c r="BH554" s="95"/>
    </row>
    <row r="555" spans="1:60" ht="63.75">
      <c r="A555" s="32" t="s">
        <v>711</v>
      </c>
      <c r="B555" s="14" t="s">
        <v>9</v>
      </c>
      <c r="C555" s="84" t="s">
        <v>712</v>
      </c>
      <c r="D555" s="84" t="s">
        <v>1399</v>
      </c>
      <c r="E555" s="12" t="s">
        <v>1381</v>
      </c>
      <c r="F555" s="86"/>
      <c r="G555" s="86"/>
      <c r="H555" s="85"/>
      <c r="I555" s="11"/>
      <c r="J555" s="24">
        <v>0</v>
      </c>
      <c r="K555" s="24">
        <v>0</v>
      </c>
      <c r="L555" s="24">
        <v>0</v>
      </c>
      <c r="M555" s="24">
        <v>0</v>
      </c>
      <c r="N555" s="24">
        <v>0</v>
      </c>
      <c r="O555" s="24">
        <v>0</v>
      </c>
      <c r="P555" s="12">
        <f t="shared" si="189"/>
        <v>0</v>
      </c>
      <c r="Q555" s="24">
        <v>54324</v>
      </c>
      <c r="R555" s="24">
        <v>0</v>
      </c>
      <c r="S555" s="24">
        <v>0</v>
      </c>
      <c r="T555" s="24">
        <v>0</v>
      </c>
      <c r="U555" s="24">
        <v>0</v>
      </c>
      <c r="V555" s="24">
        <v>0</v>
      </c>
      <c r="W555" s="12">
        <f t="shared" si="175"/>
        <v>54324</v>
      </c>
      <c r="X555" s="24">
        <v>100000</v>
      </c>
      <c r="Y555" s="24">
        <v>0</v>
      </c>
      <c r="Z555" s="24">
        <v>0</v>
      </c>
      <c r="AA555" s="24">
        <v>0</v>
      </c>
      <c r="AB555" s="24">
        <v>0</v>
      </c>
      <c r="AC555" s="24">
        <v>0</v>
      </c>
      <c r="AD555" s="12">
        <f t="shared" si="177"/>
        <v>100000</v>
      </c>
      <c r="AE555" s="24">
        <v>150000</v>
      </c>
      <c r="AF555" s="24">
        <v>0</v>
      </c>
      <c r="AG555" s="24">
        <v>0</v>
      </c>
      <c r="AH555" s="24">
        <v>0</v>
      </c>
      <c r="AI555" s="24">
        <v>0</v>
      </c>
      <c r="AJ555" s="24">
        <v>0</v>
      </c>
      <c r="AK555" s="12">
        <f t="shared" si="178"/>
        <v>150000</v>
      </c>
      <c r="AL555" s="12">
        <f t="shared" si="188"/>
        <v>304324</v>
      </c>
      <c r="AM555" s="12">
        <f t="shared" si="188"/>
        <v>0</v>
      </c>
      <c r="AN555" s="12">
        <f t="shared" si="188"/>
        <v>0</v>
      </c>
      <c r="AO555" s="12">
        <f t="shared" si="187"/>
        <v>0</v>
      </c>
      <c r="AP555" s="12">
        <f t="shared" si="187"/>
        <v>0</v>
      </c>
      <c r="AQ555" s="12">
        <f t="shared" si="187"/>
        <v>0</v>
      </c>
      <c r="AR555" s="12">
        <f t="shared" si="176"/>
        <v>304324</v>
      </c>
      <c r="AS555" s="24"/>
      <c r="AT555" s="24"/>
      <c r="AU555" s="24"/>
      <c r="AV555" s="24"/>
      <c r="AW555" s="24"/>
      <c r="AX555" s="24"/>
      <c r="AY555" s="12">
        <f t="shared" si="179"/>
        <v>0</v>
      </c>
      <c r="AZ555" s="12">
        <f t="shared" si="181"/>
        <v>304324</v>
      </c>
      <c r="BA555" s="12">
        <f t="shared" si="182"/>
        <v>0</v>
      </c>
      <c r="BB555" s="12">
        <f t="shared" si="183"/>
        <v>0</v>
      </c>
      <c r="BC555" s="12">
        <f t="shared" si="184"/>
        <v>0</v>
      </c>
      <c r="BD555" s="12">
        <f t="shared" si="185"/>
        <v>0</v>
      </c>
      <c r="BE555" s="12">
        <f t="shared" si="186"/>
        <v>0</v>
      </c>
      <c r="BF555" s="12">
        <f t="shared" si="180"/>
        <v>304324</v>
      </c>
      <c r="BH555" s="95"/>
    </row>
    <row r="556" spans="1:60" ht="63.75">
      <c r="A556" s="32" t="s">
        <v>713</v>
      </c>
      <c r="B556" s="14" t="s">
        <v>9</v>
      </c>
      <c r="C556" s="84" t="s">
        <v>714</v>
      </c>
      <c r="D556" s="84" t="s">
        <v>1399</v>
      </c>
      <c r="E556" s="12" t="s">
        <v>58</v>
      </c>
      <c r="F556" s="86"/>
      <c r="G556" s="86"/>
      <c r="H556" s="85"/>
      <c r="I556" s="11"/>
      <c r="J556" s="24">
        <v>0</v>
      </c>
      <c r="K556" s="24">
        <v>0</v>
      </c>
      <c r="L556" s="24">
        <v>0</v>
      </c>
      <c r="M556" s="24">
        <v>0</v>
      </c>
      <c r="N556" s="24">
        <v>0</v>
      </c>
      <c r="O556" s="24">
        <v>0</v>
      </c>
      <c r="P556" s="12">
        <f t="shared" si="189"/>
        <v>0</v>
      </c>
      <c r="Q556" s="24">
        <v>5424</v>
      </c>
      <c r="R556" s="24">
        <v>0</v>
      </c>
      <c r="S556" s="24">
        <v>0</v>
      </c>
      <c r="T556" s="24">
        <v>0</v>
      </c>
      <c r="U556" s="24">
        <v>0</v>
      </c>
      <c r="V556" s="24">
        <v>0</v>
      </c>
      <c r="W556" s="12">
        <f t="shared" si="175"/>
        <v>5424</v>
      </c>
      <c r="X556" s="24">
        <v>50000</v>
      </c>
      <c r="Y556" s="24">
        <v>0</v>
      </c>
      <c r="Z556" s="24">
        <v>0</v>
      </c>
      <c r="AA556" s="24">
        <v>0</v>
      </c>
      <c r="AB556" s="24">
        <v>0</v>
      </c>
      <c r="AC556" s="24">
        <v>0</v>
      </c>
      <c r="AD556" s="12">
        <f t="shared" si="177"/>
        <v>50000</v>
      </c>
      <c r="AE556" s="24">
        <v>80176</v>
      </c>
      <c r="AF556" s="24">
        <v>0</v>
      </c>
      <c r="AG556" s="24">
        <v>0</v>
      </c>
      <c r="AH556" s="24">
        <v>0</v>
      </c>
      <c r="AI556" s="24">
        <v>0</v>
      </c>
      <c r="AJ556" s="24">
        <v>0</v>
      </c>
      <c r="AK556" s="12">
        <f t="shared" si="178"/>
        <v>80176</v>
      </c>
      <c r="AL556" s="12">
        <f t="shared" si="188"/>
        <v>135600</v>
      </c>
      <c r="AM556" s="12">
        <f t="shared" si="188"/>
        <v>0</v>
      </c>
      <c r="AN556" s="12">
        <f t="shared" si="188"/>
        <v>0</v>
      </c>
      <c r="AO556" s="12">
        <f t="shared" si="187"/>
        <v>0</v>
      </c>
      <c r="AP556" s="12">
        <f t="shared" si="187"/>
        <v>0</v>
      </c>
      <c r="AQ556" s="12">
        <f t="shared" si="187"/>
        <v>0</v>
      </c>
      <c r="AR556" s="12">
        <f t="shared" si="176"/>
        <v>135600</v>
      </c>
      <c r="AS556" s="24"/>
      <c r="AT556" s="24"/>
      <c r="AU556" s="24"/>
      <c r="AV556" s="24"/>
      <c r="AW556" s="24"/>
      <c r="AX556" s="24"/>
      <c r="AY556" s="12">
        <f t="shared" si="179"/>
        <v>0</v>
      </c>
      <c r="AZ556" s="12">
        <f t="shared" si="181"/>
        <v>135600</v>
      </c>
      <c r="BA556" s="12">
        <f t="shared" si="182"/>
        <v>0</v>
      </c>
      <c r="BB556" s="12">
        <f t="shared" si="183"/>
        <v>0</v>
      </c>
      <c r="BC556" s="12">
        <f t="shared" si="184"/>
        <v>0</v>
      </c>
      <c r="BD556" s="12">
        <f t="shared" si="185"/>
        <v>0</v>
      </c>
      <c r="BE556" s="12">
        <f t="shared" si="186"/>
        <v>0</v>
      </c>
      <c r="BF556" s="12">
        <f t="shared" si="180"/>
        <v>135600</v>
      </c>
      <c r="BH556" s="95"/>
    </row>
    <row r="557" spans="1:60" ht="63.75">
      <c r="A557" s="32" t="s">
        <v>715</v>
      </c>
      <c r="B557" s="14" t="s">
        <v>9</v>
      </c>
      <c r="C557" s="84" t="s">
        <v>716</v>
      </c>
      <c r="D557" s="84" t="s">
        <v>1399</v>
      </c>
      <c r="E557" s="12" t="s">
        <v>1381</v>
      </c>
      <c r="F557" s="86"/>
      <c r="G557" s="86"/>
      <c r="H557" s="85"/>
      <c r="I557" s="11"/>
      <c r="J557" s="24">
        <v>0</v>
      </c>
      <c r="K557" s="24">
        <v>0</v>
      </c>
      <c r="L557" s="24">
        <v>0</v>
      </c>
      <c r="M557" s="24">
        <v>0</v>
      </c>
      <c r="N557" s="24">
        <v>0</v>
      </c>
      <c r="O557" s="24">
        <v>0</v>
      </c>
      <c r="P557" s="12">
        <f t="shared" si="189"/>
        <v>0</v>
      </c>
      <c r="Q557" s="24">
        <v>4116</v>
      </c>
      <c r="R557" s="24">
        <v>0</v>
      </c>
      <c r="S557" s="24">
        <v>0</v>
      </c>
      <c r="T557" s="24">
        <v>0</v>
      </c>
      <c r="U557" s="24">
        <v>0</v>
      </c>
      <c r="V557" s="24">
        <v>0</v>
      </c>
      <c r="W557" s="12">
        <f t="shared" si="175"/>
        <v>4116</v>
      </c>
      <c r="X557" s="24">
        <v>50000</v>
      </c>
      <c r="Y557" s="24">
        <v>0</v>
      </c>
      <c r="Z557" s="24">
        <v>0</v>
      </c>
      <c r="AA557" s="24">
        <v>0</v>
      </c>
      <c r="AB557" s="24">
        <v>0</v>
      </c>
      <c r="AC557" s="24">
        <v>0</v>
      </c>
      <c r="AD557" s="12">
        <f t="shared" si="177"/>
        <v>50000</v>
      </c>
      <c r="AE557" s="24">
        <v>48784</v>
      </c>
      <c r="AF557" s="24">
        <v>0</v>
      </c>
      <c r="AG557" s="24">
        <v>0</v>
      </c>
      <c r="AH557" s="24">
        <v>0</v>
      </c>
      <c r="AI557" s="24">
        <v>0</v>
      </c>
      <c r="AJ557" s="24">
        <v>0</v>
      </c>
      <c r="AK557" s="12">
        <f t="shared" si="178"/>
        <v>48784</v>
      </c>
      <c r="AL557" s="12">
        <f t="shared" si="188"/>
        <v>102900</v>
      </c>
      <c r="AM557" s="12">
        <f t="shared" si="188"/>
        <v>0</v>
      </c>
      <c r="AN557" s="12">
        <f t="shared" si="188"/>
        <v>0</v>
      </c>
      <c r="AO557" s="12">
        <f t="shared" si="187"/>
        <v>0</v>
      </c>
      <c r="AP557" s="12">
        <f t="shared" si="187"/>
        <v>0</v>
      </c>
      <c r="AQ557" s="12">
        <f t="shared" si="187"/>
        <v>0</v>
      </c>
      <c r="AR557" s="12">
        <f t="shared" si="176"/>
        <v>102900</v>
      </c>
      <c r="AS557" s="24"/>
      <c r="AT557" s="24"/>
      <c r="AU557" s="24"/>
      <c r="AV557" s="24"/>
      <c r="AW557" s="24"/>
      <c r="AX557" s="24"/>
      <c r="AY557" s="12">
        <f t="shared" si="179"/>
        <v>0</v>
      </c>
      <c r="AZ557" s="12">
        <f t="shared" si="181"/>
        <v>102900</v>
      </c>
      <c r="BA557" s="12">
        <f t="shared" si="182"/>
        <v>0</v>
      </c>
      <c r="BB557" s="12">
        <f t="shared" si="183"/>
        <v>0</v>
      </c>
      <c r="BC557" s="12">
        <f t="shared" si="184"/>
        <v>0</v>
      </c>
      <c r="BD557" s="12">
        <f t="shared" si="185"/>
        <v>0</v>
      </c>
      <c r="BE557" s="12">
        <f t="shared" si="186"/>
        <v>0</v>
      </c>
      <c r="BF557" s="12">
        <f t="shared" si="180"/>
        <v>102900</v>
      </c>
      <c r="BH557" s="95"/>
    </row>
    <row r="558" spans="1:60" ht="102">
      <c r="A558" s="32" t="s">
        <v>717</v>
      </c>
      <c r="B558" s="14" t="s">
        <v>9</v>
      </c>
      <c r="C558" s="84"/>
      <c r="D558" s="84" t="s">
        <v>1399</v>
      </c>
      <c r="E558" s="12" t="s">
        <v>58</v>
      </c>
      <c r="F558" s="86"/>
      <c r="G558" s="86"/>
      <c r="H558" s="85"/>
      <c r="I558" s="11"/>
      <c r="J558" s="24">
        <v>0</v>
      </c>
      <c r="K558" s="24">
        <v>0</v>
      </c>
      <c r="L558" s="24">
        <v>0</v>
      </c>
      <c r="M558" s="24">
        <v>0</v>
      </c>
      <c r="N558" s="24">
        <v>0</v>
      </c>
      <c r="O558" s="24">
        <v>0</v>
      </c>
      <c r="P558" s="12">
        <f t="shared" si="189"/>
        <v>0</v>
      </c>
      <c r="Q558" s="24">
        <v>0</v>
      </c>
      <c r="R558" s="24">
        <v>0</v>
      </c>
      <c r="S558" s="24">
        <v>0</v>
      </c>
      <c r="T558" s="24">
        <v>0</v>
      </c>
      <c r="U558" s="24">
        <v>0</v>
      </c>
      <c r="V558" s="24">
        <v>0</v>
      </c>
      <c r="W558" s="12">
        <f t="shared" si="175"/>
        <v>0</v>
      </c>
      <c r="X558" s="24">
        <v>224196</v>
      </c>
      <c r="Y558" s="24">
        <v>0</v>
      </c>
      <c r="Z558" s="24">
        <v>0</v>
      </c>
      <c r="AA558" s="24">
        <v>0</v>
      </c>
      <c r="AB558" s="24">
        <v>0</v>
      </c>
      <c r="AC558" s="24">
        <v>0</v>
      </c>
      <c r="AD558" s="12">
        <f t="shared" si="177"/>
        <v>224196</v>
      </c>
      <c r="AE558" s="24">
        <v>250000</v>
      </c>
      <c r="AF558" s="24">
        <v>0</v>
      </c>
      <c r="AG558" s="24">
        <v>0</v>
      </c>
      <c r="AH558" s="24">
        <v>0</v>
      </c>
      <c r="AI558" s="24">
        <v>0</v>
      </c>
      <c r="AJ558" s="24">
        <v>0</v>
      </c>
      <c r="AK558" s="12">
        <f t="shared" si="178"/>
        <v>250000</v>
      </c>
      <c r="AL558" s="12">
        <f t="shared" si="188"/>
        <v>474196</v>
      </c>
      <c r="AM558" s="12">
        <f t="shared" si="188"/>
        <v>0</v>
      </c>
      <c r="AN558" s="12">
        <f t="shared" si="188"/>
        <v>0</v>
      </c>
      <c r="AO558" s="12">
        <f t="shared" si="187"/>
        <v>0</v>
      </c>
      <c r="AP558" s="12">
        <f t="shared" si="187"/>
        <v>0</v>
      </c>
      <c r="AQ558" s="12">
        <f t="shared" si="187"/>
        <v>0</v>
      </c>
      <c r="AR558" s="12">
        <f t="shared" si="176"/>
        <v>474196</v>
      </c>
      <c r="AS558" s="24"/>
      <c r="AT558" s="24"/>
      <c r="AU558" s="24"/>
      <c r="AV558" s="24"/>
      <c r="AW558" s="24"/>
      <c r="AX558" s="24"/>
      <c r="AY558" s="12">
        <f t="shared" si="179"/>
        <v>0</v>
      </c>
      <c r="AZ558" s="12">
        <f t="shared" si="181"/>
        <v>474196</v>
      </c>
      <c r="BA558" s="12">
        <f t="shared" si="182"/>
        <v>0</v>
      </c>
      <c r="BB558" s="12">
        <f t="shared" si="183"/>
        <v>0</v>
      </c>
      <c r="BC558" s="12">
        <f t="shared" si="184"/>
        <v>0</v>
      </c>
      <c r="BD558" s="12">
        <f t="shared" si="185"/>
        <v>0</v>
      </c>
      <c r="BE558" s="12">
        <f t="shared" si="186"/>
        <v>0</v>
      </c>
      <c r="BF558" s="12">
        <f t="shared" si="180"/>
        <v>474196</v>
      </c>
      <c r="BH558" s="95"/>
    </row>
    <row r="559" spans="1:60" ht="76.5">
      <c r="A559" s="32" t="s">
        <v>718</v>
      </c>
      <c r="B559" s="14" t="s">
        <v>9</v>
      </c>
      <c r="C559" s="84" t="s">
        <v>719</v>
      </c>
      <c r="D559" s="84" t="s">
        <v>1399</v>
      </c>
      <c r="E559" s="12" t="s">
        <v>63</v>
      </c>
      <c r="F559" s="86"/>
      <c r="G559" s="86"/>
      <c r="H559" s="85"/>
      <c r="I559" s="11"/>
      <c r="J559" s="24">
        <v>0</v>
      </c>
      <c r="K559" s="24">
        <v>0</v>
      </c>
      <c r="L559" s="24">
        <v>0</v>
      </c>
      <c r="M559" s="24">
        <v>0</v>
      </c>
      <c r="N559" s="24">
        <v>0</v>
      </c>
      <c r="O559" s="24">
        <v>0</v>
      </c>
      <c r="P559" s="12">
        <f t="shared" si="189"/>
        <v>0</v>
      </c>
      <c r="Q559" s="24">
        <v>0</v>
      </c>
      <c r="R559" s="24">
        <v>0</v>
      </c>
      <c r="S559" s="24">
        <v>0</v>
      </c>
      <c r="T559" s="24">
        <v>0</v>
      </c>
      <c r="U559" s="24">
        <v>0</v>
      </c>
      <c r="V559" s="24">
        <v>0</v>
      </c>
      <c r="W559" s="12">
        <f t="shared" si="175"/>
        <v>0</v>
      </c>
      <c r="X559" s="24">
        <v>196000</v>
      </c>
      <c r="Y559" s="24">
        <v>0</v>
      </c>
      <c r="Z559" s="24">
        <v>0</v>
      </c>
      <c r="AA559" s="24">
        <v>0</v>
      </c>
      <c r="AB559" s="24">
        <v>0</v>
      </c>
      <c r="AC559" s="24">
        <v>0</v>
      </c>
      <c r="AD559" s="12">
        <f t="shared" si="177"/>
        <v>196000</v>
      </c>
      <c r="AE559" s="24">
        <v>200000</v>
      </c>
      <c r="AF559" s="24">
        <v>0</v>
      </c>
      <c r="AG559" s="24">
        <v>0</v>
      </c>
      <c r="AH559" s="24">
        <v>0</v>
      </c>
      <c r="AI559" s="24">
        <v>0</v>
      </c>
      <c r="AJ559" s="24">
        <v>0</v>
      </c>
      <c r="AK559" s="12">
        <f t="shared" si="178"/>
        <v>200000</v>
      </c>
      <c r="AL559" s="12">
        <f t="shared" si="188"/>
        <v>396000</v>
      </c>
      <c r="AM559" s="12">
        <f t="shared" si="188"/>
        <v>0</v>
      </c>
      <c r="AN559" s="12">
        <f t="shared" si="188"/>
        <v>0</v>
      </c>
      <c r="AO559" s="12">
        <f t="shared" si="187"/>
        <v>0</v>
      </c>
      <c r="AP559" s="12">
        <f t="shared" si="187"/>
        <v>0</v>
      </c>
      <c r="AQ559" s="12">
        <f t="shared" si="187"/>
        <v>0</v>
      </c>
      <c r="AR559" s="12">
        <f t="shared" si="176"/>
        <v>396000</v>
      </c>
      <c r="AS559" s="24"/>
      <c r="AT559" s="24"/>
      <c r="AU559" s="24"/>
      <c r="AV559" s="24"/>
      <c r="AW559" s="24"/>
      <c r="AX559" s="24"/>
      <c r="AY559" s="12">
        <f t="shared" si="179"/>
        <v>0</v>
      </c>
      <c r="AZ559" s="12">
        <f t="shared" si="181"/>
        <v>396000</v>
      </c>
      <c r="BA559" s="12">
        <f t="shared" si="182"/>
        <v>0</v>
      </c>
      <c r="BB559" s="12">
        <f t="shared" si="183"/>
        <v>0</v>
      </c>
      <c r="BC559" s="12">
        <f t="shared" si="184"/>
        <v>0</v>
      </c>
      <c r="BD559" s="12">
        <f t="shared" si="185"/>
        <v>0</v>
      </c>
      <c r="BE559" s="12">
        <f t="shared" si="186"/>
        <v>0</v>
      </c>
      <c r="BF559" s="12">
        <f t="shared" si="180"/>
        <v>396000</v>
      </c>
      <c r="BH559" s="95"/>
    </row>
    <row r="560" spans="1:60" ht="63.75">
      <c r="A560" s="32" t="s">
        <v>720</v>
      </c>
      <c r="B560" s="14" t="s">
        <v>9</v>
      </c>
      <c r="C560" s="84"/>
      <c r="D560" s="84" t="s">
        <v>1399</v>
      </c>
      <c r="E560" s="12" t="s">
        <v>60</v>
      </c>
      <c r="F560" s="86"/>
      <c r="G560" s="86"/>
      <c r="H560" s="85"/>
      <c r="I560" s="11"/>
      <c r="J560" s="24">
        <v>0</v>
      </c>
      <c r="K560" s="24">
        <v>0</v>
      </c>
      <c r="L560" s="24">
        <v>0</v>
      </c>
      <c r="M560" s="24">
        <v>0</v>
      </c>
      <c r="N560" s="24">
        <v>0</v>
      </c>
      <c r="O560" s="24">
        <v>0</v>
      </c>
      <c r="P560" s="12">
        <f t="shared" si="189"/>
        <v>0</v>
      </c>
      <c r="Q560" s="24">
        <v>0</v>
      </c>
      <c r="R560" s="24">
        <v>0</v>
      </c>
      <c r="S560" s="24">
        <v>0</v>
      </c>
      <c r="T560" s="24">
        <v>0</v>
      </c>
      <c r="U560" s="24">
        <v>0</v>
      </c>
      <c r="V560" s="24">
        <v>0</v>
      </c>
      <c r="W560" s="12">
        <f t="shared" si="175"/>
        <v>0</v>
      </c>
      <c r="X560" s="24">
        <v>16677</v>
      </c>
      <c r="Y560" s="24">
        <v>0</v>
      </c>
      <c r="Z560" s="24">
        <v>0</v>
      </c>
      <c r="AA560" s="24">
        <v>0</v>
      </c>
      <c r="AB560" s="24">
        <v>0</v>
      </c>
      <c r="AC560" s="24">
        <v>0</v>
      </c>
      <c r="AD560" s="12">
        <f t="shared" si="177"/>
        <v>16677</v>
      </c>
      <c r="AE560" s="24">
        <v>30000</v>
      </c>
      <c r="AF560" s="24">
        <v>0</v>
      </c>
      <c r="AG560" s="24">
        <v>0</v>
      </c>
      <c r="AH560" s="24">
        <v>0</v>
      </c>
      <c r="AI560" s="24">
        <v>0</v>
      </c>
      <c r="AJ560" s="24">
        <v>0</v>
      </c>
      <c r="AK560" s="12">
        <f t="shared" si="178"/>
        <v>30000</v>
      </c>
      <c r="AL560" s="12">
        <f t="shared" si="188"/>
        <v>46677</v>
      </c>
      <c r="AM560" s="12">
        <f t="shared" si="188"/>
        <v>0</v>
      </c>
      <c r="AN560" s="12">
        <f t="shared" si="188"/>
        <v>0</v>
      </c>
      <c r="AO560" s="12">
        <f t="shared" si="187"/>
        <v>0</v>
      </c>
      <c r="AP560" s="12">
        <f t="shared" si="187"/>
        <v>0</v>
      </c>
      <c r="AQ560" s="12">
        <f t="shared" si="187"/>
        <v>0</v>
      </c>
      <c r="AR560" s="12">
        <f t="shared" si="176"/>
        <v>46677</v>
      </c>
      <c r="AS560" s="24"/>
      <c r="AT560" s="24"/>
      <c r="AU560" s="24"/>
      <c r="AV560" s="24"/>
      <c r="AW560" s="24"/>
      <c r="AX560" s="24"/>
      <c r="AY560" s="12">
        <f t="shared" si="179"/>
        <v>0</v>
      </c>
      <c r="AZ560" s="12">
        <f t="shared" si="181"/>
        <v>46677</v>
      </c>
      <c r="BA560" s="12">
        <f t="shared" si="182"/>
        <v>0</v>
      </c>
      <c r="BB560" s="12">
        <f t="shared" si="183"/>
        <v>0</v>
      </c>
      <c r="BC560" s="12">
        <f t="shared" si="184"/>
        <v>0</v>
      </c>
      <c r="BD560" s="12">
        <f t="shared" si="185"/>
        <v>0</v>
      </c>
      <c r="BE560" s="12">
        <f t="shared" si="186"/>
        <v>0</v>
      </c>
      <c r="BF560" s="12">
        <f t="shared" si="180"/>
        <v>46677</v>
      </c>
      <c r="BH560" s="95"/>
    </row>
    <row r="561" spans="1:60" ht="76.5">
      <c r="A561" s="32" t="s">
        <v>721</v>
      </c>
      <c r="B561" s="14" t="s">
        <v>9</v>
      </c>
      <c r="C561" s="84" t="s">
        <v>722</v>
      </c>
      <c r="D561" s="84" t="s">
        <v>1399</v>
      </c>
      <c r="E561" s="12" t="s">
        <v>60</v>
      </c>
      <c r="F561" s="86"/>
      <c r="G561" s="86"/>
      <c r="H561" s="85"/>
      <c r="I561" s="11"/>
      <c r="J561" s="24">
        <v>0</v>
      </c>
      <c r="K561" s="24">
        <v>0</v>
      </c>
      <c r="L561" s="24">
        <v>0</v>
      </c>
      <c r="M561" s="24">
        <v>0</v>
      </c>
      <c r="N561" s="24">
        <v>0</v>
      </c>
      <c r="O561" s="24">
        <v>0</v>
      </c>
      <c r="P561" s="12">
        <f t="shared" si="189"/>
        <v>0</v>
      </c>
      <c r="Q561" s="24">
        <v>0</v>
      </c>
      <c r="R561" s="24">
        <v>0</v>
      </c>
      <c r="S561" s="24">
        <v>0</v>
      </c>
      <c r="T561" s="24">
        <v>0</v>
      </c>
      <c r="U561" s="24">
        <v>0</v>
      </c>
      <c r="V561" s="24">
        <v>0</v>
      </c>
      <c r="W561" s="12">
        <f t="shared" si="175"/>
        <v>0</v>
      </c>
      <c r="X561" s="24">
        <v>14440</v>
      </c>
      <c r="Y561" s="24">
        <v>0</v>
      </c>
      <c r="Z561" s="24">
        <v>0</v>
      </c>
      <c r="AA561" s="24">
        <v>0</v>
      </c>
      <c r="AB561" s="24">
        <v>0</v>
      </c>
      <c r="AC561" s="24">
        <v>0</v>
      </c>
      <c r="AD561" s="12">
        <f t="shared" si="177"/>
        <v>14440</v>
      </c>
      <c r="AE561" s="24">
        <v>70000</v>
      </c>
      <c r="AF561" s="24">
        <v>0</v>
      </c>
      <c r="AG561" s="24">
        <v>0</v>
      </c>
      <c r="AH561" s="24">
        <v>0</v>
      </c>
      <c r="AI561" s="24">
        <v>0</v>
      </c>
      <c r="AJ561" s="24">
        <v>0</v>
      </c>
      <c r="AK561" s="12">
        <f t="shared" si="178"/>
        <v>70000</v>
      </c>
      <c r="AL561" s="12">
        <f t="shared" si="188"/>
        <v>84440</v>
      </c>
      <c r="AM561" s="12">
        <f t="shared" si="188"/>
        <v>0</v>
      </c>
      <c r="AN561" s="12">
        <f t="shared" si="188"/>
        <v>0</v>
      </c>
      <c r="AO561" s="12">
        <f t="shared" si="187"/>
        <v>0</v>
      </c>
      <c r="AP561" s="12">
        <f t="shared" si="187"/>
        <v>0</v>
      </c>
      <c r="AQ561" s="12">
        <f t="shared" si="187"/>
        <v>0</v>
      </c>
      <c r="AR561" s="12">
        <f t="shared" si="176"/>
        <v>84440</v>
      </c>
      <c r="AS561" s="24"/>
      <c r="AT561" s="24"/>
      <c r="AU561" s="24"/>
      <c r="AV561" s="24"/>
      <c r="AW561" s="24"/>
      <c r="AX561" s="24"/>
      <c r="AY561" s="12">
        <f t="shared" si="179"/>
        <v>0</v>
      </c>
      <c r="AZ561" s="12">
        <f t="shared" si="181"/>
        <v>84440</v>
      </c>
      <c r="BA561" s="12">
        <f t="shared" si="182"/>
        <v>0</v>
      </c>
      <c r="BB561" s="12">
        <f t="shared" si="183"/>
        <v>0</v>
      </c>
      <c r="BC561" s="12">
        <f t="shared" si="184"/>
        <v>0</v>
      </c>
      <c r="BD561" s="12">
        <f t="shared" si="185"/>
        <v>0</v>
      </c>
      <c r="BE561" s="12">
        <f t="shared" si="186"/>
        <v>0</v>
      </c>
      <c r="BF561" s="12">
        <f t="shared" si="180"/>
        <v>84440</v>
      </c>
      <c r="BH561" s="95"/>
    </row>
    <row r="562" spans="1:60" ht="51">
      <c r="A562" s="32" t="s">
        <v>723</v>
      </c>
      <c r="B562" s="14" t="s">
        <v>9</v>
      </c>
      <c r="C562" s="84" t="s">
        <v>724</v>
      </c>
      <c r="D562" s="84" t="s">
        <v>1399</v>
      </c>
      <c r="E562" s="12" t="s">
        <v>62</v>
      </c>
      <c r="F562" s="86"/>
      <c r="G562" s="86"/>
      <c r="H562" s="85"/>
      <c r="I562" s="11"/>
      <c r="J562" s="24">
        <v>0</v>
      </c>
      <c r="K562" s="24">
        <v>0</v>
      </c>
      <c r="L562" s="24">
        <v>0</v>
      </c>
      <c r="M562" s="24">
        <v>0</v>
      </c>
      <c r="N562" s="24">
        <v>0</v>
      </c>
      <c r="O562" s="24">
        <v>0</v>
      </c>
      <c r="P562" s="12">
        <f t="shared" si="189"/>
        <v>0</v>
      </c>
      <c r="Q562" s="24">
        <v>0</v>
      </c>
      <c r="R562" s="24">
        <v>0</v>
      </c>
      <c r="S562" s="24">
        <v>0</v>
      </c>
      <c r="T562" s="24">
        <v>0</v>
      </c>
      <c r="U562" s="24">
        <v>0</v>
      </c>
      <c r="V562" s="24">
        <v>0</v>
      </c>
      <c r="W562" s="12">
        <f t="shared" si="175"/>
        <v>0</v>
      </c>
      <c r="X562" s="24">
        <v>11465</v>
      </c>
      <c r="Y562" s="24">
        <v>0</v>
      </c>
      <c r="Z562" s="24">
        <v>0</v>
      </c>
      <c r="AA562" s="24">
        <v>0</v>
      </c>
      <c r="AB562" s="24">
        <v>0</v>
      </c>
      <c r="AC562" s="24">
        <v>0</v>
      </c>
      <c r="AD562" s="12">
        <f t="shared" si="177"/>
        <v>11465</v>
      </c>
      <c r="AE562" s="24">
        <v>70000</v>
      </c>
      <c r="AF562" s="24">
        <v>0</v>
      </c>
      <c r="AG562" s="24">
        <v>0</v>
      </c>
      <c r="AH562" s="24">
        <v>0</v>
      </c>
      <c r="AI562" s="24">
        <v>0</v>
      </c>
      <c r="AJ562" s="24">
        <v>0</v>
      </c>
      <c r="AK562" s="12">
        <f t="shared" si="178"/>
        <v>70000</v>
      </c>
      <c r="AL562" s="12">
        <f t="shared" si="188"/>
        <v>81465</v>
      </c>
      <c r="AM562" s="12">
        <f t="shared" si="188"/>
        <v>0</v>
      </c>
      <c r="AN562" s="12">
        <f t="shared" si="188"/>
        <v>0</v>
      </c>
      <c r="AO562" s="12">
        <f t="shared" si="188"/>
        <v>0</v>
      </c>
      <c r="AP562" s="12">
        <f t="shared" si="188"/>
        <v>0</v>
      </c>
      <c r="AQ562" s="12">
        <f t="shared" si="188"/>
        <v>0</v>
      </c>
      <c r="AR562" s="12">
        <f t="shared" si="176"/>
        <v>81465</v>
      </c>
      <c r="AS562" s="24"/>
      <c r="AT562" s="24"/>
      <c r="AU562" s="24"/>
      <c r="AV562" s="24"/>
      <c r="AW562" s="24"/>
      <c r="AX562" s="24"/>
      <c r="AY562" s="12">
        <f t="shared" si="179"/>
        <v>0</v>
      </c>
      <c r="AZ562" s="12">
        <f t="shared" si="181"/>
        <v>81465</v>
      </c>
      <c r="BA562" s="12">
        <f t="shared" si="182"/>
        <v>0</v>
      </c>
      <c r="BB562" s="12">
        <f t="shared" si="183"/>
        <v>0</v>
      </c>
      <c r="BC562" s="12">
        <f t="shared" si="184"/>
        <v>0</v>
      </c>
      <c r="BD562" s="12">
        <f t="shared" si="185"/>
        <v>0</v>
      </c>
      <c r="BE562" s="12">
        <f t="shared" si="186"/>
        <v>0</v>
      </c>
      <c r="BF562" s="12">
        <f t="shared" si="180"/>
        <v>81465</v>
      </c>
      <c r="BH562" s="95"/>
    </row>
    <row r="563" spans="1:60" ht="63.75">
      <c r="A563" s="32" t="s">
        <v>725</v>
      </c>
      <c r="B563" s="14" t="s">
        <v>9</v>
      </c>
      <c r="C563" s="84" t="s">
        <v>726</v>
      </c>
      <c r="D563" s="84" t="s">
        <v>1399</v>
      </c>
      <c r="E563" s="12" t="s">
        <v>59</v>
      </c>
      <c r="F563" s="86"/>
      <c r="G563" s="86"/>
      <c r="H563" s="85"/>
      <c r="I563" s="11"/>
      <c r="J563" s="24">
        <v>0</v>
      </c>
      <c r="K563" s="24">
        <v>0</v>
      </c>
      <c r="L563" s="24">
        <v>0</v>
      </c>
      <c r="M563" s="24">
        <v>0</v>
      </c>
      <c r="N563" s="24">
        <v>0</v>
      </c>
      <c r="O563" s="24">
        <v>0</v>
      </c>
      <c r="P563" s="12">
        <f t="shared" si="189"/>
        <v>0</v>
      </c>
      <c r="Q563" s="24">
        <v>0</v>
      </c>
      <c r="R563" s="24">
        <v>0</v>
      </c>
      <c r="S563" s="24">
        <v>0</v>
      </c>
      <c r="T563" s="24">
        <v>0</v>
      </c>
      <c r="U563" s="24">
        <v>0</v>
      </c>
      <c r="V563" s="24">
        <v>0</v>
      </c>
      <c r="W563" s="12">
        <f t="shared" si="175"/>
        <v>0</v>
      </c>
      <c r="X563" s="24">
        <v>6760</v>
      </c>
      <c r="Y563" s="24">
        <v>0</v>
      </c>
      <c r="Z563" s="24">
        <v>0</v>
      </c>
      <c r="AA563" s="24">
        <v>0</v>
      </c>
      <c r="AB563" s="24">
        <v>0</v>
      </c>
      <c r="AC563" s="24">
        <v>0</v>
      </c>
      <c r="AD563" s="12">
        <f t="shared" si="177"/>
        <v>6760</v>
      </c>
      <c r="AE563" s="24">
        <v>60000</v>
      </c>
      <c r="AF563" s="24">
        <v>0</v>
      </c>
      <c r="AG563" s="24">
        <v>0</v>
      </c>
      <c r="AH563" s="24">
        <v>0</v>
      </c>
      <c r="AI563" s="24">
        <v>0</v>
      </c>
      <c r="AJ563" s="24">
        <v>0</v>
      </c>
      <c r="AK563" s="12">
        <f t="shared" si="178"/>
        <v>60000</v>
      </c>
      <c r="AL563" s="12">
        <f t="shared" si="188"/>
        <v>66760</v>
      </c>
      <c r="AM563" s="12">
        <f t="shared" si="188"/>
        <v>0</v>
      </c>
      <c r="AN563" s="12">
        <f t="shared" si="188"/>
        <v>0</v>
      </c>
      <c r="AO563" s="12">
        <f t="shared" si="188"/>
        <v>0</v>
      </c>
      <c r="AP563" s="12">
        <f t="shared" si="188"/>
        <v>0</v>
      </c>
      <c r="AQ563" s="12">
        <f t="shared" si="188"/>
        <v>0</v>
      </c>
      <c r="AR563" s="12">
        <f t="shared" si="176"/>
        <v>66760</v>
      </c>
      <c r="AS563" s="24"/>
      <c r="AT563" s="24"/>
      <c r="AU563" s="24"/>
      <c r="AV563" s="24"/>
      <c r="AW563" s="24"/>
      <c r="AX563" s="24"/>
      <c r="AY563" s="12">
        <f t="shared" si="179"/>
        <v>0</v>
      </c>
      <c r="AZ563" s="12">
        <f t="shared" si="181"/>
        <v>66760</v>
      </c>
      <c r="BA563" s="12">
        <f t="shared" si="182"/>
        <v>0</v>
      </c>
      <c r="BB563" s="12">
        <f t="shared" si="183"/>
        <v>0</v>
      </c>
      <c r="BC563" s="12">
        <f t="shared" si="184"/>
        <v>0</v>
      </c>
      <c r="BD563" s="12">
        <f t="shared" si="185"/>
        <v>0</v>
      </c>
      <c r="BE563" s="12">
        <f t="shared" si="186"/>
        <v>0</v>
      </c>
      <c r="BF563" s="12">
        <f t="shared" si="180"/>
        <v>66760</v>
      </c>
      <c r="BH563" s="95"/>
    </row>
    <row r="564" spans="1:60" ht="51">
      <c r="A564" s="32" t="s">
        <v>727</v>
      </c>
      <c r="B564" s="14" t="s">
        <v>9</v>
      </c>
      <c r="C564" s="84" t="s">
        <v>728</v>
      </c>
      <c r="D564" s="84" t="s">
        <v>1399</v>
      </c>
      <c r="E564" s="12" t="s">
        <v>59</v>
      </c>
      <c r="F564" s="86"/>
      <c r="G564" s="86"/>
      <c r="H564" s="85"/>
      <c r="I564" s="11"/>
      <c r="J564" s="24">
        <v>0</v>
      </c>
      <c r="K564" s="24">
        <v>0</v>
      </c>
      <c r="L564" s="24">
        <v>0</v>
      </c>
      <c r="M564" s="24">
        <v>0</v>
      </c>
      <c r="N564" s="24">
        <v>0</v>
      </c>
      <c r="O564" s="24">
        <v>0</v>
      </c>
      <c r="P564" s="12">
        <f t="shared" si="189"/>
        <v>0</v>
      </c>
      <c r="Q564" s="24">
        <v>0</v>
      </c>
      <c r="R564" s="24">
        <v>0</v>
      </c>
      <c r="S564" s="24">
        <v>0</v>
      </c>
      <c r="T564" s="24">
        <v>0</v>
      </c>
      <c r="U564" s="24">
        <v>0</v>
      </c>
      <c r="V564" s="24">
        <v>0</v>
      </c>
      <c r="W564" s="12">
        <f t="shared" si="175"/>
        <v>0</v>
      </c>
      <c r="X564" s="24">
        <v>6720</v>
      </c>
      <c r="Y564" s="24">
        <v>0</v>
      </c>
      <c r="Z564" s="24">
        <v>0</v>
      </c>
      <c r="AA564" s="24">
        <v>0</v>
      </c>
      <c r="AB564" s="24">
        <v>0</v>
      </c>
      <c r="AC564" s="24">
        <v>0</v>
      </c>
      <c r="AD564" s="12">
        <f t="shared" si="177"/>
        <v>6720</v>
      </c>
      <c r="AE564" s="24">
        <v>60000</v>
      </c>
      <c r="AF564" s="24">
        <v>0</v>
      </c>
      <c r="AG564" s="24">
        <v>0</v>
      </c>
      <c r="AH564" s="24">
        <v>0</v>
      </c>
      <c r="AI564" s="24">
        <v>0</v>
      </c>
      <c r="AJ564" s="24">
        <v>0</v>
      </c>
      <c r="AK564" s="12">
        <f t="shared" si="178"/>
        <v>60000</v>
      </c>
      <c r="AL564" s="12">
        <f t="shared" si="188"/>
        <v>66720</v>
      </c>
      <c r="AM564" s="12">
        <f t="shared" si="188"/>
        <v>0</v>
      </c>
      <c r="AN564" s="12">
        <f t="shared" si="188"/>
        <v>0</v>
      </c>
      <c r="AO564" s="12">
        <f t="shared" si="188"/>
        <v>0</v>
      </c>
      <c r="AP564" s="12">
        <f t="shared" si="188"/>
        <v>0</v>
      </c>
      <c r="AQ564" s="12">
        <f t="shared" si="188"/>
        <v>0</v>
      </c>
      <c r="AR564" s="12">
        <f t="shared" si="176"/>
        <v>66720</v>
      </c>
      <c r="AS564" s="24"/>
      <c r="AT564" s="24"/>
      <c r="AU564" s="24"/>
      <c r="AV564" s="24"/>
      <c r="AW564" s="24"/>
      <c r="AX564" s="24"/>
      <c r="AY564" s="12">
        <f t="shared" si="179"/>
        <v>0</v>
      </c>
      <c r="AZ564" s="12">
        <f t="shared" si="181"/>
        <v>66720</v>
      </c>
      <c r="BA564" s="12">
        <f t="shared" si="182"/>
        <v>0</v>
      </c>
      <c r="BB564" s="12">
        <f t="shared" si="183"/>
        <v>0</v>
      </c>
      <c r="BC564" s="12">
        <f t="shared" si="184"/>
        <v>0</v>
      </c>
      <c r="BD564" s="12">
        <f t="shared" si="185"/>
        <v>0</v>
      </c>
      <c r="BE564" s="12">
        <f t="shared" si="186"/>
        <v>0</v>
      </c>
      <c r="BF564" s="12">
        <f t="shared" si="180"/>
        <v>66720</v>
      </c>
      <c r="BH564" s="95"/>
    </row>
    <row r="565" spans="1:60" ht="63.75">
      <c r="A565" s="32" t="s">
        <v>729</v>
      </c>
      <c r="B565" s="14" t="s">
        <v>9</v>
      </c>
      <c r="C565" s="84" t="s">
        <v>730</v>
      </c>
      <c r="D565" s="84" t="s">
        <v>1399</v>
      </c>
      <c r="E565" s="12" t="s">
        <v>60</v>
      </c>
      <c r="F565" s="86"/>
      <c r="G565" s="86"/>
      <c r="H565" s="85"/>
      <c r="I565" s="11"/>
      <c r="J565" s="24">
        <v>0</v>
      </c>
      <c r="K565" s="24">
        <v>0</v>
      </c>
      <c r="L565" s="24">
        <v>0</v>
      </c>
      <c r="M565" s="24">
        <v>0</v>
      </c>
      <c r="N565" s="24">
        <v>0</v>
      </c>
      <c r="O565" s="24">
        <v>0</v>
      </c>
      <c r="P565" s="12">
        <f t="shared" si="189"/>
        <v>0</v>
      </c>
      <c r="Q565" s="24">
        <v>0</v>
      </c>
      <c r="R565" s="24">
        <v>0</v>
      </c>
      <c r="S565" s="24">
        <v>0</v>
      </c>
      <c r="T565" s="24">
        <v>0</v>
      </c>
      <c r="U565" s="24">
        <v>0</v>
      </c>
      <c r="V565" s="24">
        <v>0</v>
      </c>
      <c r="W565" s="12">
        <f t="shared" si="175"/>
        <v>0</v>
      </c>
      <c r="X565" s="24">
        <v>0</v>
      </c>
      <c r="Y565" s="24">
        <v>0</v>
      </c>
      <c r="Z565" s="24">
        <v>0</v>
      </c>
      <c r="AA565" s="24">
        <v>0</v>
      </c>
      <c r="AB565" s="24">
        <v>0</v>
      </c>
      <c r="AC565" s="24">
        <v>0</v>
      </c>
      <c r="AD565" s="12">
        <f t="shared" si="177"/>
        <v>0</v>
      </c>
      <c r="AE565" s="24">
        <v>16682</v>
      </c>
      <c r="AF565" s="24">
        <v>0</v>
      </c>
      <c r="AG565" s="24">
        <v>0</v>
      </c>
      <c r="AH565" s="24">
        <v>0</v>
      </c>
      <c r="AI565" s="24">
        <v>0</v>
      </c>
      <c r="AJ565" s="24">
        <v>0</v>
      </c>
      <c r="AK565" s="12">
        <f t="shared" si="178"/>
        <v>16682</v>
      </c>
      <c r="AL565" s="12">
        <f t="shared" si="188"/>
        <v>16682</v>
      </c>
      <c r="AM565" s="12">
        <f t="shared" si="188"/>
        <v>0</v>
      </c>
      <c r="AN565" s="12">
        <f t="shared" si="188"/>
        <v>0</v>
      </c>
      <c r="AO565" s="12">
        <f t="shared" si="188"/>
        <v>0</v>
      </c>
      <c r="AP565" s="12">
        <f t="shared" si="188"/>
        <v>0</v>
      </c>
      <c r="AQ565" s="12">
        <f t="shared" si="188"/>
        <v>0</v>
      </c>
      <c r="AR565" s="12">
        <f t="shared" si="176"/>
        <v>16682</v>
      </c>
      <c r="AS565" s="24"/>
      <c r="AT565" s="24"/>
      <c r="AU565" s="24"/>
      <c r="AV565" s="24"/>
      <c r="AW565" s="24"/>
      <c r="AX565" s="24"/>
      <c r="AY565" s="12">
        <f t="shared" si="179"/>
        <v>0</v>
      </c>
      <c r="AZ565" s="12">
        <f t="shared" si="181"/>
        <v>16682</v>
      </c>
      <c r="BA565" s="12">
        <f t="shared" si="182"/>
        <v>0</v>
      </c>
      <c r="BB565" s="12">
        <f t="shared" si="183"/>
        <v>0</v>
      </c>
      <c r="BC565" s="12">
        <f t="shared" si="184"/>
        <v>0</v>
      </c>
      <c r="BD565" s="12">
        <f t="shared" si="185"/>
        <v>0</v>
      </c>
      <c r="BE565" s="12">
        <f t="shared" si="186"/>
        <v>0</v>
      </c>
      <c r="BF565" s="12">
        <f t="shared" si="180"/>
        <v>16682</v>
      </c>
      <c r="BH565" s="95"/>
    </row>
    <row r="566" spans="1:60" ht="63.75">
      <c r="A566" s="32" t="s">
        <v>731</v>
      </c>
      <c r="B566" s="14" t="s">
        <v>9</v>
      </c>
      <c r="C566" s="84" t="s">
        <v>732</v>
      </c>
      <c r="D566" s="84" t="s">
        <v>1399</v>
      </c>
      <c r="E566" s="12" t="s">
        <v>58</v>
      </c>
      <c r="F566" s="86"/>
      <c r="G566" s="86"/>
      <c r="H566" s="85"/>
      <c r="I566" s="11"/>
      <c r="J566" s="24">
        <v>0</v>
      </c>
      <c r="K566" s="24">
        <v>0</v>
      </c>
      <c r="L566" s="24">
        <v>0</v>
      </c>
      <c r="M566" s="24">
        <v>0</v>
      </c>
      <c r="N566" s="24">
        <v>0</v>
      </c>
      <c r="O566" s="24">
        <v>0</v>
      </c>
      <c r="P566" s="12">
        <f t="shared" si="189"/>
        <v>0</v>
      </c>
      <c r="Q566" s="24">
        <v>0</v>
      </c>
      <c r="R566" s="24">
        <v>0</v>
      </c>
      <c r="S566" s="24">
        <v>0</v>
      </c>
      <c r="T566" s="24">
        <v>0</v>
      </c>
      <c r="U566" s="24">
        <v>0</v>
      </c>
      <c r="V566" s="24">
        <v>0</v>
      </c>
      <c r="W566" s="12">
        <f t="shared" si="175"/>
        <v>0</v>
      </c>
      <c r="X566" s="24">
        <v>0</v>
      </c>
      <c r="Y566" s="24">
        <v>0</v>
      </c>
      <c r="Z566" s="24">
        <v>0</v>
      </c>
      <c r="AA566" s="24">
        <v>0</v>
      </c>
      <c r="AB566" s="24">
        <v>0</v>
      </c>
      <c r="AC566" s="24">
        <v>0</v>
      </c>
      <c r="AD566" s="12">
        <f t="shared" si="177"/>
        <v>0</v>
      </c>
      <c r="AE566" s="24">
        <v>71328</v>
      </c>
      <c r="AF566" s="24">
        <v>0</v>
      </c>
      <c r="AG566" s="24">
        <v>0</v>
      </c>
      <c r="AH566" s="24">
        <v>0</v>
      </c>
      <c r="AI566" s="24">
        <v>0</v>
      </c>
      <c r="AJ566" s="24">
        <v>0</v>
      </c>
      <c r="AK566" s="12">
        <f t="shared" si="178"/>
        <v>71328</v>
      </c>
      <c r="AL566" s="12">
        <f t="shared" si="188"/>
        <v>71328</v>
      </c>
      <c r="AM566" s="12">
        <f t="shared" si="188"/>
        <v>0</v>
      </c>
      <c r="AN566" s="12">
        <f t="shared" si="188"/>
        <v>0</v>
      </c>
      <c r="AO566" s="12">
        <f t="shared" si="188"/>
        <v>0</v>
      </c>
      <c r="AP566" s="12">
        <f t="shared" si="188"/>
        <v>0</v>
      </c>
      <c r="AQ566" s="12">
        <f t="shared" si="188"/>
        <v>0</v>
      </c>
      <c r="AR566" s="12">
        <f t="shared" si="176"/>
        <v>71328</v>
      </c>
      <c r="AS566" s="24"/>
      <c r="AT566" s="24"/>
      <c r="AU566" s="24"/>
      <c r="AV566" s="24"/>
      <c r="AW566" s="24"/>
      <c r="AX566" s="24"/>
      <c r="AY566" s="12">
        <f t="shared" si="179"/>
        <v>0</v>
      </c>
      <c r="AZ566" s="12">
        <f t="shared" si="181"/>
        <v>71328</v>
      </c>
      <c r="BA566" s="12">
        <f t="shared" si="182"/>
        <v>0</v>
      </c>
      <c r="BB566" s="12">
        <f t="shared" si="183"/>
        <v>0</v>
      </c>
      <c r="BC566" s="12">
        <f t="shared" si="184"/>
        <v>0</v>
      </c>
      <c r="BD566" s="12">
        <f t="shared" si="185"/>
        <v>0</v>
      </c>
      <c r="BE566" s="12">
        <f t="shared" si="186"/>
        <v>0</v>
      </c>
      <c r="BF566" s="12">
        <f t="shared" si="180"/>
        <v>71328</v>
      </c>
      <c r="BH566" s="95"/>
    </row>
    <row r="567" spans="1:60" ht="51">
      <c r="A567" s="32" t="s">
        <v>733</v>
      </c>
      <c r="B567" s="14" t="s">
        <v>9</v>
      </c>
      <c r="C567" s="84"/>
      <c r="D567" s="84" t="s">
        <v>1399</v>
      </c>
      <c r="E567" s="12" t="s">
        <v>64</v>
      </c>
      <c r="F567" s="86"/>
      <c r="G567" s="86"/>
      <c r="H567" s="85"/>
      <c r="I567" s="11"/>
      <c r="J567" s="24">
        <v>0</v>
      </c>
      <c r="K567" s="24">
        <v>0</v>
      </c>
      <c r="L567" s="24">
        <v>0</v>
      </c>
      <c r="M567" s="24">
        <v>0</v>
      </c>
      <c r="N567" s="24">
        <v>0</v>
      </c>
      <c r="O567" s="24">
        <v>0</v>
      </c>
      <c r="P567" s="12">
        <f t="shared" si="189"/>
        <v>0</v>
      </c>
      <c r="Q567" s="24">
        <v>0</v>
      </c>
      <c r="R567" s="24">
        <v>0</v>
      </c>
      <c r="S567" s="24">
        <v>0</v>
      </c>
      <c r="T567" s="24">
        <v>0</v>
      </c>
      <c r="U567" s="24">
        <v>0</v>
      </c>
      <c r="V567" s="24">
        <v>0</v>
      </c>
      <c r="W567" s="12">
        <f t="shared" si="175"/>
        <v>0</v>
      </c>
      <c r="X567" s="24">
        <v>0</v>
      </c>
      <c r="Y567" s="24">
        <v>0</v>
      </c>
      <c r="Z567" s="24">
        <v>0</v>
      </c>
      <c r="AA567" s="24">
        <v>0</v>
      </c>
      <c r="AB567" s="24">
        <v>0</v>
      </c>
      <c r="AC567" s="24">
        <v>0</v>
      </c>
      <c r="AD567" s="12">
        <f t="shared" si="177"/>
        <v>0</v>
      </c>
      <c r="AE567" s="24">
        <v>12976</v>
      </c>
      <c r="AF567" s="24">
        <v>0</v>
      </c>
      <c r="AG567" s="24">
        <v>0</v>
      </c>
      <c r="AH567" s="24">
        <v>0</v>
      </c>
      <c r="AI567" s="24">
        <v>0</v>
      </c>
      <c r="AJ567" s="24">
        <v>0</v>
      </c>
      <c r="AK567" s="12">
        <f t="shared" si="178"/>
        <v>12976</v>
      </c>
      <c r="AL567" s="12">
        <f t="shared" si="188"/>
        <v>12976</v>
      </c>
      <c r="AM567" s="12">
        <f t="shared" si="188"/>
        <v>0</v>
      </c>
      <c r="AN567" s="12">
        <f t="shared" si="188"/>
        <v>0</v>
      </c>
      <c r="AO567" s="12">
        <f t="shared" si="188"/>
        <v>0</v>
      </c>
      <c r="AP567" s="12">
        <f t="shared" si="188"/>
        <v>0</v>
      </c>
      <c r="AQ567" s="12">
        <f t="shared" si="188"/>
        <v>0</v>
      </c>
      <c r="AR567" s="12">
        <f t="shared" si="176"/>
        <v>12976</v>
      </c>
      <c r="AS567" s="24"/>
      <c r="AT567" s="24"/>
      <c r="AU567" s="24"/>
      <c r="AV567" s="24"/>
      <c r="AW567" s="24"/>
      <c r="AX567" s="24"/>
      <c r="AY567" s="12">
        <f t="shared" si="179"/>
        <v>0</v>
      </c>
      <c r="AZ567" s="12">
        <f t="shared" si="181"/>
        <v>12976</v>
      </c>
      <c r="BA567" s="12">
        <f t="shared" si="182"/>
        <v>0</v>
      </c>
      <c r="BB567" s="12">
        <f t="shared" si="183"/>
        <v>0</v>
      </c>
      <c r="BC567" s="12">
        <f t="shared" si="184"/>
        <v>0</v>
      </c>
      <c r="BD567" s="12">
        <f t="shared" si="185"/>
        <v>0</v>
      </c>
      <c r="BE567" s="12">
        <f t="shared" si="186"/>
        <v>0</v>
      </c>
      <c r="BF567" s="12">
        <f t="shared" si="180"/>
        <v>12976</v>
      </c>
      <c r="BH567" s="95"/>
    </row>
    <row r="568" spans="1:60" ht="51">
      <c r="A568" s="32" t="s">
        <v>734</v>
      </c>
      <c r="B568" s="14" t="s">
        <v>9</v>
      </c>
      <c r="C568" s="84" t="s">
        <v>735</v>
      </c>
      <c r="D568" s="84" t="s">
        <v>1399</v>
      </c>
      <c r="E568" s="12" t="s">
        <v>1381</v>
      </c>
      <c r="F568" s="86"/>
      <c r="G568" s="86"/>
      <c r="H568" s="85"/>
      <c r="I568" s="11"/>
      <c r="J568" s="24">
        <v>0</v>
      </c>
      <c r="K568" s="24">
        <v>0</v>
      </c>
      <c r="L568" s="24">
        <v>0</v>
      </c>
      <c r="M568" s="24">
        <v>0</v>
      </c>
      <c r="N568" s="24">
        <v>0</v>
      </c>
      <c r="O568" s="24">
        <v>0</v>
      </c>
      <c r="P568" s="12">
        <f t="shared" si="189"/>
        <v>0</v>
      </c>
      <c r="Q568" s="24">
        <v>0</v>
      </c>
      <c r="R568" s="24">
        <v>0</v>
      </c>
      <c r="S568" s="24">
        <v>0</v>
      </c>
      <c r="T568" s="24">
        <v>0</v>
      </c>
      <c r="U568" s="24">
        <v>0</v>
      </c>
      <c r="V568" s="24">
        <v>0</v>
      </c>
      <c r="W568" s="12">
        <f t="shared" ref="W568:W628" si="190">SUM(Q568:V568)</f>
        <v>0</v>
      </c>
      <c r="X568" s="24">
        <v>0</v>
      </c>
      <c r="Y568" s="24">
        <v>0</v>
      </c>
      <c r="Z568" s="24">
        <v>0</v>
      </c>
      <c r="AA568" s="24">
        <v>0</v>
      </c>
      <c r="AB568" s="24">
        <v>0</v>
      </c>
      <c r="AC568" s="24">
        <v>0</v>
      </c>
      <c r="AD568" s="12">
        <f t="shared" si="177"/>
        <v>0</v>
      </c>
      <c r="AE568" s="24">
        <v>16464</v>
      </c>
      <c r="AF568" s="24">
        <v>0</v>
      </c>
      <c r="AG568" s="24">
        <v>0</v>
      </c>
      <c r="AH568" s="24">
        <v>0</v>
      </c>
      <c r="AI568" s="24">
        <v>0</v>
      </c>
      <c r="AJ568" s="24">
        <v>0</v>
      </c>
      <c r="AK568" s="12">
        <f t="shared" si="178"/>
        <v>16464</v>
      </c>
      <c r="AL568" s="12">
        <f t="shared" si="188"/>
        <v>16464</v>
      </c>
      <c r="AM568" s="12">
        <f t="shared" si="188"/>
        <v>0</v>
      </c>
      <c r="AN568" s="12">
        <f t="shared" si="188"/>
        <v>0</v>
      </c>
      <c r="AO568" s="12">
        <f t="shared" si="188"/>
        <v>0</v>
      </c>
      <c r="AP568" s="12">
        <f t="shared" si="188"/>
        <v>0</v>
      </c>
      <c r="AQ568" s="12">
        <f t="shared" si="188"/>
        <v>0</v>
      </c>
      <c r="AR568" s="12">
        <f t="shared" ref="AR568:AR628" si="191">SUM(AL568:AQ568)</f>
        <v>16464</v>
      </c>
      <c r="AS568" s="24"/>
      <c r="AT568" s="24"/>
      <c r="AU568" s="24"/>
      <c r="AV568" s="24"/>
      <c r="AW568" s="24"/>
      <c r="AX568" s="24"/>
      <c r="AY568" s="12">
        <f t="shared" si="179"/>
        <v>0</v>
      </c>
      <c r="AZ568" s="12">
        <f t="shared" si="181"/>
        <v>16464</v>
      </c>
      <c r="BA568" s="12">
        <f t="shared" si="182"/>
        <v>0</v>
      </c>
      <c r="BB568" s="12">
        <f t="shared" si="183"/>
        <v>0</v>
      </c>
      <c r="BC568" s="12">
        <f t="shared" si="184"/>
        <v>0</v>
      </c>
      <c r="BD568" s="12">
        <f t="shared" si="185"/>
        <v>0</v>
      </c>
      <c r="BE568" s="12">
        <f t="shared" si="186"/>
        <v>0</v>
      </c>
      <c r="BF568" s="12">
        <f t="shared" si="180"/>
        <v>16464</v>
      </c>
      <c r="BH568" s="95"/>
    </row>
    <row r="569" spans="1:60" ht="51">
      <c r="A569" s="32" t="s">
        <v>736</v>
      </c>
      <c r="B569" s="14" t="s">
        <v>9</v>
      </c>
      <c r="C569" s="84" t="s">
        <v>737</v>
      </c>
      <c r="D569" s="84" t="s">
        <v>1399</v>
      </c>
      <c r="E569" s="12" t="s">
        <v>61</v>
      </c>
      <c r="F569" s="86"/>
      <c r="G569" s="86"/>
      <c r="H569" s="85"/>
      <c r="I569" s="11"/>
      <c r="J569" s="24">
        <v>0</v>
      </c>
      <c r="K569" s="24">
        <v>0</v>
      </c>
      <c r="L569" s="24">
        <v>0</v>
      </c>
      <c r="M569" s="24">
        <v>0</v>
      </c>
      <c r="N569" s="24">
        <v>0</v>
      </c>
      <c r="O569" s="24">
        <v>0</v>
      </c>
      <c r="P569" s="12">
        <f t="shared" si="189"/>
        <v>0</v>
      </c>
      <c r="Q569" s="24">
        <v>0</v>
      </c>
      <c r="R569" s="24">
        <v>0</v>
      </c>
      <c r="S569" s="24">
        <v>0</v>
      </c>
      <c r="T569" s="24">
        <v>0</v>
      </c>
      <c r="U569" s="24">
        <v>0</v>
      </c>
      <c r="V569" s="24">
        <v>0</v>
      </c>
      <c r="W569" s="12">
        <f t="shared" si="190"/>
        <v>0</v>
      </c>
      <c r="X569" s="24">
        <v>0</v>
      </c>
      <c r="Y569" s="24">
        <v>0</v>
      </c>
      <c r="Z569" s="24">
        <v>0</v>
      </c>
      <c r="AA569" s="24">
        <v>0</v>
      </c>
      <c r="AB569" s="24">
        <v>0</v>
      </c>
      <c r="AC569" s="24">
        <v>0</v>
      </c>
      <c r="AD569" s="12">
        <f t="shared" ref="AD569:AD628" si="192">SUM(X569:AC569)</f>
        <v>0</v>
      </c>
      <c r="AE569" s="24">
        <v>25368</v>
      </c>
      <c r="AF569" s="24">
        <v>0</v>
      </c>
      <c r="AG569" s="24">
        <v>0</v>
      </c>
      <c r="AH569" s="24">
        <v>0</v>
      </c>
      <c r="AI569" s="24">
        <v>0</v>
      </c>
      <c r="AJ569" s="24">
        <v>0</v>
      </c>
      <c r="AK569" s="12">
        <f t="shared" ref="AK569:AK628" si="193">SUM(AE569:AJ569)</f>
        <v>25368</v>
      </c>
      <c r="AL569" s="12">
        <f t="shared" si="188"/>
        <v>25368</v>
      </c>
      <c r="AM569" s="12">
        <f t="shared" si="188"/>
        <v>0</v>
      </c>
      <c r="AN569" s="12">
        <f t="shared" si="188"/>
        <v>0</v>
      </c>
      <c r="AO569" s="12">
        <f t="shared" si="188"/>
        <v>0</v>
      </c>
      <c r="AP569" s="12">
        <f t="shared" si="188"/>
        <v>0</v>
      </c>
      <c r="AQ569" s="12">
        <f t="shared" si="188"/>
        <v>0</v>
      </c>
      <c r="AR569" s="12">
        <f t="shared" si="191"/>
        <v>25368</v>
      </c>
      <c r="AS569" s="24"/>
      <c r="AT569" s="24"/>
      <c r="AU569" s="24"/>
      <c r="AV569" s="24"/>
      <c r="AW569" s="24"/>
      <c r="AX569" s="24"/>
      <c r="AY569" s="12">
        <f t="shared" ref="AY569:AY628" si="194">SUM(AS569:AX569)</f>
        <v>0</v>
      </c>
      <c r="AZ569" s="12">
        <f t="shared" si="181"/>
        <v>25368</v>
      </c>
      <c r="BA569" s="12">
        <f t="shared" si="182"/>
        <v>0</v>
      </c>
      <c r="BB569" s="12">
        <f t="shared" si="183"/>
        <v>0</v>
      </c>
      <c r="BC569" s="12">
        <f t="shared" si="184"/>
        <v>0</v>
      </c>
      <c r="BD569" s="12">
        <f t="shared" si="185"/>
        <v>0</v>
      </c>
      <c r="BE569" s="12">
        <f t="shared" si="186"/>
        <v>0</v>
      </c>
      <c r="BF569" s="12">
        <f t="shared" si="180"/>
        <v>25368</v>
      </c>
      <c r="BH569" s="95"/>
    </row>
    <row r="570" spans="1:60" ht="63.75">
      <c r="A570" s="32" t="s">
        <v>738</v>
      </c>
      <c r="B570" s="14" t="s">
        <v>9</v>
      </c>
      <c r="C570" s="84" t="s">
        <v>739</v>
      </c>
      <c r="D570" s="84" t="s">
        <v>1399</v>
      </c>
      <c r="E570" s="12" t="s">
        <v>1381</v>
      </c>
      <c r="F570" s="86"/>
      <c r="G570" s="86"/>
      <c r="H570" s="85"/>
      <c r="I570" s="11"/>
      <c r="J570" s="24">
        <v>0</v>
      </c>
      <c r="K570" s="24">
        <v>0</v>
      </c>
      <c r="L570" s="24">
        <v>0</v>
      </c>
      <c r="M570" s="24">
        <v>0</v>
      </c>
      <c r="N570" s="24">
        <v>0</v>
      </c>
      <c r="O570" s="24">
        <v>0</v>
      </c>
      <c r="P570" s="12">
        <f t="shared" si="189"/>
        <v>0</v>
      </c>
      <c r="Q570" s="24">
        <v>0</v>
      </c>
      <c r="R570" s="24">
        <v>0</v>
      </c>
      <c r="S570" s="24">
        <v>0</v>
      </c>
      <c r="T570" s="24">
        <v>0</v>
      </c>
      <c r="U570" s="24">
        <v>0</v>
      </c>
      <c r="V570" s="24">
        <v>0</v>
      </c>
      <c r="W570" s="12">
        <f t="shared" si="190"/>
        <v>0</v>
      </c>
      <c r="X570" s="24">
        <v>0</v>
      </c>
      <c r="Y570" s="24">
        <v>0</v>
      </c>
      <c r="Z570" s="24">
        <v>0</v>
      </c>
      <c r="AA570" s="24">
        <v>0</v>
      </c>
      <c r="AB570" s="24">
        <v>0</v>
      </c>
      <c r="AC570" s="24">
        <v>0</v>
      </c>
      <c r="AD570" s="12">
        <f t="shared" si="192"/>
        <v>0</v>
      </c>
      <c r="AE570" s="24">
        <v>207924</v>
      </c>
      <c r="AF570" s="24">
        <v>0</v>
      </c>
      <c r="AG570" s="24">
        <v>0</v>
      </c>
      <c r="AH570" s="24">
        <v>0</v>
      </c>
      <c r="AI570" s="24">
        <v>0</v>
      </c>
      <c r="AJ570" s="24">
        <v>0</v>
      </c>
      <c r="AK570" s="12">
        <f t="shared" si="193"/>
        <v>207924</v>
      </c>
      <c r="AL570" s="12">
        <f t="shared" si="188"/>
        <v>207924</v>
      </c>
      <c r="AM570" s="12">
        <f t="shared" si="188"/>
        <v>0</v>
      </c>
      <c r="AN570" s="12">
        <f t="shared" si="188"/>
        <v>0</v>
      </c>
      <c r="AO570" s="12">
        <f t="shared" si="188"/>
        <v>0</v>
      </c>
      <c r="AP570" s="12">
        <f t="shared" si="188"/>
        <v>0</v>
      </c>
      <c r="AQ570" s="12">
        <f t="shared" si="188"/>
        <v>0</v>
      </c>
      <c r="AR570" s="12">
        <f t="shared" si="191"/>
        <v>207924</v>
      </c>
      <c r="AS570" s="24"/>
      <c r="AT570" s="24"/>
      <c r="AU570" s="24"/>
      <c r="AV570" s="24"/>
      <c r="AW570" s="24"/>
      <c r="AX570" s="24"/>
      <c r="AY570" s="12">
        <f t="shared" si="194"/>
        <v>0</v>
      </c>
      <c r="AZ570" s="12">
        <f t="shared" si="181"/>
        <v>207924</v>
      </c>
      <c r="BA570" s="12">
        <f t="shared" si="182"/>
        <v>0</v>
      </c>
      <c r="BB570" s="12">
        <f t="shared" si="183"/>
        <v>0</v>
      </c>
      <c r="BC570" s="12">
        <f t="shared" si="184"/>
        <v>0</v>
      </c>
      <c r="BD570" s="12">
        <f t="shared" si="185"/>
        <v>0</v>
      </c>
      <c r="BE570" s="12">
        <f t="shared" si="186"/>
        <v>0</v>
      </c>
      <c r="BF570" s="12">
        <f t="shared" si="180"/>
        <v>207924</v>
      </c>
      <c r="BH570" s="95"/>
    </row>
    <row r="571" spans="1:60" ht="63.75">
      <c r="A571" s="32" t="s">
        <v>740</v>
      </c>
      <c r="B571" s="14" t="s">
        <v>9</v>
      </c>
      <c r="C571" s="84" t="s">
        <v>739</v>
      </c>
      <c r="D571" s="84" t="s">
        <v>1399</v>
      </c>
      <c r="E571" s="12" t="s">
        <v>1381</v>
      </c>
      <c r="F571" s="86"/>
      <c r="G571" s="86"/>
      <c r="H571" s="85"/>
      <c r="I571" s="11"/>
      <c r="J571" s="24">
        <v>0</v>
      </c>
      <c r="K571" s="24">
        <v>0</v>
      </c>
      <c r="L571" s="24">
        <v>0</v>
      </c>
      <c r="M571" s="24">
        <v>0</v>
      </c>
      <c r="N571" s="24">
        <v>0</v>
      </c>
      <c r="O571" s="24">
        <v>0</v>
      </c>
      <c r="P571" s="12">
        <f t="shared" si="189"/>
        <v>0</v>
      </c>
      <c r="Q571" s="24">
        <v>0</v>
      </c>
      <c r="R571" s="24">
        <v>0</v>
      </c>
      <c r="S571" s="24">
        <v>0</v>
      </c>
      <c r="T571" s="24">
        <v>0</v>
      </c>
      <c r="U571" s="24">
        <v>0</v>
      </c>
      <c r="V571" s="24">
        <v>0</v>
      </c>
      <c r="W571" s="12">
        <f t="shared" si="190"/>
        <v>0</v>
      </c>
      <c r="X571" s="24">
        <v>0</v>
      </c>
      <c r="Y571" s="24">
        <v>0</v>
      </c>
      <c r="Z571" s="24">
        <v>0</v>
      </c>
      <c r="AA571" s="24">
        <v>0</v>
      </c>
      <c r="AB571" s="24">
        <v>0</v>
      </c>
      <c r="AC571" s="24">
        <v>0</v>
      </c>
      <c r="AD571" s="12">
        <f t="shared" si="192"/>
        <v>0</v>
      </c>
      <c r="AE571" s="24">
        <v>50164</v>
      </c>
      <c r="AF571" s="24">
        <v>0</v>
      </c>
      <c r="AG571" s="24">
        <v>0</v>
      </c>
      <c r="AH571" s="24">
        <v>0</v>
      </c>
      <c r="AI571" s="24">
        <v>0</v>
      </c>
      <c r="AJ571" s="24">
        <v>0</v>
      </c>
      <c r="AK571" s="12">
        <f t="shared" si="193"/>
        <v>50164</v>
      </c>
      <c r="AL571" s="12">
        <f t="shared" si="188"/>
        <v>50164</v>
      </c>
      <c r="AM571" s="12">
        <f t="shared" si="188"/>
        <v>0</v>
      </c>
      <c r="AN571" s="12">
        <f t="shared" si="188"/>
        <v>0</v>
      </c>
      <c r="AO571" s="12">
        <f t="shared" si="188"/>
        <v>0</v>
      </c>
      <c r="AP571" s="12">
        <f t="shared" si="188"/>
        <v>0</v>
      </c>
      <c r="AQ571" s="12">
        <f t="shared" si="188"/>
        <v>0</v>
      </c>
      <c r="AR571" s="12">
        <f t="shared" si="191"/>
        <v>50164</v>
      </c>
      <c r="AS571" s="24"/>
      <c r="AT571" s="24"/>
      <c r="AU571" s="24"/>
      <c r="AV571" s="24"/>
      <c r="AW571" s="24"/>
      <c r="AX571" s="24"/>
      <c r="AY571" s="12">
        <f t="shared" si="194"/>
        <v>0</v>
      </c>
      <c r="AZ571" s="12">
        <f t="shared" si="181"/>
        <v>50164</v>
      </c>
      <c r="BA571" s="12">
        <f t="shared" si="182"/>
        <v>0</v>
      </c>
      <c r="BB571" s="12">
        <f t="shared" si="183"/>
        <v>0</v>
      </c>
      <c r="BC571" s="12">
        <f t="shared" si="184"/>
        <v>0</v>
      </c>
      <c r="BD571" s="12">
        <f t="shared" si="185"/>
        <v>0</v>
      </c>
      <c r="BE571" s="12">
        <f t="shared" si="186"/>
        <v>0</v>
      </c>
      <c r="BF571" s="12">
        <f t="shared" si="180"/>
        <v>50164</v>
      </c>
      <c r="BH571" s="95"/>
    </row>
    <row r="572" spans="1:60" ht="63.75">
      <c r="A572" s="32" t="s">
        <v>741</v>
      </c>
      <c r="B572" s="14" t="s">
        <v>9</v>
      </c>
      <c r="C572" s="84" t="s">
        <v>742</v>
      </c>
      <c r="D572" s="84" t="s">
        <v>1399</v>
      </c>
      <c r="E572" s="12" t="s">
        <v>64</v>
      </c>
      <c r="F572" s="86"/>
      <c r="G572" s="86"/>
      <c r="H572" s="85"/>
      <c r="I572" s="11"/>
      <c r="J572" s="24">
        <v>0</v>
      </c>
      <c r="K572" s="24">
        <v>0</v>
      </c>
      <c r="L572" s="24">
        <v>0</v>
      </c>
      <c r="M572" s="24">
        <v>0</v>
      </c>
      <c r="N572" s="24">
        <v>0</v>
      </c>
      <c r="O572" s="24">
        <v>0</v>
      </c>
      <c r="P572" s="12">
        <f t="shared" si="189"/>
        <v>0</v>
      </c>
      <c r="Q572" s="24">
        <v>0</v>
      </c>
      <c r="R572" s="24">
        <v>0</v>
      </c>
      <c r="S572" s="24">
        <v>0</v>
      </c>
      <c r="T572" s="24">
        <v>0</v>
      </c>
      <c r="U572" s="24">
        <v>0</v>
      </c>
      <c r="V572" s="24">
        <v>0</v>
      </c>
      <c r="W572" s="12">
        <f t="shared" si="190"/>
        <v>0</v>
      </c>
      <c r="X572" s="24">
        <v>20123</v>
      </c>
      <c r="Y572" s="24">
        <v>0</v>
      </c>
      <c r="Z572" s="24">
        <v>0</v>
      </c>
      <c r="AA572" s="24">
        <v>0</v>
      </c>
      <c r="AB572" s="24">
        <v>0</v>
      </c>
      <c r="AC572" s="24">
        <v>0</v>
      </c>
      <c r="AD572" s="12">
        <f t="shared" si="192"/>
        <v>20123</v>
      </c>
      <c r="AE572" s="24">
        <v>80000</v>
      </c>
      <c r="AF572" s="24">
        <v>0</v>
      </c>
      <c r="AG572" s="24">
        <v>0</v>
      </c>
      <c r="AH572" s="24">
        <v>0</v>
      </c>
      <c r="AI572" s="24">
        <v>0</v>
      </c>
      <c r="AJ572" s="24">
        <v>0</v>
      </c>
      <c r="AK572" s="12">
        <f t="shared" si="193"/>
        <v>80000</v>
      </c>
      <c r="AL572" s="12">
        <f t="shared" si="188"/>
        <v>100123</v>
      </c>
      <c r="AM572" s="12">
        <f t="shared" si="188"/>
        <v>0</v>
      </c>
      <c r="AN572" s="12">
        <f t="shared" si="188"/>
        <v>0</v>
      </c>
      <c r="AO572" s="12">
        <f t="shared" si="188"/>
        <v>0</v>
      </c>
      <c r="AP572" s="12">
        <f t="shared" si="188"/>
        <v>0</v>
      </c>
      <c r="AQ572" s="12">
        <f t="shared" si="188"/>
        <v>0</v>
      </c>
      <c r="AR572" s="12">
        <f t="shared" si="191"/>
        <v>100123</v>
      </c>
      <c r="AS572" s="24"/>
      <c r="AT572" s="24"/>
      <c r="AU572" s="24"/>
      <c r="AV572" s="24"/>
      <c r="AW572" s="24"/>
      <c r="AX572" s="24"/>
      <c r="AY572" s="12">
        <f t="shared" si="194"/>
        <v>0</v>
      </c>
      <c r="AZ572" s="12">
        <f t="shared" si="181"/>
        <v>100123</v>
      </c>
      <c r="BA572" s="12">
        <f t="shared" si="182"/>
        <v>0</v>
      </c>
      <c r="BB572" s="12">
        <f t="shared" si="183"/>
        <v>0</v>
      </c>
      <c r="BC572" s="12">
        <f t="shared" si="184"/>
        <v>0</v>
      </c>
      <c r="BD572" s="12">
        <f t="shared" si="185"/>
        <v>0</v>
      </c>
      <c r="BE572" s="12">
        <f t="shared" si="186"/>
        <v>0</v>
      </c>
      <c r="BF572" s="12">
        <f t="shared" si="180"/>
        <v>100123</v>
      </c>
      <c r="BH572" s="95"/>
    </row>
    <row r="573" spans="1:60" ht="51">
      <c r="A573" s="32" t="s">
        <v>743</v>
      </c>
      <c r="B573" s="14" t="s">
        <v>9</v>
      </c>
      <c r="C573" s="84" t="s">
        <v>744</v>
      </c>
      <c r="D573" s="84" t="s">
        <v>1399</v>
      </c>
      <c r="E573" s="12" t="s">
        <v>64</v>
      </c>
      <c r="F573" s="86"/>
      <c r="G573" s="86"/>
      <c r="H573" s="85"/>
      <c r="I573" s="11"/>
      <c r="J573" s="24">
        <v>0</v>
      </c>
      <c r="K573" s="24">
        <v>0</v>
      </c>
      <c r="L573" s="24">
        <v>0</v>
      </c>
      <c r="M573" s="24">
        <v>0</v>
      </c>
      <c r="N573" s="24">
        <v>0</v>
      </c>
      <c r="O573" s="24">
        <v>0</v>
      </c>
      <c r="P573" s="12">
        <f t="shared" si="189"/>
        <v>0</v>
      </c>
      <c r="Q573" s="24">
        <v>0</v>
      </c>
      <c r="R573" s="24">
        <v>0</v>
      </c>
      <c r="S573" s="24">
        <v>0</v>
      </c>
      <c r="T573" s="24">
        <v>0</v>
      </c>
      <c r="U573" s="24">
        <v>0</v>
      </c>
      <c r="V573" s="24">
        <v>0</v>
      </c>
      <c r="W573" s="12">
        <f t="shared" si="190"/>
        <v>0</v>
      </c>
      <c r="X573" s="24">
        <v>0</v>
      </c>
      <c r="Y573" s="24">
        <v>0</v>
      </c>
      <c r="Z573" s="24">
        <v>0</v>
      </c>
      <c r="AA573" s="24">
        <v>0</v>
      </c>
      <c r="AB573" s="24">
        <v>0</v>
      </c>
      <c r="AC573" s="24">
        <v>0</v>
      </c>
      <c r="AD573" s="12">
        <f t="shared" si="192"/>
        <v>0</v>
      </c>
      <c r="AE573" s="24">
        <v>17690</v>
      </c>
      <c r="AF573" s="24">
        <v>0</v>
      </c>
      <c r="AG573" s="24">
        <v>0</v>
      </c>
      <c r="AH573" s="24">
        <v>0</v>
      </c>
      <c r="AI573" s="24">
        <v>0</v>
      </c>
      <c r="AJ573" s="24">
        <v>0</v>
      </c>
      <c r="AK573" s="12">
        <f t="shared" si="193"/>
        <v>17690</v>
      </c>
      <c r="AL573" s="12">
        <f t="shared" si="188"/>
        <v>17690</v>
      </c>
      <c r="AM573" s="12">
        <f t="shared" si="188"/>
        <v>0</v>
      </c>
      <c r="AN573" s="12">
        <f t="shared" si="188"/>
        <v>0</v>
      </c>
      <c r="AO573" s="12">
        <f t="shared" si="188"/>
        <v>0</v>
      </c>
      <c r="AP573" s="12">
        <f t="shared" si="188"/>
        <v>0</v>
      </c>
      <c r="AQ573" s="12">
        <f t="shared" si="188"/>
        <v>0</v>
      </c>
      <c r="AR573" s="12">
        <f t="shared" si="191"/>
        <v>17690</v>
      </c>
      <c r="AS573" s="24"/>
      <c r="AT573" s="24"/>
      <c r="AU573" s="24"/>
      <c r="AV573" s="24"/>
      <c r="AW573" s="24"/>
      <c r="AX573" s="24"/>
      <c r="AY573" s="12">
        <f t="shared" si="194"/>
        <v>0</v>
      </c>
      <c r="AZ573" s="12">
        <f t="shared" si="181"/>
        <v>17690</v>
      </c>
      <c r="BA573" s="12">
        <f t="shared" si="182"/>
        <v>0</v>
      </c>
      <c r="BB573" s="12">
        <f t="shared" si="183"/>
        <v>0</v>
      </c>
      <c r="BC573" s="12">
        <f t="shared" si="184"/>
        <v>0</v>
      </c>
      <c r="BD573" s="12">
        <f t="shared" si="185"/>
        <v>0</v>
      </c>
      <c r="BE573" s="12">
        <f t="shared" si="186"/>
        <v>0</v>
      </c>
      <c r="BF573" s="12">
        <f t="shared" si="180"/>
        <v>17690</v>
      </c>
      <c r="BH573" s="95"/>
    </row>
    <row r="574" spans="1:60" ht="51">
      <c r="A574" s="32" t="s">
        <v>745</v>
      </c>
      <c r="B574" s="14" t="s">
        <v>9</v>
      </c>
      <c r="C574" s="84" t="s">
        <v>746</v>
      </c>
      <c r="D574" s="84" t="s">
        <v>1399</v>
      </c>
      <c r="E574" s="12" t="s">
        <v>62</v>
      </c>
      <c r="F574" s="86"/>
      <c r="G574" s="86"/>
      <c r="H574" s="85"/>
      <c r="I574" s="11"/>
      <c r="J574" s="24">
        <v>0</v>
      </c>
      <c r="K574" s="24">
        <v>0</v>
      </c>
      <c r="L574" s="24">
        <v>0</v>
      </c>
      <c r="M574" s="24">
        <v>0</v>
      </c>
      <c r="N574" s="24">
        <v>0</v>
      </c>
      <c r="O574" s="24">
        <v>0</v>
      </c>
      <c r="P574" s="12">
        <f t="shared" si="189"/>
        <v>0</v>
      </c>
      <c r="Q574" s="24">
        <v>0</v>
      </c>
      <c r="R574" s="24">
        <v>0</v>
      </c>
      <c r="S574" s="24">
        <v>0</v>
      </c>
      <c r="T574" s="24">
        <v>0</v>
      </c>
      <c r="U574" s="24">
        <v>0</v>
      </c>
      <c r="V574" s="24">
        <v>0</v>
      </c>
      <c r="W574" s="12">
        <f t="shared" si="190"/>
        <v>0</v>
      </c>
      <c r="X574" s="24">
        <v>0</v>
      </c>
      <c r="Y574" s="24">
        <v>0</v>
      </c>
      <c r="Z574" s="24">
        <v>0</v>
      </c>
      <c r="AA574" s="24">
        <v>0</v>
      </c>
      <c r="AB574" s="24">
        <v>0</v>
      </c>
      <c r="AC574" s="24">
        <v>0</v>
      </c>
      <c r="AD574" s="12">
        <f t="shared" si="192"/>
        <v>0</v>
      </c>
      <c r="AE574" s="24">
        <v>16128</v>
      </c>
      <c r="AF574" s="24">
        <v>0</v>
      </c>
      <c r="AG574" s="24">
        <v>0</v>
      </c>
      <c r="AH574" s="24">
        <v>0</v>
      </c>
      <c r="AI574" s="24">
        <v>0</v>
      </c>
      <c r="AJ574" s="24">
        <v>0</v>
      </c>
      <c r="AK574" s="12">
        <f t="shared" si="193"/>
        <v>16128</v>
      </c>
      <c r="AL574" s="12">
        <f t="shared" si="188"/>
        <v>16128</v>
      </c>
      <c r="AM574" s="12">
        <f t="shared" si="188"/>
        <v>0</v>
      </c>
      <c r="AN574" s="12">
        <f t="shared" si="188"/>
        <v>0</v>
      </c>
      <c r="AO574" s="12">
        <f t="shared" si="188"/>
        <v>0</v>
      </c>
      <c r="AP574" s="12">
        <f t="shared" si="188"/>
        <v>0</v>
      </c>
      <c r="AQ574" s="12">
        <f t="shared" si="188"/>
        <v>0</v>
      </c>
      <c r="AR574" s="12">
        <f t="shared" si="191"/>
        <v>16128</v>
      </c>
      <c r="AS574" s="24"/>
      <c r="AT574" s="24"/>
      <c r="AU574" s="24"/>
      <c r="AV574" s="24"/>
      <c r="AW574" s="24"/>
      <c r="AX574" s="24"/>
      <c r="AY574" s="12">
        <f t="shared" si="194"/>
        <v>0</v>
      </c>
      <c r="AZ574" s="12">
        <f t="shared" si="181"/>
        <v>16128</v>
      </c>
      <c r="BA574" s="12">
        <f t="shared" si="182"/>
        <v>0</v>
      </c>
      <c r="BB574" s="12">
        <f t="shared" si="183"/>
        <v>0</v>
      </c>
      <c r="BC574" s="12">
        <f t="shared" si="184"/>
        <v>0</v>
      </c>
      <c r="BD574" s="12">
        <f t="shared" si="185"/>
        <v>0</v>
      </c>
      <c r="BE574" s="12">
        <f t="shared" si="186"/>
        <v>0</v>
      </c>
      <c r="BF574" s="12">
        <f t="shared" si="180"/>
        <v>16128</v>
      </c>
      <c r="BH574" s="95"/>
    </row>
    <row r="575" spans="1:60" ht="51">
      <c r="A575" s="32" t="s">
        <v>747</v>
      </c>
      <c r="B575" s="14" t="s">
        <v>9</v>
      </c>
      <c r="C575" s="84" t="s">
        <v>748</v>
      </c>
      <c r="D575" s="84" t="s">
        <v>1399</v>
      </c>
      <c r="E575" s="12" t="s">
        <v>37</v>
      </c>
      <c r="F575" s="86"/>
      <c r="G575" s="86"/>
      <c r="H575" s="85"/>
      <c r="I575" s="11"/>
      <c r="J575" s="24">
        <v>0</v>
      </c>
      <c r="K575" s="24">
        <v>0</v>
      </c>
      <c r="L575" s="24">
        <v>0</v>
      </c>
      <c r="M575" s="24">
        <v>0</v>
      </c>
      <c r="N575" s="24">
        <v>0</v>
      </c>
      <c r="O575" s="24">
        <v>0</v>
      </c>
      <c r="P575" s="12">
        <f t="shared" si="189"/>
        <v>0</v>
      </c>
      <c r="Q575" s="24">
        <v>0</v>
      </c>
      <c r="R575" s="24">
        <v>0</v>
      </c>
      <c r="S575" s="24">
        <v>0</v>
      </c>
      <c r="T575" s="24">
        <v>0</v>
      </c>
      <c r="U575" s="24">
        <v>0</v>
      </c>
      <c r="V575" s="24">
        <v>0</v>
      </c>
      <c r="W575" s="12">
        <f t="shared" si="190"/>
        <v>0</v>
      </c>
      <c r="X575" s="24">
        <v>0</v>
      </c>
      <c r="Y575" s="24">
        <v>0</v>
      </c>
      <c r="Z575" s="24">
        <v>0</v>
      </c>
      <c r="AA575" s="24">
        <v>0</v>
      </c>
      <c r="AB575" s="24">
        <v>0</v>
      </c>
      <c r="AC575" s="24">
        <v>0</v>
      </c>
      <c r="AD575" s="12">
        <f t="shared" si="192"/>
        <v>0</v>
      </c>
      <c r="AE575" s="24">
        <v>12440</v>
      </c>
      <c r="AF575" s="24">
        <v>0</v>
      </c>
      <c r="AG575" s="24">
        <v>0</v>
      </c>
      <c r="AH575" s="24">
        <v>0</v>
      </c>
      <c r="AI575" s="24">
        <v>0</v>
      </c>
      <c r="AJ575" s="24">
        <v>0</v>
      </c>
      <c r="AK575" s="12">
        <f t="shared" si="193"/>
        <v>12440</v>
      </c>
      <c r="AL575" s="12">
        <f t="shared" si="188"/>
        <v>12440</v>
      </c>
      <c r="AM575" s="12">
        <f t="shared" si="188"/>
        <v>0</v>
      </c>
      <c r="AN575" s="12">
        <f t="shared" si="188"/>
        <v>0</v>
      </c>
      <c r="AO575" s="12">
        <f t="shared" si="188"/>
        <v>0</v>
      </c>
      <c r="AP575" s="12">
        <f t="shared" si="188"/>
        <v>0</v>
      </c>
      <c r="AQ575" s="12">
        <f t="shared" si="188"/>
        <v>0</v>
      </c>
      <c r="AR575" s="12">
        <f t="shared" si="191"/>
        <v>12440</v>
      </c>
      <c r="AS575" s="24"/>
      <c r="AT575" s="24"/>
      <c r="AU575" s="24"/>
      <c r="AV575" s="24"/>
      <c r="AW575" s="24"/>
      <c r="AX575" s="24"/>
      <c r="AY575" s="12">
        <f t="shared" si="194"/>
        <v>0</v>
      </c>
      <c r="AZ575" s="12">
        <f t="shared" si="181"/>
        <v>12440</v>
      </c>
      <c r="BA575" s="12">
        <f t="shared" si="182"/>
        <v>0</v>
      </c>
      <c r="BB575" s="12">
        <f t="shared" si="183"/>
        <v>0</v>
      </c>
      <c r="BC575" s="12">
        <f t="shared" si="184"/>
        <v>0</v>
      </c>
      <c r="BD575" s="12">
        <f t="shared" si="185"/>
        <v>0</v>
      </c>
      <c r="BE575" s="12">
        <f t="shared" si="186"/>
        <v>0</v>
      </c>
      <c r="BF575" s="12">
        <f t="shared" si="180"/>
        <v>12440</v>
      </c>
      <c r="BH575" s="95"/>
    </row>
    <row r="576" spans="1:60" ht="51">
      <c r="A576" s="32" t="s">
        <v>749</v>
      </c>
      <c r="B576" s="14" t="s">
        <v>9</v>
      </c>
      <c r="C576" s="84" t="s">
        <v>750</v>
      </c>
      <c r="D576" s="84" t="s">
        <v>1399</v>
      </c>
      <c r="E576" s="12" t="s">
        <v>1381</v>
      </c>
      <c r="F576" s="86"/>
      <c r="G576" s="86"/>
      <c r="H576" s="85"/>
      <c r="I576" s="11"/>
      <c r="J576" s="24">
        <v>0</v>
      </c>
      <c r="K576" s="24">
        <v>0</v>
      </c>
      <c r="L576" s="24">
        <v>0</v>
      </c>
      <c r="M576" s="24">
        <v>0</v>
      </c>
      <c r="N576" s="24">
        <v>0</v>
      </c>
      <c r="O576" s="24">
        <v>0</v>
      </c>
      <c r="P576" s="12">
        <f t="shared" si="189"/>
        <v>0</v>
      </c>
      <c r="Q576" s="24">
        <v>0</v>
      </c>
      <c r="R576" s="24">
        <v>0</v>
      </c>
      <c r="S576" s="24">
        <v>0</v>
      </c>
      <c r="T576" s="24">
        <v>0</v>
      </c>
      <c r="U576" s="24">
        <v>0</v>
      </c>
      <c r="V576" s="24">
        <v>0</v>
      </c>
      <c r="W576" s="12">
        <f t="shared" si="190"/>
        <v>0</v>
      </c>
      <c r="X576" s="24">
        <v>0</v>
      </c>
      <c r="Y576" s="24">
        <v>0</v>
      </c>
      <c r="Z576" s="24">
        <v>0</v>
      </c>
      <c r="AA576" s="24">
        <v>0</v>
      </c>
      <c r="AB576" s="24">
        <v>0</v>
      </c>
      <c r="AC576" s="24">
        <v>0</v>
      </c>
      <c r="AD576" s="12">
        <f t="shared" si="192"/>
        <v>0</v>
      </c>
      <c r="AE576" s="24">
        <v>20800</v>
      </c>
      <c r="AF576" s="24">
        <v>0</v>
      </c>
      <c r="AG576" s="24">
        <v>0</v>
      </c>
      <c r="AH576" s="24">
        <v>0</v>
      </c>
      <c r="AI576" s="24">
        <v>0</v>
      </c>
      <c r="AJ576" s="24">
        <v>0</v>
      </c>
      <c r="AK576" s="12">
        <f t="shared" si="193"/>
        <v>20800</v>
      </c>
      <c r="AL576" s="12">
        <f t="shared" si="188"/>
        <v>20800</v>
      </c>
      <c r="AM576" s="12">
        <f t="shared" si="188"/>
        <v>0</v>
      </c>
      <c r="AN576" s="12">
        <f t="shared" si="188"/>
        <v>0</v>
      </c>
      <c r="AO576" s="12">
        <f t="shared" si="188"/>
        <v>0</v>
      </c>
      <c r="AP576" s="12">
        <f t="shared" si="188"/>
        <v>0</v>
      </c>
      <c r="AQ576" s="12">
        <f t="shared" si="188"/>
        <v>0</v>
      </c>
      <c r="AR576" s="12">
        <f t="shared" si="191"/>
        <v>20800</v>
      </c>
      <c r="AS576" s="24"/>
      <c r="AT576" s="24"/>
      <c r="AU576" s="24"/>
      <c r="AV576" s="24"/>
      <c r="AW576" s="24"/>
      <c r="AX576" s="24"/>
      <c r="AY576" s="12">
        <f t="shared" si="194"/>
        <v>0</v>
      </c>
      <c r="AZ576" s="12">
        <f t="shared" si="181"/>
        <v>20800</v>
      </c>
      <c r="BA576" s="12">
        <f t="shared" si="182"/>
        <v>0</v>
      </c>
      <c r="BB576" s="12">
        <f t="shared" si="183"/>
        <v>0</v>
      </c>
      <c r="BC576" s="12">
        <f t="shared" si="184"/>
        <v>0</v>
      </c>
      <c r="BD576" s="12">
        <f t="shared" si="185"/>
        <v>0</v>
      </c>
      <c r="BE576" s="12">
        <f t="shared" si="186"/>
        <v>0</v>
      </c>
      <c r="BF576" s="12">
        <f t="shared" si="180"/>
        <v>20800</v>
      </c>
      <c r="BH576" s="95"/>
    </row>
    <row r="577" spans="1:60" ht="51">
      <c r="A577" s="32" t="s">
        <v>751</v>
      </c>
      <c r="B577" s="14" t="s">
        <v>9</v>
      </c>
      <c r="C577" s="84" t="s">
        <v>752</v>
      </c>
      <c r="D577" s="84" t="s">
        <v>1399</v>
      </c>
      <c r="E577" s="12" t="s">
        <v>59</v>
      </c>
      <c r="F577" s="86"/>
      <c r="G577" s="86"/>
      <c r="H577" s="85"/>
      <c r="I577" s="11"/>
      <c r="J577" s="24">
        <v>0</v>
      </c>
      <c r="K577" s="24">
        <v>0</v>
      </c>
      <c r="L577" s="24">
        <v>0</v>
      </c>
      <c r="M577" s="24">
        <v>0</v>
      </c>
      <c r="N577" s="24">
        <v>0</v>
      </c>
      <c r="O577" s="24">
        <v>0</v>
      </c>
      <c r="P577" s="12">
        <f t="shared" si="189"/>
        <v>0</v>
      </c>
      <c r="Q577" s="24">
        <v>0</v>
      </c>
      <c r="R577" s="24">
        <v>0</v>
      </c>
      <c r="S577" s="24">
        <v>0</v>
      </c>
      <c r="T577" s="24">
        <v>0</v>
      </c>
      <c r="U577" s="24">
        <v>0</v>
      </c>
      <c r="V577" s="24">
        <v>0</v>
      </c>
      <c r="W577" s="12">
        <f t="shared" si="190"/>
        <v>0</v>
      </c>
      <c r="X577" s="24">
        <v>0</v>
      </c>
      <c r="Y577" s="24">
        <v>0</v>
      </c>
      <c r="Z577" s="24">
        <v>0</v>
      </c>
      <c r="AA577" s="24">
        <v>0</v>
      </c>
      <c r="AB577" s="24">
        <v>0</v>
      </c>
      <c r="AC577" s="24">
        <v>0</v>
      </c>
      <c r="AD577" s="12">
        <f t="shared" si="192"/>
        <v>0</v>
      </c>
      <c r="AE577" s="24">
        <v>18480</v>
      </c>
      <c r="AF577" s="24">
        <v>0</v>
      </c>
      <c r="AG577" s="24">
        <v>0</v>
      </c>
      <c r="AH577" s="24">
        <v>0</v>
      </c>
      <c r="AI577" s="24">
        <v>0</v>
      </c>
      <c r="AJ577" s="24">
        <v>0</v>
      </c>
      <c r="AK577" s="12">
        <f t="shared" si="193"/>
        <v>18480</v>
      </c>
      <c r="AL577" s="12">
        <f t="shared" si="188"/>
        <v>18480</v>
      </c>
      <c r="AM577" s="12">
        <f t="shared" si="188"/>
        <v>0</v>
      </c>
      <c r="AN577" s="12">
        <f t="shared" si="188"/>
        <v>0</v>
      </c>
      <c r="AO577" s="12">
        <f t="shared" si="188"/>
        <v>0</v>
      </c>
      <c r="AP577" s="12">
        <f t="shared" si="188"/>
        <v>0</v>
      </c>
      <c r="AQ577" s="12">
        <f t="shared" si="188"/>
        <v>0</v>
      </c>
      <c r="AR577" s="12">
        <f t="shared" si="191"/>
        <v>18480</v>
      </c>
      <c r="AS577" s="24"/>
      <c r="AT577" s="24"/>
      <c r="AU577" s="24"/>
      <c r="AV577" s="24"/>
      <c r="AW577" s="24"/>
      <c r="AX577" s="24"/>
      <c r="AY577" s="12">
        <f t="shared" si="194"/>
        <v>0</v>
      </c>
      <c r="AZ577" s="12">
        <f t="shared" si="181"/>
        <v>18480</v>
      </c>
      <c r="BA577" s="12">
        <f t="shared" si="182"/>
        <v>0</v>
      </c>
      <c r="BB577" s="12">
        <f t="shared" si="183"/>
        <v>0</v>
      </c>
      <c r="BC577" s="12">
        <f t="shared" si="184"/>
        <v>0</v>
      </c>
      <c r="BD577" s="12">
        <f t="shared" si="185"/>
        <v>0</v>
      </c>
      <c r="BE577" s="12">
        <f t="shared" si="186"/>
        <v>0</v>
      </c>
      <c r="BF577" s="12">
        <f t="shared" si="180"/>
        <v>18480</v>
      </c>
      <c r="BH577" s="95"/>
    </row>
    <row r="578" spans="1:60" ht="51">
      <c r="A578" s="32" t="s">
        <v>753</v>
      </c>
      <c r="B578" s="14" t="s">
        <v>9</v>
      </c>
      <c r="C578" s="84" t="s">
        <v>754</v>
      </c>
      <c r="D578" s="84" t="s">
        <v>1399</v>
      </c>
      <c r="E578" s="12" t="s">
        <v>59</v>
      </c>
      <c r="F578" s="86"/>
      <c r="G578" s="86"/>
      <c r="H578" s="85"/>
      <c r="I578" s="11"/>
      <c r="J578" s="24">
        <v>0</v>
      </c>
      <c r="K578" s="24">
        <v>0</v>
      </c>
      <c r="L578" s="24">
        <v>0</v>
      </c>
      <c r="M578" s="24">
        <v>0</v>
      </c>
      <c r="N578" s="24">
        <v>0</v>
      </c>
      <c r="O578" s="24">
        <v>0</v>
      </c>
      <c r="P578" s="12">
        <f t="shared" si="189"/>
        <v>0</v>
      </c>
      <c r="Q578" s="24">
        <v>0</v>
      </c>
      <c r="R578" s="24">
        <v>0</v>
      </c>
      <c r="S578" s="24">
        <v>0</v>
      </c>
      <c r="T578" s="24">
        <v>0</v>
      </c>
      <c r="U578" s="24">
        <v>0</v>
      </c>
      <c r="V578" s="24">
        <v>0</v>
      </c>
      <c r="W578" s="12">
        <f t="shared" si="190"/>
        <v>0</v>
      </c>
      <c r="X578" s="24">
        <v>0</v>
      </c>
      <c r="Y578" s="24">
        <v>0</v>
      </c>
      <c r="Z578" s="24">
        <v>0</v>
      </c>
      <c r="AA578" s="24">
        <v>0</v>
      </c>
      <c r="AB578" s="24">
        <v>0</v>
      </c>
      <c r="AC578" s="24">
        <v>0</v>
      </c>
      <c r="AD578" s="12">
        <f t="shared" si="192"/>
        <v>0</v>
      </c>
      <c r="AE578" s="24">
        <v>31836</v>
      </c>
      <c r="AF578" s="24">
        <v>0</v>
      </c>
      <c r="AG578" s="24">
        <v>0</v>
      </c>
      <c r="AH578" s="24">
        <v>0</v>
      </c>
      <c r="AI578" s="24">
        <v>0</v>
      </c>
      <c r="AJ578" s="24">
        <v>0</v>
      </c>
      <c r="AK578" s="12">
        <f t="shared" si="193"/>
        <v>31836</v>
      </c>
      <c r="AL578" s="12">
        <f t="shared" si="188"/>
        <v>31836</v>
      </c>
      <c r="AM578" s="12">
        <f t="shared" si="188"/>
        <v>0</v>
      </c>
      <c r="AN578" s="12">
        <f t="shared" si="188"/>
        <v>0</v>
      </c>
      <c r="AO578" s="12">
        <f t="shared" si="188"/>
        <v>0</v>
      </c>
      <c r="AP578" s="12">
        <f t="shared" si="188"/>
        <v>0</v>
      </c>
      <c r="AQ578" s="12">
        <f t="shared" si="188"/>
        <v>0</v>
      </c>
      <c r="AR578" s="12">
        <f t="shared" si="191"/>
        <v>31836</v>
      </c>
      <c r="AS578" s="24"/>
      <c r="AT578" s="24"/>
      <c r="AU578" s="24"/>
      <c r="AV578" s="24"/>
      <c r="AW578" s="24"/>
      <c r="AX578" s="24"/>
      <c r="AY578" s="12">
        <f t="shared" si="194"/>
        <v>0</v>
      </c>
      <c r="AZ578" s="12">
        <f t="shared" si="181"/>
        <v>31836</v>
      </c>
      <c r="BA578" s="12">
        <f t="shared" si="182"/>
        <v>0</v>
      </c>
      <c r="BB578" s="12">
        <f t="shared" si="183"/>
        <v>0</v>
      </c>
      <c r="BC578" s="12">
        <f t="shared" si="184"/>
        <v>0</v>
      </c>
      <c r="BD578" s="12">
        <f t="shared" si="185"/>
        <v>0</v>
      </c>
      <c r="BE578" s="12">
        <f t="shared" si="186"/>
        <v>0</v>
      </c>
      <c r="BF578" s="12">
        <f t="shared" si="180"/>
        <v>31836</v>
      </c>
      <c r="BH578" s="95"/>
    </row>
    <row r="579" spans="1:60" ht="76.5">
      <c r="A579" s="32" t="s">
        <v>755</v>
      </c>
      <c r="B579" s="14" t="s">
        <v>9</v>
      </c>
      <c r="C579" s="84" t="s">
        <v>756</v>
      </c>
      <c r="D579" s="84" t="s">
        <v>45</v>
      </c>
      <c r="E579" s="12" t="s">
        <v>1397</v>
      </c>
      <c r="F579" s="86"/>
      <c r="G579" s="86"/>
      <c r="H579" s="85"/>
      <c r="I579" s="11"/>
      <c r="J579" s="24">
        <v>0</v>
      </c>
      <c r="K579" s="24">
        <v>0</v>
      </c>
      <c r="L579" s="24">
        <v>0</v>
      </c>
      <c r="M579" s="24">
        <v>0</v>
      </c>
      <c r="N579" s="24">
        <v>0</v>
      </c>
      <c r="O579" s="24">
        <v>0</v>
      </c>
      <c r="P579" s="12">
        <f t="shared" si="189"/>
        <v>0</v>
      </c>
      <c r="Q579" s="24">
        <v>0</v>
      </c>
      <c r="R579" s="24">
        <v>0</v>
      </c>
      <c r="S579" s="24">
        <v>0</v>
      </c>
      <c r="T579" s="24">
        <v>0</v>
      </c>
      <c r="U579" s="24">
        <v>0</v>
      </c>
      <c r="V579" s="24">
        <v>0</v>
      </c>
      <c r="W579" s="12">
        <f t="shared" si="190"/>
        <v>0</v>
      </c>
      <c r="X579" s="24">
        <v>110000</v>
      </c>
      <c r="Y579" s="24">
        <v>0</v>
      </c>
      <c r="Z579" s="24">
        <v>0</v>
      </c>
      <c r="AA579" s="24">
        <v>0</v>
      </c>
      <c r="AB579" s="24">
        <v>0</v>
      </c>
      <c r="AC579" s="24">
        <v>0</v>
      </c>
      <c r="AD579" s="12">
        <f t="shared" si="192"/>
        <v>110000</v>
      </c>
      <c r="AE579" s="24">
        <v>184560</v>
      </c>
      <c r="AF579" s="24">
        <v>0</v>
      </c>
      <c r="AG579" s="24">
        <v>0</v>
      </c>
      <c r="AH579" s="24">
        <v>0</v>
      </c>
      <c r="AI579" s="24">
        <v>0</v>
      </c>
      <c r="AJ579" s="24">
        <v>0</v>
      </c>
      <c r="AK579" s="12">
        <f t="shared" si="193"/>
        <v>184560</v>
      </c>
      <c r="AL579" s="12">
        <f t="shared" si="188"/>
        <v>294560</v>
      </c>
      <c r="AM579" s="12">
        <f t="shared" si="188"/>
        <v>0</v>
      </c>
      <c r="AN579" s="12">
        <f t="shared" si="188"/>
        <v>0</v>
      </c>
      <c r="AO579" s="12">
        <f t="shared" si="188"/>
        <v>0</v>
      </c>
      <c r="AP579" s="12">
        <f t="shared" si="188"/>
        <v>0</v>
      </c>
      <c r="AQ579" s="12">
        <f t="shared" si="188"/>
        <v>0</v>
      </c>
      <c r="AR579" s="12">
        <f t="shared" si="191"/>
        <v>294560</v>
      </c>
      <c r="AS579" s="24"/>
      <c r="AT579" s="24"/>
      <c r="AU579" s="24"/>
      <c r="AV579" s="24"/>
      <c r="AW579" s="24"/>
      <c r="AX579" s="24"/>
      <c r="AY579" s="12">
        <f t="shared" si="194"/>
        <v>0</v>
      </c>
      <c r="AZ579" s="12">
        <f t="shared" si="181"/>
        <v>294560</v>
      </c>
      <c r="BA579" s="12">
        <f t="shared" si="182"/>
        <v>0</v>
      </c>
      <c r="BB579" s="12">
        <f t="shared" si="183"/>
        <v>0</v>
      </c>
      <c r="BC579" s="12">
        <f t="shared" si="184"/>
        <v>0</v>
      </c>
      <c r="BD579" s="12">
        <f t="shared" si="185"/>
        <v>0</v>
      </c>
      <c r="BE579" s="12">
        <f t="shared" si="186"/>
        <v>0</v>
      </c>
      <c r="BF579" s="12">
        <f t="shared" si="180"/>
        <v>294560</v>
      </c>
      <c r="BH579" s="95"/>
    </row>
    <row r="580" spans="1:60" ht="51">
      <c r="A580" s="32" t="s">
        <v>757</v>
      </c>
      <c r="B580" s="14" t="s">
        <v>9</v>
      </c>
      <c r="C580" s="84"/>
      <c r="D580" s="84" t="s">
        <v>1399</v>
      </c>
      <c r="E580" s="12" t="s">
        <v>65</v>
      </c>
      <c r="F580" s="86"/>
      <c r="G580" s="86"/>
      <c r="H580" s="85"/>
      <c r="I580" s="11"/>
      <c r="J580" s="24">
        <v>0</v>
      </c>
      <c r="K580" s="24">
        <v>0</v>
      </c>
      <c r="L580" s="24">
        <v>0</v>
      </c>
      <c r="M580" s="24">
        <v>0</v>
      </c>
      <c r="N580" s="24">
        <v>0</v>
      </c>
      <c r="O580" s="24">
        <v>0</v>
      </c>
      <c r="P580" s="12">
        <f t="shared" si="189"/>
        <v>0</v>
      </c>
      <c r="Q580" s="24">
        <v>0</v>
      </c>
      <c r="R580" s="24">
        <v>0</v>
      </c>
      <c r="S580" s="24">
        <v>0</v>
      </c>
      <c r="T580" s="24">
        <v>0</v>
      </c>
      <c r="U580" s="24">
        <v>0</v>
      </c>
      <c r="V580" s="24">
        <v>0</v>
      </c>
      <c r="W580" s="12">
        <f t="shared" si="190"/>
        <v>0</v>
      </c>
      <c r="X580" s="24">
        <v>0</v>
      </c>
      <c r="Y580" s="24">
        <v>0</v>
      </c>
      <c r="Z580" s="24">
        <v>0</v>
      </c>
      <c r="AA580" s="24">
        <v>0</v>
      </c>
      <c r="AB580" s="24">
        <v>0</v>
      </c>
      <c r="AC580" s="24">
        <v>0</v>
      </c>
      <c r="AD580" s="12">
        <f t="shared" si="192"/>
        <v>0</v>
      </c>
      <c r="AE580" s="24">
        <v>8457</v>
      </c>
      <c r="AF580" s="24">
        <v>0</v>
      </c>
      <c r="AG580" s="24">
        <v>0</v>
      </c>
      <c r="AH580" s="24">
        <v>0</v>
      </c>
      <c r="AI580" s="24">
        <v>0</v>
      </c>
      <c r="AJ580" s="24">
        <v>0</v>
      </c>
      <c r="AK580" s="12">
        <f t="shared" si="193"/>
        <v>8457</v>
      </c>
      <c r="AL580" s="12">
        <f t="shared" si="188"/>
        <v>8457</v>
      </c>
      <c r="AM580" s="12">
        <f t="shared" si="188"/>
        <v>0</v>
      </c>
      <c r="AN580" s="12">
        <f t="shared" si="188"/>
        <v>0</v>
      </c>
      <c r="AO580" s="12">
        <f t="shared" si="188"/>
        <v>0</v>
      </c>
      <c r="AP580" s="12">
        <f t="shared" si="188"/>
        <v>0</v>
      </c>
      <c r="AQ580" s="12">
        <f t="shared" si="188"/>
        <v>0</v>
      </c>
      <c r="AR580" s="12">
        <f t="shared" si="191"/>
        <v>8457</v>
      </c>
      <c r="AS580" s="24"/>
      <c r="AT580" s="24"/>
      <c r="AU580" s="24"/>
      <c r="AV580" s="24"/>
      <c r="AW580" s="24"/>
      <c r="AX580" s="24"/>
      <c r="AY580" s="12">
        <f t="shared" si="194"/>
        <v>0</v>
      </c>
      <c r="AZ580" s="12">
        <f t="shared" si="181"/>
        <v>8457</v>
      </c>
      <c r="BA580" s="12">
        <f t="shared" si="182"/>
        <v>0</v>
      </c>
      <c r="BB580" s="12">
        <f t="shared" si="183"/>
        <v>0</v>
      </c>
      <c r="BC580" s="12">
        <f t="shared" si="184"/>
        <v>0</v>
      </c>
      <c r="BD580" s="12">
        <f t="shared" si="185"/>
        <v>0</v>
      </c>
      <c r="BE580" s="12">
        <f t="shared" si="186"/>
        <v>0</v>
      </c>
      <c r="BF580" s="12">
        <f t="shared" si="180"/>
        <v>8457</v>
      </c>
      <c r="BH580" s="95"/>
    </row>
    <row r="581" spans="1:60" ht="51">
      <c r="A581" s="32" t="s">
        <v>758</v>
      </c>
      <c r="B581" s="14" t="s">
        <v>9</v>
      </c>
      <c r="C581" s="84"/>
      <c r="D581" s="84" t="s">
        <v>45</v>
      </c>
      <c r="E581" s="84"/>
      <c r="F581" s="86"/>
      <c r="G581" s="86"/>
      <c r="H581" s="85"/>
      <c r="I581" s="11"/>
      <c r="J581" s="24">
        <v>404910</v>
      </c>
      <c r="K581" s="24">
        <v>0</v>
      </c>
      <c r="L581" s="24">
        <v>0</v>
      </c>
      <c r="M581" s="24">
        <v>0</v>
      </c>
      <c r="N581" s="24">
        <v>0</v>
      </c>
      <c r="O581" s="24">
        <v>0</v>
      </c>
      <c r="P581" s="12">
        <f t="shared" si="189"/>
        <v>404910</v>
      </c>
      <c r="Q581" s="24">
        <v>655690</v>
      </c>
      <c r="R581" s="24">
        <v>0</v>
      </c>
      <c r="S581" s="24">
        <v>0</v>
      </c>
      <c r="T581" s="24">
        <v>0</v>
      </c>
      <c r="U581" s="24">
        <v>0</v>
      </c>
      <c r="V581" s="24">
        <v>0</v>
      </c>
      <c r="W581" s="12">
        <f t="shared" si="190"/>
        <v>655690</v>
      </c>
      <c r="X581" s="24">
        <v>4781860</v>
      </c>
      <c r="Y581" s="24">
        <v>0</v>
      </c>
      <c r="Z581" s="24">
        <v>0</v>
      </c>
      <c r="AA581" s="24">
        <v>0</v>
      </c>
      <c r="AB581" s="24">
        <v>0</v>
      </c>
      <c r="AC581" s="24">
        <v>0</v>
      </c>
      <c r="AD581" s="12">
        <f t="shared" si="192"/>
        <v>4781860</v>
      </c>
      <c r="AE581" s="24">
        <v>4579410</v>
      </c>
      <c r="AF581" s="24">
        <v>0</v>
      </c>
      <c r="AG581" s="24">
        <v>0</v>
      </c>
      <c r="AH581" s="24">
        <v>0</v>
      </c>
      <c r="AI581" s="24">
        <v>0</v>
      </c>
      <c r="AJ581" s="24">
        <v>0</v>
      </c>
      <c r="AK581" s="12">
        <f t="shared" si="193"/>
        <v>4579410</v>
      </c>
      <c r="AL581" s="12">
        <f t="shared" si="188"/>
        <v>10421870</v>
      </c>
      <c r="AM581" s="12">
        <f t="shared" si="188"/>
        <v>0</v>
      </c>
      <c r="AN581" s="12">
        <f t="shared" si="188"/>
        <v>0</v>
      </c>
      <c r="AO581" s="12">
        <f t="shared" si="188"/>
        <v>0</v>
      </c>
      <c r="AP581" s="12">
        <f t="shared" si="188"/>
        <v>0</v>
      </c>
      <c r="AQ581" s="12">
        <f t="shared" si="188"/>
        <v>0</v>
      </c>
      <c r="AR581" s="12">
        <f t="shared" si="191"/>
        <v>10421870</v>
      </c>
      <c r="AS581" s="24"/>
      <c r="AT581" s="24"/>
      <c r="AU581" s="24"/>
      <c r="AV581" s="24"/>
      <c r="AW581" s="24"/>
      <c r="AX581" s="24"/>
      <c r="AY581" s="12">
        <f t="shared" si="194"/>
        <v>0</v>
      </c>
      <c r="AZ581" s="12">
        <f t="shared" si="181"/>
        <v>10421870</v>
      </c>
      <c r="BA581" s="12">
        <f t="shared" si="182"/>
        <v>0</v>
      </c>
      <c r="BB581" s="12">
        <f t="shared" si="183"/>
        <v>0</v>
      </c>
      <c r="BC581" s="12">
        <f t="shared" si="184"/>
        <v>0</v>
      </c>
      <c r="BD581" s="12">
        <f t="shared" si="185"/>
        <v>0</v>
      </c>
      <c r="BE581" s="12">
        <f t="shared" si="186"/>
        <v>0</v>
      </c>
      <c r="BF581" s="12">
        <f t="shared" si="180"/>
        <v>10421870</v>
      </c>
      <c r="BH581" s="95"/>
    </row>
    <row r="582" spans="1:60" ht="63.75">
      <c r="A582" s="32" t="s">
        <v>759</v>
      </c>
      <c r="B582" s="14" t="s">
        <v>9</v>
      </c>
      <c r="C582" s="84"/>
      <c r="D582" s="84" t="s">
        <v>45</v>
      </c>
      <c r="E582" s="84"/>
      <c r="F582" s="86"/>
      <c r="G582" s="86"/>
      <c r="H582" s="85"/>
      <c r="I582" s="11"/>
      <c r="J582" s="24">
        <v>280942</v>
      </c>
      <c r="K582" s="24">
        <v>0</v>
      </c>
      <c r="L582" s="24">
        <v>0</v>
      </c>
      <c r="M582" s="24">
        <v>0</v>
      </c>
      <c r="N582" s="24">
        <v>0</v>
      </c>
      <c r="O582" s="24">
        <v>0</v>
      </c>
      <c r="P582" s="12">
        <f t="shared" si="189"/>
        <v>280942</v>
      </c>
      <c r="Q582" s="24">
        <v>738386</v>
      </c>
      <c r="R582" s="24">
        <v>0</v>
      </c>
      <c r="S582" s="24">
        <v>0</v>
      </c>
      <c r="T582" s="24">
        <v>0</v>
      </c>
      <c r="U582" s="24">
        <v>0</v>
      </c>
      <c r="V582" s="24">
        <v>0</v>
      </c>
      <c r="W582" s="12">
        <f t="shared" si="190"/>
        <v>738386</v>
      </c>
      <c r="X582" s="24">
        <v>764829</v>
      </c>
      <c r="Y582" s="24">
        <v>0</v>
      </c>
      <c r="Z582" s="24">
        <v>0</v>
      </c>
      <c r="AA582" s="24">
        <v>0</v>
      </c>
      <c r="AB582" s="24">
        <v>0</v>
      </c>
      <c r="AC582" s="24">
        <v>0</v>
      </c>
      <c r="AD582" s="12">
        <f t="shared" si="192"/>
        <v>764829</v>
      </c>
      <c r="AE582" s="24">
        <v>0</v>
      </c>
      <c r="AF582" s="24">
        <v>0</v>
      </c>
      <c r="AG582" s="24">
        <v>0</v>
      </c>
      <c r="AH582" s="24">
        <v>0</v>
      </c>
      <c r="AI582" s="24">
        <v>0</v>
      </c>
      <c r="AJ582" s="24">
        <v>0</v>
      </c>
      <c r="AK582" s="12">
        <f t="shared" si="193"/>
        <v>0</v>
      </c>
      <c r="AL582" s="12">
        <f t="shared" si="188"/>
        <v>1784157</v>
      </c>
      <c r="AM582" s="12">
        <f t="shared" si="188"/>
        <v>0</v>
      </c>
      <c r="AN582" s="12">
        <f t="shared" si="188"/>
        <v>0</v>
      </c>
      <c r="AO582" s="12">
        <f t="shared" si="188"/>
        <v>0</v>
      </c>
      <c r="AP582" s="12">
        <f t="shared" si="188"/>
        <v>0</v>
      </c>
      <c r="AQ582" s="12">
        <f t="shared" si="188"/>
        <v>0</v>
      </c>
      <c r="AR582" s="12">
        <f t="shared" si="191"/>
        <v>1784157</v>
      </c>
      <c r="AS582" s="24"/>
      <c r="AT582" s="24"/>
      <c r="AU582" s="24"/>
      <c r="AV582" s="24"/>
      <c r="AW582" s="24"/>
      <c r="AX582" s="24"/>
      <c r="AY582" s="12">
        <f t="shared" si="194"/>
        <v>0</v>
      </c>
      <c r="AZ582" s="12">
        <f t="shared" si="181"/>
        <v>1784157</v>
      </c>
      <c r="BA582" s="12">
        <f t="shared" si="182"/>
        <v>0</v>
      </c>
      <c r="BB582" s="12">
        <f t="shared" si="183"/>
        <v>0</v>
      </c>
      <c r="BC582" s="12">
        <f t="shared" si="184"/>
        <v>0</v>
      </c>
      <c r="BD582" s="12">
        <f t="shared" si="185"/>
        <v>0</v>
      </c>
      <c r="BE582" s="12">
        <f t="shared" si="186"/>
        <v>0</v>
      </c>
      <c r="BF582" s="12">
        <f t="shared" si="180"/>
        <v>1784157</v>
      </c>
      <c r="BH582" s="95"/>
    </row>
    <row r="583" spans="1:60" ht="63.75">
      <c r="A583" s="32" t="s">
        <v>760</v>
      </c>
      <c r="B583" s="14" t="s">
        <v>9</v>
      </c>
      <c r="C583" s="84"/>
      <c r="D583" s="84" t="s">
        <v>45</v>
      </c>
      <c r="E583" s="84"/>
      <c r="F583" s="86"/>
      <c r="G583" s="86"/>
      <c r="H583" s="85"/>
      <c r="I583" s="11"/>
      <c r="J583" s="24">
        <v>3338796</v>
      </c>
      <c r="K583" s="24">
        <v>0</v>
      </c>
      <c r="L583" s="24">
        <v>0</v>
      </c>
      <c r="M583" s="24">
        <v>0</v>
      </c>
      <c r="N583" s="24">
        <v>0</v>
      </c>
      <c r="O583" s="24">
        <v>0</v>
      </c>
      <c r="P583" s="12">
        <f t="shared" si="189"/>
        <v>3338796</v>
      </c>
      <c r="Q583" s="24">
        <v>2024901</v>
      </c>
      <c r="R583" s="24">
        <v>0</v>
      </c>
      <c r="S583" s="24">
        <v>0</v>
      </c>
      <c r="T583" s="24">
        <v>0</v>
      </c>
      <c r="U583" s="24">
        <v>0</v>
      </c>
      <c r="V583" s="24">
        <v>0</v>
      </c>
      <c r="W583" s="12">
        <f t="shared" si="190"/>
        <v>2024901</v>
      </c>
      <c r="X583" s="24">
        <v>2021576</v>
      </c>
      <c r="Y583" s="24">
        <v>0</v>
      </c>
      <c r="Z583" s="24">
        <v>0</v>
      </c>
      <c r="AA583" s="24">
        <v>0</v>
      </c>
      <c r="AB583" s="24">
        <v>0</v>
      </c>
      <c r="AC583" s="24">
        <v>0</v>
      </c>
      <c r="AD583" s="12">
        <f t="shared" si="192"/>
        <v>2021576</v>
      </c>
      <c r="AE583" s="24">
        <v>715809</v>
      </c>
      <c r="AF583" s="24">
        <v>0</v>
      </c>
      <c r="AG583" s="24">
        <v>0</v>
      </c>
      <c r="AH583" s="24">
        <v>0</v>
      </c>
      <c r="AI583" s="24">
        <v>0</v>
      </c>
      <c r="AJ583" s="24">
        <v>0</v>
      </c>
      <c r="AK583" s="12">
        <f t="shared" si="193"/>
        <v>715809</v>
      </c>
      <c r="AL583" s="12">
        <f t="shared" si="188"/>
        <v>8101082</v>
      </c>
      <c r="AM583" s="12">
        <f t="shared" si="188"/>
        <v>0</v>
      </c>
      <c r="AN583" s="12">
        <f t="shared" si="188"/>
        <v>0</v>
      </c>
      <c r="AO583" s="12">
        <f t="shared" si="188"/>
        <v>0</v>
      </c>
      <c r="AP583" s="12">
        <f t="shared" si="188"/>
        <v>0</v>
      </c>
      <c r="AQ583" s="12">
        <f t="shared" si="188"/>
        <v>0</v>
      </c>
      <c r="AR583" s="12">
        <f t="shared" si="191"/>
        <v>8101082</v>
      </c>
      <c r="AS583" s="24"/>
      <c r="AT583" s="24"/>
      <c r="AU583" s="24"/>
      <c r="AV583" s="24"/>
      <c r="AW583" s="24"/>
      <c r="AX583" s="24"/>
      <c r="AY583" s="12">
        <f t="shared" si="194"/>
        <v>0</v>
      </c>
      <c r="AZ583" s="12">
        <f t="shared" si="181"/>
        <v>8101082</v>
      </c>
      <c r="BA583" s="12">
        <f t="shared" si="182"/>
        <v>0</v>
      </c>
      <c r="BB583" s="12">
        <f t="shared" si="183"/>
        <v>0</v>
      </c>
      <c r="BC583" s="12">
        <f t="shared" si="184"/>
        <v>0</v>
      </c>
      <c r="BD583" s="12">
        <f t="shared" si="185"/>
        <v>0</v>
      </c>
      <c r="BE583" s="12">
        <f t="shared" si="186"/>
        <v>0</v>
      </c>
      <c r="BF583" s="12">
        <f t="shared" si="180"/>
        <v>8101082</v>
      </c>
      <c r="BH583" s="95"/>
    </row>
    <row r="584" spans="1:60" ht="76.5">
      <c r="A584" s="32" t="s">
        <v>761</v>
      </c>
      <c r="B584" s="14" t="s">
        <v>9</v>
      </c>
      <c r="C584" s="84"/>
      <c r="D584" s="84" t="s">
        <v>45</v>
      </c>
      <c r="E584" s="84"/>
      <c r="F584" s="86"/>
      <c r="G584" s="86"/>
      <c r="H584" s="85"/>
      <c r="I584" s="11"/>
      <c r="J584" s="24">
        <v>1897624</v>
      </c>
      <c r="K584" s="24">
        <v>0</v>
      </c>
      <c r="L584" s="24">
        <v>0</v>
      </c>
      <c r="M584" s="24">
        <v>0</v>
      </c>
      <c r="N584" s="24">
        <v>0</v>
      </c>
      <c r="O584" s="24">
        <v>0</v>
      </c>
      <c r="P584" s="12">
        <f t="shared" si="189"/>
        <v>1897624</v>
      </c>
      <c r="Q584" s="24">
        <v>2766322</v>
      </c>
      <c r="R584" s="24">
        <v>0</v>
      </c>
      <c r="S584" s="24">
        <v>0</v>
      </c>
      <c r="T584" s="24">
        <v>0</v>
      </c>
      <c r="U584" s="24">
        <v>0</v>
      </c>
      <c r="V584" s="24">
        <v>0</v>
      </c>
      <c r="W584" s="12">
        <f t="shared" si="190"/>
        <v>2766322</v>
      </c>
      <c r="X584" s="24">
        <v>856100</v>
      </c>
      <c r="Y584" s="24">
        <v>0</v>
      </c>
      <c r="Z584" s="24">
        <v>0</v>
      </c>
      <c r="AA584" s="24">
        <v>0</v>
      </c>
      <c r="AB584" s="24">
        <v>0</v>
      </c>
      <c r="AC584" s="24">
        <v>0</v>
      </c>
      <c r="AD584" s="12">
        <f t="shared" si="192"/>
        <v>856100</v>
      </c>
      <c r="AE584" s="24">
        <v>595465</v>
      </c>
      <c r="AF584" s="24">
        <v>0</v>
      </c>
      <c r="AG584" s="24">
        <v>0</v>
      </c>
      <c r="AH584" s="24">
        <v>0</v>
      </c>
      <c r="AI584" s="24">
        <v>0</v>
      </c>
      <c r="AJ584" s="24">
        <v>0</v>
      </c>
      <c r="AK584" s="12">
        <f t="shared" si="193"/>
        <v>595465</v>
      </c>
      <c r="AL584" s="12">
        <f t="shared" si="188"/>
        <v>6115511</v>
      </c>
      <c r="AM584" s="12">
        <f t="shared" si="188"/>
        <v>0</v>
      </c>
      <c r="AN584" s="12">
        <f t="shared" si="188"/>
        <v>0</v>
      </c>
      <c r="AO584" s="12">
        <f t="shared" si="188"/>
        <v>0</v>
      </c>
      <c r="AP584" s="12">
        <f t="shared" si="188"/>
        <v>0</v>
      </c>
      <c r="AQ584" s="12">
        <f t="shared" si="188"/>
        <v>0</v>
      </c>
      <c r="AR584" s="12">
        <f t="shared" si="191"/>
        <v>6115511</v>
      </c>
      <c r="AS584" s="24"/>
      <c r="AT584" s="24"/>
      <c r="AU584" s="24"/>
      <c r="AV584" s="24"/>
      <c r="AW584" s="24"/>
      <c r="AX584" s="24"/>
      <c r="AY584" s="12">
        <f t="shared" si="194"/>
        <v>0</v>
      </c>
      <c r="AZ584" s="12">
        <f t="shared" si="181"/>
        <v>6115511</v>
      </c>
      <c r="BA584" s="12">
        <f t="shared" si="182"/>
        <v>0</v>
      </c>
      <c r="BB584" s="12">
        <f t="shared" si="183"/>
        <v>0</v>
      </c>
      <c r="BC584" s="12">
        <f t="shared" si="184"/>
        <v>0</v>
      </c>
      <c r="BD584" s="12">
        <f t="shared" si="185"/>
        <v>0</v>
      </c>
      <c r="BE584" s="12">
        <f t="shared" si="186"/>
        <v>0</v>
      </c>
      <c r="BF584" s="12">
        <f t="shared" si="180"/>
        <v>6115511</v>
      </c>
      <c r="BH584" s="95"/>
    </row>
    <row r="585" spans="1:60" ht="51">
      <c r="A585" s="32" t="s">
        <v>762</v>
      </c>
      <c r="B585" s="14" t="s">
        <v>9</v>
      </c>
      <c r="C585" s="84"/>
      <c r="D585" s="84" t="s">
        <v>1399</v>
      </c>
      <c r="E585" s="12" t="s">
        <v>67</v>
      </c>
      <c r="F585" s="86"/>
      <c r="G585" s="86"/>
      <c r="H585" s="85"/>
      <c r="I585" s="11"/>
      <c r="J585" s="24">
        <v>0</v>
      </c>
      <c r="K585" s="24">
        <v>0</v>
      </c>
      <c r="L585" s="24">
        <v>0</v>
      </c>
      <c r="M585" s="24">
        <v>0</v>
      </c>
      <c r="N585" s="24">
        <v>0</v>
      </c>
      <c r="O585" s="24">
        <v>0</v>
      </c>
      <c r="P585" s="12">
        <f t="shared" si="189"/>
        <v>0</v>
      </c>
      <c r="Q585" s="24">
        <v>0</v>
      </c>
      <c r="R585" s="24">
        <v>0</v>
      </c>
      <c r="S585" s="24">
        <v>0</v>
      </c>
      <c r="T585" s="24">
        <v>0</v>
      </c>
      <c r="U585" s="24">
        <v>0</v>
      </c>
      <c r="V585" s="24">
        <v>0</v>
      </c>
      <c r="W585" s="12">
        <f t="shared" si="190"/>
        <v>0</v>
      </c>
      <c r="X585" s="24">
        <v>0</v>
      </c>
      <c r="Y585" s="24">
        <v>0</v>
      </c>
      <c r="Z585" s="24">
        <v>0</v>
      </c>
      <c r="AA585" s="24">
        <v>0</v>
      </c>
      <c r="AB585" s="24">
        <v>0</v>
      </c>
      <c r="AC585" s="24">
        <v>0</v>
      </c>
      <c r="AD585" s="12">
        <f t="shared" si="192"/>
        <v>0</v>
      </c>
      <c r="AE585" s="24">
        <v>20896</v>
      </c>
      <c r="AF585" s="24">
        <v>0</v>
      </c>
      <c r="AG585" s="24">
        <v>0</v>
      </c>
      <c r="AH585" s="24">
        <v>0</v>
      </c>
      <c r="AI585" s="24">
        <v>0</v>
      </c>
      <c r="AJ585" s="24">
        <v>0</v>
      </c>
      <c r="AK585" s="12">
        <f t="shared" si="193"/>
        <v>20896</v>
      </c>
      <c r="AL585" s="12">
        <f t="shared" si="188"/>
        <v>20896</v>
      </c>
      <c r="AM585" s="12">
        <f t="shared" si="188"/>
        <v>0</v>
      </c>
      <c r="AN585" s="12">
        <f t="shared" si="188"/>
        <v>0</v>
      </c>
      <c r="AO585" s="12">
        <f t="shared" si="188"/>
        <v>0</v>
      </c>
      <c r="AP585" s="12">
        <f t="shared" si="188"/>
        <v>0</v>
      </c>
      <c r="AQ585" s="12">
        <f t="shared" si="188"/>
        <v>0</v>
      </c>
      <c r="AR585" s="12">
        <f t="shared" si="191"/>
        <v>20896</v>
      </c>
      <c r="AS585" s="24"/>
      <c r="AT585" s="24"/>
      <c r="AU585" s="24"/>
      <c r="AV585" s="24"/>
      <c r="AW585" s="24"/>
      <c r="AX585" s="24"/>
      <c r="AY585" s="12">
        <f t="shared" si="194"/>
        <v>0</v>
      </c>
      <c r="AZ585" s="12">
        <f t="shared" si="181"/>
        <v>20896</v>
      </c>
      <c r="BA585" s="12">
        <f t="shared" si="182"/>
        <v>0</v>
      </c>
      <c r="BB585" s="12">
        <f t="shared" si="183"/>
        <v>0</v>
      </c>
      <c r="BC585" s="12">
        <f t="shared" si="184"/>
        <v>0</v>
      </c>
      <c r="BD585" s="12">
        <f t="shared" si="185"/>
        <v>0</v>
      </c>
      <c r="BE585" s="12">
        <f t="shared" si="186"/>
        <v>0</v>
      </c>
      <c r="BF585" s="12">
        <f t="shared" si="180"/>
        <v>20896</v>
      </c>
      <c r="BH585" s="95"/>
    </row>
    <row r="586" spans="1:60" ht="51">
      <c r="A586" s="32" t="s">
        <v>763</v>
      </c>
      <c r="B586" s="14" t="s">
        <v>9</v>
      </c>
      <c r="C586" s="84"/>
      <c r="D586" s="84" t="s">
        <v>1399</v>
      </c>
      <c r="E586" s="12" t="s">
        <v>36</v>
      </c>
      <c r="F586" s="86"/>
      <c r="G586" s="86"/>
      <c r="H586" s="85"/>
      <c r="I586" s="11"/>
      <c r="J586" s="24">
        <v>0</v>
      </c>
      <c r="K586" s="24">
        <v>0</v>
      </c>
      <c r="L586" s="24">
        <v>0</v>
      </c>
      <c r="M586" s="24">
        <v>0</v>
      </c>
      <c r="N586" s="24">
        <v>0</v>
      </c>
      <c r="O586" s="24">
        <v>0</v>
      </c>
      <c r="P586" s="12">
        <f t="shared" si="189"/>
        <v>0</v>
      </c>
      <c r="Q586" s="24">
        <v>0</v>
      </c>
      <c r="R586" s="24">
        <v>0</v>
      </c>
      <c r="S586" s="24">
        <v>0</v>
      </c>
      <c r="T586" s="24">
        <v>0</v>
      </c>
      <c r="U586" s="24">
        <v>0</v>
      </c>
      <c r="V586" s="24">
        <v>0</v>
      </c>
      <c r="W586" s="12">
        <f t="shared" si="190"/>
        <v>0</v>
      </c>
      <c r="X586" s="24">
        <v>0</v>
      </c>
      <c r="Y586" s="24">
        <v>0</v>
      </c>
      <c r="Z586" s="24">
        <v>0</v>
      </c>
      <c r="AA586" s="24">
        <v>0</v>
      </c>
      <c r="AB586" s="24">
        <v>0</v>
      </c>
      <c r="AC586" s="24">
        <v>0</v>
      </c>
      <c r="AD586" s="12">
        <f t="shared" si="192"/>
        <v>0</v>
      </c>
      <c r="AE586" s="24">
        <v>85444</v>
      </c>
      <c r="AF586" s="24">
        <v>0</v>
      </c>
      <c r="AG586" s="24">
        <v>0</v>
      </c>
      <c r="AH586" s="24">
        <v>0</v>
      </c>
      <c r="AI586" s="24">
        <v>0</v>
      </c>
      <c r="AJ586" s="24">
        <v>0</v>
      </c>
      <c r="AK586" s="12">
        <f t="shared" si="193"/>
        <v>85444</v>
      </c>
      <c r="AL586" s="12">
        <f t="shared" si="188"/>
        <v>85444</v>
      </c>
      <c r="AM586" s="12">
        <f t="shared" si="188"/>
        <v>0</v>
      </c>
      <c r="AN586" s="12">
        <f t="shared" si="188"/>
        <v>0</v>
      </c>
      <c r="AO586" s="12">
        <f t="shared" si="188"/>
        <v>0</v>
      </c>
      <c r="AP586" s="12">
        <f t="shared" si="188"/>
        <v>0</v>
      </c>
      <c r="AQ586" s="12">
        <f t="shared" si="188"/>
        <v>0</v>
      </c>
      <c r="AR586" s="12">
        <f t="shared" si="191"/>
        <v>85444</v>
      </c>
      <c r="AS586" s="24"/>
      <c r="AT586" s="24"/>
      <c r="AU586" s="24"/>
      <c r="AV586" s="24"/>
      <c r="AW586" s="24"/>
      <c r="AX586" s="24"/>
      <c r="AY586" s="12">
        <f t="shared" si="194"/>
        <v>0</v>
      </c>
      <c r="AZ586" s="12">
        <f t="shared" si="181"/>
        <v>85444</v>
      </c>
      <c r="BA586" s="12">
        <f t="shared" si="182"/>
        <v>0</v>
      </c>
      <c r="BB586" s="12">
        <f t="shared" si="183"/>
        <v>0</v>
      </c>
      <c r="BC586" s="12">
        <f t="shared" si="184"/>
        <v>0</v>
      </c>
      <c r="BD586" s="12">
        <f t="shared" si="185"/>
        <v>0</v>
      </c>
      <c r="BE586" s="12">
        <f t="shared" si="186"/>
        <v>0</v>
      </c>
      <c r="BF586" s="12">
        <f t="shared" ref="BF586:BF649" si="195">SUM(AZ586:BE586)</f>
        <v>85444</v>
      </c>
      <c r="BH586" s="95"/>
    </row>
    <row r="587" spans="1:60" ht="51">
      <c r="A587" s="32" t="s">
        <v>764</v>
      </c>
      <c r="B587" s="14" t="s">
        <v>9</v>
      </c>
      <c r="C587" s="84"/>
      <c r="D587" s="84" t="s">
        <v>44</v>
      </c>
      <c r="E587" s="84"/>
      <c r="F587" s="86"/>
      <c r="G587" s="86"/>
      <c r="H587" s="85"/>
      <c r="I587" s="11"/>
      <c r="J587" s="24">
        <v>0</v>
      </c>
      <c r="K587" s="24">
        <v>0</v>
      </c>
      <c r="L587" s="24">
        <v>0</v>
      </c>
      <c r="M587" s="24">
        <v>0</v>
      </c>
      <c r="N587" s="24">
        <v>0</v>
      </c>
      <c r="O587" s="24">
        <v>0</v>
      </c>
      <c r="P587" s="12">
        <f t="shared" si="189"/>
        <v>0</v>
      </c>
      <c r="Q587" s="24">
        <v>0</v>
      </c>
      <c r="R587" s="24">
        <v>0</v>
      </c>
      <c r="S587" s="24">
        <v>0</v>
      </c>
      <c r="T587" s="24">
        <v>0</v>
      </c>
      <c r="U587" s="24">
        <v>0</v>
      </c>
      <c r="V587" s="24">
        <v>0</v>
      </c>
      <c r="W587" s="12">
        <f t="shared" si="190"/>
        <v>0</v>
      </c>
      <c r="X587" s="24">
        <v>0</v>
      </c>
      <c r="Y587" s="24">
        <v>0</v>
      </c>
      <c r="Z587" s="24">
        <v>0</v>
      </c>
      <c r="AA587" s="24">
        <v>0</v>
      </c>
      <c r="AB587" s="24">
        <v>0</v>
      </c>
      <c r="AC587" s="24">
        <v>0</v>
      </c>
      <c r="AD587" s="12">
        <f t="shared" si="192"/>
        <v>0</v>
      </c>
      <c r="AE587" s="24">
        <v>63395</v>
      </c>
      <c r="AF587" s="24">
        <v>0</v>
      </c>
      <c r="AG587" s="24">
        <v>0</v>
      </c>
      <c r="AH587" s="24">
        <v>0</v>
      </c>
      <c r="AI587" s="24">
        <v>0</v>
      </c>
      <c r="AJ587" s="24">
        <v>0</v>
      </c>
      <c r="AK587" s="12">
        <f t="shared" si="193"/>
        <v>63395</v>
      </c>
      <c r="AL587" s="12">
        <f t="shared" si="188"/>
        <v>63395</v>
      </c>
      <c r="AM587" s="12">
        <f t="shared" si="188"/>
        <v>0</v>
      </c>
      <c r="AN587" s="12">
        <f t="shared" si="188"/>
        <v>0</v>
      </c>
      <c r="AO587" s="12">
        <f t="shared" si="188"/>
        <v>0</v>
      </c>
      <c r="AP587" s="12">
        <f t="shared" si="188"/>
        <v>0</v>
      </c>
      <c r="AQ587" s="12">
        <f t="shared" si="188"/>
        <v>0</v>
      </c>
      <c r="AR587" s="12">
        <f t="shared" si="191"/>
        <v>63395</v>
      </c>
      <c r="AS587" s="24"/>
      <c r="AT587" s="24"/>
      <c r="AU587" s="24"/>
      <c r="AV587" s="24"/>
      <c r="AW587" s="24"/>
      <c r="AX587" s="24"/>
      <c r="AY587" s="12">
        <f t="shared" si="194"/>
        <v>0</v>
      </c>
      <c r="AZ587" s="12">
        <f t="shared" ref="AZ587:AZ650" si="196">AL587+AS587</f>
        <v>63395</v>
      </c>
      <c r="BA587" s="12">
        <f t="shared" ref="BA587:BA650" si="197">AM587+AT587</f>
        <v>0</v>
      </c>
      <c r="BB587" s="12">
        <f t="shared" ref="BB587:BB650" si="198">AN587+AU587</f>
        <v>0</v>
      </c>
      <c r="BC587" s="12">
        <f t="shared" ref="BC587:BC650" si="199">AO587+AV587</f>
        <v>0</v>
      </c>
      <c r="BD587" s="12">
        <f t="shared" ref="BD587:BD650" si="200">AP587+AW587</f>
        <v>0</v>
      </c>
      <c r="BE587" s="12">
        <f t="shared" ref="BE587:BE650" si="201">AQ587+AX587</f>
        <v>0</v>
      </c>
      <c r="BF587" s="12">
        <f t="shared" si="195"/>
        <v>63395</v>
      </c>
      <c r="BH587" s="95"/>
    </row>
    <row r="588" spans="1:60" ht="51">
      <c r="A588" s="32" t="s">
        <v>765</v>
      </c>
      <c r="B588" s="14" t="s">
        <v>9</v>
      </c>
      <c r="C588" s="84"/>
      <c r="D588" s="84" t="s">
        <v>1399</v>
      </c>
      <c r="E588" s="12" t="s">
        <v>59</v>
      </c>
      <c r="F588" s="86"/>
      <c r="G588" s="86"/>
      <c r="H588" s="85"/>
      <c r="I588" s="11"/>
      <c r="J588" s="24">
        <v>0</v>
      </c>
      <c r="K588" s="24">
        <v>0</v>
      </c>
      <c r="L588" s="24">
        <v>0</v>
      </c>
      <c r="M588" s="24">
        <v>0</v>
      </c>
      <c r="N588" s="24">
        <v>0</v>
      </c>
      <c r="O588" s="24">
        <v>0</v>
      </c>
      <c r="P588" s="12">
        <f t="shared" si="189"/>
        <v>0</v>
      </c>
      <c r="Q588" s="24">
        <v>0</v>
      </c>
      <c r="R588" s="24">
        <v>0</v>
      </c>
      <c r="S588" s="24">
        <v>0</v>
      </c>
      <c r="T588" s="24">
        <v>0</v>
      </c>
      <c r="U588" s="24">
        <v>0</v>
      </c>
      <c r="V588" s="24">
        <v>0</v>
      </c>
      <c r="W588" s="12">
        <f t="shared" si="190"/>
        <v>0</v>
      </c>
      <c r="X588" s="24">
        <v>0</v>
      </c>
      <c r="Y588" s="24">
        <v>0</v>
      </c>
      <c r="Z588" s="24">
        <v>0</v>
      </c>
      <c r="AA588" s="24">
        <v>0</v>
      </c>
      <c r="AB588" s="24">
        <v>0</v>
      </c>
      <c r="AC588" s="24">
        <v>0</v>
      </c>
      <c r="AD588" s="12">
        <f t="shared" si="192"/>
        <v>0</v>
      </c>
      <c r="AE588" s="24">
        <v>0</v>
      </c>
      <c r="AF588" s="24">
        <v>0</v>
      </c>
      <c r="AG588" s="24">
        <v>0</v>
      </c>
      <c r="AH588" s="24">
        <v>0</v>
      </c>
      <c r="AI588" s="24">
        <v>0</v>
      </c>
      <c r="AJ588" s="24">
        <v>0</v>
      </c>
      <c r="AK588" s="12">
        <f t="shared" si="193"/>
        <v>0</v>
      </c>
      <c r="AL588" s="12">
        <f t="shared" si="188"/>
        <v>0</v>
      </c>
      <c r="AM588" s="12">
        <f t="shared" si="188"/>
        <v>0</v>
      </c>
      <c r="AN588" s="12">
        <f t="shared" si="188"/>
        <v>0</v>
      </c>
      <c r="AO588" s="12">
        <f t="shared" si="188"/>
        <v>0</v>
      </c>
      <c r="AP588" s="12">
        <f t="shared" si="188"/>
        <v>0</v>
      </c>
      <c r="AQ588" s="12">
        <f t="shared" si="188"/>
        <v>0</v>
      </c>
      <c r="AR588" s="12">
        <f t="shared" si="191"/>
        <v>0</v>
      </c>
      <c r="AS588" s="24"/>
      <c r="AT588" s="24"/>
      <c r="AU588" s="24"/>
      <c r="AV588" s="24"/>
      <c r="AW588" s="24"/>
      <c r="AX588" s="24"/>
      <c r="AY588" s="12">
        <f t="shared" si="194"/>
        <v>0</v>
      </c>
      <c r="AZ588" s="12">
        <f t="shared" si="196"/>
        <v>0</v>
      </c>
      <c r="BA588" s="12">
        <f t="shared" si="197"/>
        <v>0</v>
      </c>
      <c r="BB588" s="12">
        <f t="shared" si="198"/>
        <v>0</v>
      </c>
      <c r="BC588" s="12">
        <f t="shared" si="199"/>
        <v>0</v>
      </c>
      <c r="BD588" s="12">
        <f t="shared" si="200"/>
        <v>0</v>
      </c>
      <c r="BE588" s="12">
        <f t="shared" si="201"/>
        <v>0</v>
      </c>
      <c r="BF588" s="12">
        <f t="shared" si="195"/>
        <v>0</v>
      </c>
      <c r="BH588" s="95"/>
    </row>
    <row r="589" spans="1:60" ht="89.25">
      <c r="A589" s="32" t="s">
        <v>766</v>
      </c>
      <c r="B589" s="14" t="s">
        <v>9</v>
      </c>
      <c r="C589" s="84" t="s">
        <v>767</v>
      </c>
      <c r="D589" s="84" t="s">
        <v>1399</v>
      </c>
      <c r="E589" s="12" t="s">
        <v>36</v>
      </c>
      <c r="F589" s="86"/>
      <c r="G589" s="86"/>
      <c r="H589" s="85"/>
      <c r="I589" s="11"/>
      <c r="J589" s="24">
        <v>0</v>
      </c>
      <c r="K589" s="24">
        <v>0</v>
      </c>
      <c r="L589" s="24">
        <v>0</v>
      </c>
      <c r="M589" s="24">
        <v>0</v>
      </c>
      <c r="N589" s="24">
        <v>0</v>
      </c>
      <c r="O589" s="24">
        <v>0</v>
      </c>
      <c r="P589" s="12">
        <f t="shared" si="189"/>
        <v>0</v>
      </c>
      <c r="Q589" s="24">
        <v>0</v>
      </c>
      <c r="R589" s="24">
        <v>0</v>
      </c>
      <c r="S589" s="24">
        <v>0</v>
      </c>
      <c r="T589" s="24">
        <v>0</v>
      </c>
      <c r="U589" s="24">
        <v>0</v>
      </c>
      <c r="V589" s="24">
        <v>0</v>
      </c>
      <c r="W589" s="12">
        <f t="shared" si="190"/>
        <v>0</v>
      </c>
      <c r="X589" s="24">
        <v>195410</v>
      </c>
      <c r="Y589" s="24">
        <v>0</v>
      </c>
      <c r="Z589" s="24">
        <v>0</v>
      </c>
      <c r="AA589" s="24">
        <v>0</v>
      </c>
      <c r="AB589" s="24">
        <v>0</v>
      </c>
      <c r="AC589" s="24">
        <v>0</v>
      </c>
      <c r="AD589" s="12">
        <f t="shared" si="192"/>
        <v>195410</v>
      </c>
      <c r="AE589" s="24">
        <v>488520</v>
      </c>
      <c r="AF589" s="24">
        <v>0</v>
      </c>
      <c r="AG589" s="24">
        <v>0</v>
      </c>
      <c r="AH589" s="24">
        <v>0</v>
      </c>
      <c r="AI589" s="24">
        <v>0</v>
      </c>
      <c r="AJ589" s="24">
        <v>0</v>
      </c>
      <c r="AK589" s="12">
        <f t="shared" si="193"/>
        <v>488520</v>
      </c>
      <c r="AL589" s="12">
        <f t="shared" si="188"/>
        <v>683930</v>
      </c>
      <c r="AM589" s="12">
        <f t="shared" si="188"/>
        <v>0</v>
      </c>
      <c r="AN589" s="12">
        <f t="shared" si="188"/>
        <v>0</v>
      </c>
      <c r="AO589" s="12">
        <f t="shared" si="188"/>
        <v>0</v>
      </c>
      <c r="AP589" s="12">
        <f t="shared" si="188"/>
        <v>0</v>
      </c>
      <c r="AQ589" s="12">
        <f t="shared" si="188"/>
        <v>0</v>
      </c>
      <c r="AR589" s="12">
        <f t="shared" si="191"/>
        <v>683930</v>
      </c>
      <c r="AS589" s="24"/>
      <c r="AT589" s="24"/>
      <c r="AU589" s="24"/>
      <c r="AV589" s="24"/>
      <c r="AW589" s="24"/>
      <c r="AX589" s="24"/>
      <c r="AY589" s="12">
        <f t="shared" si="194"/>
        <v>0</v>
      </c>
      <c r="AZ589" s="12">
        <f t="shared" si="196"/>
        <v>683930</v>
      </c>
      <c r="BA589" s="12">
        <f t="shared" si="197"/>
        <v>0</v>
      </c>
      <c r="BB589" s="12">
        <f t="shared" si="198"/>
        <v>0</v>
      </c>
      <c r="BC589" s="12">
        <f t="shared" si="199"/>
        <v>0</v>
      </c>
      <c r="BD589" s="12">
        <f t="shared" si="200"/>
        <v>0</v>
      </c>
      <c r="BE589" s="12">
        <f t="shared" si="201"/>
        <v>0</v>
      </c>
      <c r="BF589" s="12">
        <f t="shared" si="195"/>
        <v>683930</v>
      </c>
      <c r="BH589" s="95"/>
    </row>
    <row r="590" spans="1:60" ht="89.25">
      <c r="A590" s="32" t="s">
        <v>768</v>
      </c>
      <c r="B590" s="14" t="s">
        <v>9</v>
      </c>
      <c r="C590" s="84" t="s">
        <v>769</v>
      </c>
      <c r="D590" s="84" t="s">
        <v>1399</v>
      </c>
      <c r="E590" s="12" t="s">
        <v>36</v>
      </c>
      <c r="F590" s="86"/>
      <c r="G590" s="86"/>
      <c r="H590" s="85"/>
      <c r="I590" s="11"/>
      <c r="J590" s="24">
        <v>0</v>
      </c>
      <c r="K590" s="24">
        <v>0</v>
      </c>
      <c r="L590" s="24">
        <v>0</v>
      </c>
      <c r="M590" s="24">
        <v>0</v>
      </c>
      <c r="N590" s="24">
        <v>0</v>
      </c>
      <c r="O590" s="24">
        <v>0</v>
      </c>
      <c r="P590" s="12">
        <f t="shared" si="189"/>
        <v>0</v>
      </c>
      <c r="Q590" s="24">
        <v>0</v>
      </c>
      <c r="R590" s="24">
        <v>0</v>
      </c>
      <c r="S590" s="24">
        <v>0</v>
      </c>
      <c r="T590" s="24">
        <v>0</v>
      </c>
      <c r="U590" s="24">
        <v>0</v>
      </c>
      <c r="V590" s="24">
        <v>0</v>
      </c>
      <c r="W590" s="12">
        <f t="shared" si="190"/>
        <v>0</v>
      </c>
      <c r="X590" s="24">
        <v>158450</v>
      </c>
      <c r="Y590" s="24">
        <v>0</v>
      </c>
      <c r="Z590" s="24">
        <v>0</v>
      </c>
      <c r="AA590" s="24">
        <v>0</v>
      </c>
      <c r="AB590" s="24">
        <v>0</v>
      </c>
      <c r="AC590" s="24">
        <v>0</v>
      </c>
      <c r="AD590" s="12">
        <f t="shared" si="192"/>
        <v>158450</v>
      </c>
      <c r="AE590" s="24">
        <v>396120</v>
      </c>
      <c r="AF590" s="24">
        <v>0</v>
      </c>
      <c r="AG590" s="24">
        <v>0</v>
      </c>
      <c r="AH590" s="24">
        <v>0</v>
      </c>
      <c r="AI590" s="24">
        <v>0</v>
      </c>
      <c r="AJ590" s="24">
        <v>0</v>
      </c>
      <c r="AK590" s="12">
        <f t="shared" si="193"/>
        <v>396120</v>
      </c>
      <c r="AL590" s="12">
        <f t="shared" si="188"/>
        <v>554570</v>
      </c>
      <c r="AM590" s="12">
        <f t="shared" si="188"/>
        <v>0</v>
      </c>
      <c r="AN590" s="12">
        <f t="shared" si="188"/>
        <v>0</v>
      </c>
      <c r="AO590" s="12">
        <f t="shared" si="188"/>
        <v>0</v>
      </c>
      <c r="AP590" s="12">
        <f t="shared" si="188"/>
        <v>0</v>
      </c>
      <c r="AQ590" s="12">
        <f t="shared" si="188"/>
        <v>0</v>
      </c>
      <c r="AR590" s="12">
        <f t="shared" si="191"/>
        <v>554570</v>
      </c>
      <c r="AS590" s="24"/>
      <c r="AT590" s="24"/>
      <c r="AU590" s="24"/>
      <c r="AV590" s="24"/>
      <c r="AW590" s="24"/>
      <c r="AX590" s="24"/>
      <c r="AY590" s="12">
        <f t="shared" si="194"/>
        <v>0</v>
      </c>
      <c r="AZ590" s="12">
        <f t="shared" si="196"/>
        <v>554570</v>
      </c>
      <c r="BA590" s="12">
        <f t="shared" si="197"/>
        <v>0</v>
      </c>
      <c r="BB590" s="12">
        <f t="shared" si="198"/>
        <v>0</v>
      </c>
      <c r="BC590" s="12">
        <f t="shared" si="199"/>
        <v>0</v>
      </c>
      <c r="BD590" s="12">
        <f t="shared" si="200"/>
        <v>0</v>
      </c>
      <c r="BE590" s="12">
        <f t="shared" si="201"/>
        <v>0</v>
      </c>
      <c r="BF590" s="12">
        <f t="shared" si="195"/>
        <v>554570</v>
      </c>
      <c r="BH590" s="95"/>
    </row>
    <row r="591" spans="1:60" ht="76.5">
      <c r="A591" s="32" t="s">
        <v>770</v>
      </c>
      <c r="B591" s="14" t="s">
        <v>9</v>
      </c>
      <c r="C591" s="84"/>
      <c r="D591" s="84" t="s">
        <v>1399</v>
      </c>
      <c r="E591" s="12" t="s">
        <v>36</v>
      </c>
      <c r="F591" s="86"/>
      <c r="G591" s="86"/>
      <c r="H591" s="85"/>
      <c r="I591" s="11"/>
      <c r="J591" s="24">
        <v>0</v>
      </c>
      <c r="K591" s="24">
        <v>0</v>
      </c>
      <c r="L591" s="24">
        <v>0</v>
      </c>
      <c r="M591" s="24">
        <v>0</v>
      </c>
      <c r="N591" s="24">
        <v>0</v>
      </c>
      <c r="O591" s="24">
        <v>0</v>
      </c>
      <c r="P591" s="12">
        <f t="shared" si="189"/>
        <v>0</v>
      </c>
      <c r="Q591" s="24">
        <v>0</v>
      </c>
      <c r="R591" s="24">
        <v>0</v>
      </c>
      <c r="S591" s="24">
        <v>0</v>
      </c>
      <c r="T591" s="24">
        <v>0</v>
      </c>
      <c r="U591" s="24">
        <v>0</v>
      </c>
      <c r="V591" s="24">
        <v>0</v>
      </c>
      <c r="W591" s="12">
        <f t="shared" si="190"/>
        <v>0</v>
      </c>
      <c r="X591" s="24">
        <v>75036</v>
      </c>
      <c r="Y591" s="24">
        <v>0</v>
      </c>
      <c r="Z591" s="24">
        <v>0</v>
      </c>
      <c r="AA591" s="24">
        <v>0</v>
      </c>
      <c r="AB591" s="24">
        <v>0</v>
      </c>
      <c r="AC591" s="24">
        <v>0</v>
      </c>
      <c r="AD591" s="12">
        <f t="shared" si="192"/>
        <v>75036</v>
      </c>
      <c r="AE591" s="24">
        <v>187590</v>
      </c>
      <c r="AF591" s="24">
        <v>0</v>
      </c>
      <c r="AG591" s="24">
        <v>0</v>
      </c>
      <c r="AH591" s="24">
        <v>0</v>
      </c>
      <c r="AI591" s="24">
        <v>0</v>
      </c>
      <c r="AJ591" s="24">
        <v>0</v>
      </c>
      <c r="AK591" s="12">
        <f t="shared" si="193"/>
        <v>187590</v>
      </c>
      <c r="AL591" s="12">
        <f t="shared" si="188"/>
        <v>262626</v>
      </c>
      <c r="AM591" s="12">
        <f t="shared" si="188"/>
        <v>0</v>
      </c>
      <c r="AN591" s="12">
        <f t="shared" si="188"/>
        <v>0</v>
      </c>
      <c r="AO591" s="12">
        <f t="shared" si="188"/>
        <v>0</v>
      </c>
      <c r="AP591" s="12">
        <f t="shared" si="188"/>
        <v>0</v>
      </c>
      <c r="AQ591" s="12">
        <f t="shared" si="188"/>
        <v>0</v>
      </c>
      <c r="AR591" s="12">
        <f t="shared" si="191"/>
        <v>262626</v>
      </c>
      <c r="AS591" s="24"/>
      <c r="AT591" s="24"/>
      <c r="AU591" s="24"/>
      <c r="AV591" s="24"/>
      <c r="AW591" s="24"/>
      <c r="AX591" s="24"/>
      <c r="AY591" s="12">
        <f t="shared" si="194"/>
        <v>0</v>
      </c>
      <c r="AZ591" s="12">
        <f t="shared" si="196"/>
        <v>262626</v>
      </c>
      <c r="BA591" s="12">
        <f t="shared" si="197"/>
        <v>0</v>
      </c>
      <c r="BB591" s="12">
        <f t="shared" si="198"/>
        <v>0</v>
      </c>
      <c r="BC591" s="12">
        <f t="shared" si="199"/>
        <v>0</v>
      </c>
      <c r="BD591" s="12">
        <f t="shared" si="200"/>
        <v>0</v>
      </c>
      <c r="BE591" s="12">
        <f t="shared" si="201"/>
        <v>0</v>
      </c>
      <c r="BF591" s="12">
        <f t="shared" si="195"/>
        <v>262626</v>
      </c>
      <c r="BH591" s="95"/>
    </row>
    <row r="592" spans="1:60" ht="114.75">
      <c r="A592" s="32" t="s">
        <v>771</v>
      </c>
      <c r="B592" s="14" t="s">
        <v>9</v>
      </c>
      <c r="C592" s="84" t="s">
        <v>772</v>
      </c>
      <c r="D592" s="84" t="s">
        <v>1399</v>
      </c>
      <c r="E592" s="12" t="s">
        <v>36</v>
      </c>
      <c r="F592" s="86"/>
      <c r="G592" s="86"/>
      <c r="H592" s="85"/>
      <c r="I592" s="11"/>
      <c r="J592" s="24">
        <v>0</v>
      </c>
      <c r="K592" s="24">
        <v>0</v>
      </c>
      <c r="L592" s="24">
        <v>0</v>
      </c>
      <c r="M592" s="24">
        <v>0</v>
      </c>
      <c r="N592" s="24">
        <v>0</v>
      </c>
      <c r="O592" s="24">
        <v>0</v>
      </c>
      <c r="P592" s="12">
        <f t="shared" si="189"/>
        <v>0</v>
      </c>
      <c r="Q592" s="24">
        <v>0</v>
      </c>
      <c r="R592" s="24">
        <v>0</v>
      </c>
      <c r="S592" s="24">
        <v>0</v>
      </c>
      <c r="T592" s="24">
        <v>0</v>
      </c>
      <c r="U592" s="24">
        <v>0</v>
      </c>
      <c r="V592" s="24">
        <v>0</v>
      </c>
      <c r="W592" s="12">
        <f t="shared" si="190"/>
        <v>0</v>
      </c>
      <c r="X592" s="24">
        <v>666068</v>
      </c>
      <c r="Y592" s="24">
        <v>0</v>
      </c>
      <c r="Z592" s="24">
        <v>0</v>
      </c>
      <c r="AA592" s="24">
        <v>0</v>
      </c>
      <c r="AB592" s="24">
        <v>0</v>
      </c>
      <c r="AC592" s="24">
        <v>0</v>
      </c>
      <c r="AD592" s="12">
        <f t="shared" si="192"/>
        <v>666068</v>
      </c>
      <c r="AE592" s="24">
        <v>1265160</v>
      </c>
      <c r="AF592" s="24">
        <v>0</v>
      </c>
      <c r="AG592" s="24">
        <v>0</v>
      </c>
      <c r="AH592" s="24">
        <v>0</v>
      </c>
      <c r="AI592" s="24">
        <v>0</v>
      </c>
      <c r="AJ592" s="24">
        <v>0</v>
      </c>
      <c r="AK592" s="12">
        <f t="shared" si="193"/>
        <v>1265160</v>
      </c>
      <c r="AL592" s="12">
        <f t="shared" si="188"/>
        <v>1931228</v>
      </c>
      <c r="AM592" s="12">
        <f t="shared" si="188"/>
        <v>0</v>
      </c>
      <c r="AN592" s="12">
        <f t="shared" si="188"/>
        <v>0</v>
      </c>
      <c r="AO592" s="12">
        <f t="shared" si="188"/>
        <v>0</v>
      </c>
      <c r="AP592" s="12">
        <f t="shared" si="188"/>
        <v>0</v>
      </c>
      <c r="AQ592" s="12">
        <f t="shared" si="188"/>
        <v>0</v>
      </c>
      <c r="AR592" s="12">
        <f t="shared" si="191"/>
        <v>1931228</v>
      </c>
      <c r="AS592" s="24"/>
      <c r="AT592" s="24"/>
      <c r="AU592" s="24"/>
      <c r="AV592" s="24"/>
      <c r="AW592" s="24"/>
      <c r="AX592" s="24"/>
      <c r="AY592" s="12">
        <f t="shared" si="194"/>
        <v>0</v>
      </c>
      <c r="AZ592" s="12">
        <f t="shared" si="196"/>
        <v>1931228</v>
      </c>
      <c r="BA592" s="12">
        <f t="shared" si="197"/>
        <v>0</v>
      </c>
      <c r="BB592" s="12">
        <f t="shared" si="198"/>
        <v>0</v>
      </c>
      <c r="BC592" s="12">
        <f t="shared" si="199"/>
        <v>0</v>
      </c>
      <c r="BD592" s="12">
        <f t="shared" si="200"/>
        <v>0</v>
      </c>
      <c r="BE592" s="12">
        <f t="shared" si="201"/>
        <v>0</v>
      </c>
      <c r="BF592" s="12">
        <f t="shared" si="195"/>
        <v>1931228</v>
      </c>
      <c r="BH592" s="95"/>
    </row>
    <row r="593" spans="1:60" ht="63.75">
      <c r="A593" s="32" t="s">
        <v>773</v>
      </c>
      <c r="B593" s="14" t="s">
        <v>9</v>
      </c>
      <c r="C593" s="84"/>
      <c r="D593" s="84" t="s">
        <v>1399</v>
      </c>
      <c r="E593" s="12" t="s">
        <v>36</v>
      </c>
      <c r="F593" s="86"/>
      <c r="G593" s="86"/>
      <c r="H593" s="85"/>
      <c r="I593" s="11"/>
      <c r="J593" s="24">
        <v>109500</v>
      </c>
      <c r="K593" s="24">
        <v>0</v>
      </c>
      <c r="L593" s="24">
        <v>0</v>
      </c>
      <c r="M593" s="24">
        <v>0</v>
      </c>
      <c r="N593" s="24">
        <v>0</v>
      </c>
      <c r="O593" s="24">
        <v>0</v>
      </c>
      <c r="P593" s="12">
        <f t="shared" si="189"/>
        <v>109500</v>
      </c>
      <c r="Q593" s="24">
        <v>109500</v>
      </c>
      <c r="R593" s="24">
        <v>0</v>
      </c>
      <c r="S593" s="24">
        <v>0</v>
      </c>
      <c r="T593" s="24">
        <v>0</v>
      </c>
      <c r="U593" s="24">
        <v>0</v>
      </c>
      <c r="V593" s="24">
        <v>0</v>
      </c>
      <c r="W593" s="12">
        <f t="shared" si="190"/>
        <v>109500</v>
      </c>
      <c r="X593" s="24">
        <v>109498</v>
      </c>
      <c r="Y593" s="24">
        <v>0</v>
      </c>
      <c r="Z593" s="24">
        <v>0</v>
      </c>
      <c r="AA593" s="24">
        <v>0</v>
      </c>
      <c r="AB593" s="24">
        <v>0</v>
      </c>
      <c r="AC593" s="24">
        <v>0</v>
      </c>
      <c r="AD593" s="12">
        <f t="shared" si="192"/>
        <v>109498</v>
      </c>
      <c r="AE593" s="24">
        <v>109498</v>
      </c>
      <c r="AF593" s="24">
        <v>0</v>
      </c>
      <c r="AG593" s="24">
        <v>0</v>
      </c>
      <c r="AH593" s="24">
        <v>0</v>
      </c>
      <c r="AI593" s="24">
        <v>0</v>
      </c>
      <c r="AJ593" s="24">
        <v>0</v>
      </c>
      <c r="AK593" s="12">
        <f t="shared" si="193"/>
        <v>109498</v>
      </c>
      <c r="AL593" s="12">
        <f t="shared" si="188"/>
        <v>437996</v>
      </c>
      <c r="AM593" s="12">
        <f t="shared" si="188"/>
        <v>0</v>
      </c>
      <c r="AN593" s="12">
        <f t="shared" si="188"/>
        <v>0</v>
      </c>
      <c r="AO593" s="12">
        <f t="shared" si="188"/>
        <v>0</v>
      </c>
      <c r="AP593" s="12">
        <f t="shared" si="188"/>
        <v>0</v>
      </c>
      <c r="AQ593" s="12">
        <f t="shared" si="188"/>
        <v>0</v>
      </c>
      <c r="AR593" s="12">
        <f t="shared" si="191"/>
        <v>437996</v>
      </c>
      <c r="AS593" s="24"/>
      <c r="AT593" s="24"/>
      <c r="AU593" s="24"/>
      <c r="AV593" s="24"/>
      <c r="AW593" s="24"/>
      <c r="AX593" s="24"/>
      <c r="AY593" s="12">
        <f t="shared" si="194"/>
        <v>0</v>
      </c>
      <c r="AZ593" s="12">
        <f t="shared" si="196"/>
        <v>437996</v>
      </c>
      <c r="BA593" s="12">
        <f t="shared" si="197"/>
        <v>0</v>
      </c>
      <c r="BB593" s="12">
        <f t="shared" si="198"/>
        <v>0</v>
      </c>
      <c r="BC593" s="12">
        <f t="shared" si="199"/>
        <v>0</v>
      </c>
      <c r="BD593" s="12">
        <f t="shared" si="200"/>
        <v>0</v>
      </c>
      <c r="BE593" s="12">
        <f t="shared" si="201"/>
        <v>0</v>
      </c>
      <c r="BF593" s="12">
        <f t="shared" si="195"/>
        <v>437996</v>
      </c>
      <c r="BH593" s="95"/>
    </row>
    <row r="594" spans="1:60" ht="63.75">
      <c r="A594" s="32" t="s">
        <v>774</v>
      </c>
      <c r="B594" s="14" t="s">
        <v>9</v>
      </c>
      <c r="C594" s="84"/>
      <c r="D594" s="84" t="s">
        <v>45</v>
      </c>
      <c r="E594" s="84"/>
      <c r="F594" s="86"/>
      <c r="G594" s="86"/>
      <c r="H594" s="85"/>
      <c r="I594" s="11"/>
      <c r="J594" s="24">
        <v>0</v>
      </c>
      <c r="K594" s="24">
        <v>0</v>
      </c>
      <c r="L594" s="24">
        <v>0</v>
      </c>
      <c r="M594" s="24">
        <v>0</v>
      </c>
      <c r="N594" s="24">
        <v>0</v>
      </c>
      <c r="O594" s="24">
        <v>0</v>
      </c>
      <c r="P594" s="12">
        <f t="shared" si="189"/>
        <v>0</v>
      </c>
      <c r="Q594" s="24">
        <v>0</v>
      </c>
      <c r="R594" s="24">
        <v>0</v>
      </c>
      <c r="S594" s="24">
        <v>0</v>
      </c>
      <c r="T594" s="24">
        <v>0</v>
      </c>
      <c r="U594" s="24">
        <v>0</v>
      </c>
      <c r="V594" s="24">
        <v>0</v>
      </c>
      <c r="W594" s="12">
        <f t="shared" si="190"/>
        <v>0</v>
      </c>
      <c r="X594" s="24">
        <v>0</v>
      </c>
      <c r="Y594" s="24">
        <v>0</v>
      </c>
      <c r="Z594" s="24">
        <v>0</v>
      </c>
      <c r="AA594" s="24">
        <v>0</v>
      </c>
      <c r="AB594" s="24">
        <v>0</v>
      </c>
      <c r="AC594" s="24">
        <v>0</v>
      </c>
      <c r="AD594" s="12">
        <f t="shared" si="192"/>
        <v>0</v>
      </c>
      <c r="AE594" s="24">
        <v>27280</v>
      </c>
      <c r="AF594" s="24">
        <v>0</v>
      </c>
      <c r="AG594" s="24">
        <v>0</v>
      </c>
      <c r="AH594" s="24">
        <v>0</v>
      </c>
      <c r="AI594" s="24">
        <v>0</v>
      </c>
      <c r="AJ594" s="24">
        <v>0</v>
      </c>
      <c r="AK594" s="12">
        <f t="shared" si="193"/>
        <v>27280</v>
      </c>
      <c r="AL594" s="12">
        <f t="shared" si="188"/>
        <v>27280</v>
      </c>
      <c r="AM594" s="12">
        <f t="shared" si="188"/>
        <v>0</v>
      </c>
      <c r="AN594" s="12">
        <f t="shared" si="188"/>
        <v>0</v>
      </c>
      <c r="AO594" s="12">
        <f t="shared" si="188"/>
        <v>0</v>
      </c>
      <c r="AP594" s="12">
        <f t="shared" si="188"/>
        <v>0</v>
      </c>
      <c r="AQ594" s="12">
        <f t="shared" si="188"/>
        <v>0</v>
      </c>
      <c r="AR594" s="12">
        <f t="shared" si="191"/>
        <v>27280</v>
      </c>
      <c r="AS594" s="24"/>
      <c r="AT594" s="24"/>
      <c r="AU594" s="24"/>
      <c r="AV594" s="24"/>
      <c r="AW594" s="24"/>
      <c r="AX594" s="24"/>
      <c r="AY594" s="12">
        <f t="shared" si="194"/>
        <v>0</v>
      </c>
      <c r="AZ594" s="12">
        <f t="shared" si="196"/>
        <v>27280</v>
      </c>
      <c r="BA594" s="12">
        <f t="shared" si="197"/>
        <v>0</v>
      </c>
      <c r="BB594" s="12">
        <f t="shared" si="198"/>
        <v>0</v>
      </c>
      <c r="BC594" s="12">
        <f t="shared" si="199"/>
        <v>0</v>
      </c>
      <c r="BD594" s="12">
        <f t="shared" si="200"/>
        <v>0</v>
      </c>
      <c r="BE594" s="12">
        <f t="shared" si="201"/>
        <v>0</v>
      </c>
      <c r="BF594" s="12">
        <f t="shared" si="195"/>
        <v>27280</v>
      </c>
      <c r="BH594" s="95"/>
    </row>
    <row r="595" spans="1:60" ht="51">
      <c r="A595" s="32" t="s">
        <v>775</v>
      </c>
      <c r="B595" s="14" t="s">
        <v>9</v>
      </c>
      <c r="C595" s="84"/>
      <c r="D595" s="84" t="s">
        <v>1399</v>
      </c>
      <c r="E595" s="12" t="s">
        <v>36</v>
      </c>
      <c r="F595" s="86"/>
      <c r="G595" s="86"/>
      <c r="H595" s="85"/>
      <c r="I595" s="11"/>
      <c r="J595" s="24">
        <v>0</v>
      </c>
      <c r="K595" s="24">
        <v>0</v>
      </c>
      <c r="L595" s="24">
        <v>0</v>
      </c>
      <c r="M595" s="24">
        <v>0</v>
      </c>
      <c r="N595" s="24">
        <v>0</v>
      </c>
      <c r="O595" s="24">
        <v>0</v>
      </c>
      <c r="P595" s="12">
        <f t="shared" si="189"/>
        <v>0</v>
      </c>
      <c r="Q595" s="24">
        <v>0</v>
      </c>
      <c r="R595" s="24">
        <v>0</v>
      </c>
      <c r="S595" s="24">
        <v>0</v>
      </c>
      <c r="T595" s="24">
        <v>0</v>
      </c>
      <c r="U595" s="24">
        <v>0</v>
      </c>
      <c r="V595" s="24">
        <v>0</v>
      </c>
      <c r="W595" s="12">
        <f t="shared" si="190"/>
        <v>0</v>
      </c>
      <c r="X595" s="24">
        <v>0</v>
      </c>
      <c r="Y595" s="24">
        <v>0</v>
      </c>
      <c r="Z595" s="24">
        <v>0</v>
      </c>
      <c r="AA595" s="24">
        <v>0</v>
      </c>
      <c r="AB595" s="24">
        <v>0</v>
      </c>
      <c r="AC595" s="24">
        <v>0</v>
      </c>
      <c r="AD595" s="12">
        <f t="shared" si="192"/>
        <v>0</v>
      </c>
      <c r="AE595" s="24">
        <v>48240</v>
      </c>
      <c r="AF595" s="24">
        <v>0</v>
      </c>
      <c r="AG595" s="24">
        <v>0</v>
      </c>
      <c r="AH595" s="24">
        <v>0</v>
      </c>
      <c r="AI595" s="24">
        <v>0</v>
      </c>
      <c r="AJ595" s="24">
        <v>0</v>
      </c>
      <c r="AK595" s="12">
        <f t="shared" si="193"/>
        <v>48240</v>
      </c>
      <c r="AL595" s="12">
        <f t="shared" ref="AL595:AQ628" si="202">+J595+Q595+X595+AE595</f>
        <v>48240</v>
      </c>
      <c r="AM595" s="12">
        <f t="shared" si="202"/>
        <v>0</v>
      </c>
      <c r="AN595" s="12">
        <f t="shared" si="202"/>
        <v>0</v>
      </c>
      <c r="AO595" s="12">
        <f t="shared" si="202"/>
        <v>0</v>
      </c>
      <c r="AP595" s="12">
        <f t="shared" si="202"/>
        <v>0</v>
      </c>
      <c r="AQ595" s="12">
        <f t="shared" si="202"/>
        <v>0</v>
      </c>
      <c r="AR595" s="12">
        <f t="shared" si="191"/>
        <v>48240</v>
      </c>
      <c r="AS595" s="24"/>
      <c r="AT595" s="24"/>
      <c r="AU595" s="24"/>
      <c r="AV595" s="24"/>
      <c r="AW595" s="24"/>
      <c r="AX595" s="24"/>
      <c r="AY595" s="12">
        <f t="shared" si="194"/>
        <v>0</v>
      </c>
      <c r="AZ595" s="12">
        <f t="shared" si="196"/>
        <v>48240</v>
      </c>
      <c r="BA595" s="12">
        <f t="shared" si="197"/>
        <v>0</v>
      </c>
      <c r="BB595" s="12">
        <f t="shared" si="198"/>
        <v>0</v>
      </c>
      <c r="BC595" s="12">
        <f t="shared" si="199"/>
        <v>0</v>
      </c>
      <c r="BD595" s="12">
        <f t="shared" si="200"/>
        <v>0</v>
      </c>
      <c r="BE595" s="12">
        <f t="shared" si="201"/>
        <v>0</v>
      </c>
      <c r="BF595" s="12">
        <f t="shared" si="195"/>
        <v>48240</v>
      </c>
      <c r="BH595" s="95"/>
    </row>
    <row r="596" spans="1:60" ht="38.25">
      <c r="A596" s="32" t="s">
        <v>776</v>
      </c>
      <c r="B596" s="14" t="s">
        <v>9</v>
      </c>
      <c r="C596" s="84"/>
      <c r="D596" s="84" t="s">
        <v>1399</v>
      </c>
      <c r="E596" s="12" t="s">
        <v>60</v>
      </c>
      <c r="F596" s="86"/>
      <c r="G596" s="86"/>
      <c r="H596" s="85"/>
      <c r="I596" s="11"/>
      <c r="J596" s="24">
        <f>SUM(J597:J599)</f>
        <v>0</v>
      </c>
      <c r="K596" s="24">
        <f t="shared" ref="K596:AJ596" si="203">SUM(K597:K599)</f>
        <v>0</v>
      </c>
      <c r="L596" s="24">
        <f t="shared" si="203"/>
        <v>0</v>
      </c>
      <c r="M596" s="24">
        <f t="shared" si="203"/>
        <v>0</v>
      </c>
      <c r="N596" s="24">
        <f t="shared" si="203"/>
        <v>0</v>
      </c>
      <c r="O596" s="24">
        <f t="shared" si="203"/>
        <v>0</v>
      </c>
      <c r="P596" s="12">
        <f t="shared" si="189"/>
        <v>0</v>
      </c>
      <c r="Q596" s="24">
        <f t="shared" si="203"/>
        <v>0</v>
      </c>
      <c r="R596" s="24">
        <f t="shared" si="203"/>
        <v>0</v>
      </c>
      <c r="S596" s="24">
        <f t="shared" si="203"/>
        <v>0</v>
      </c>
      <c r="T596" s="24">
        <f t="shared" si="203"/>
        <v>0</v>
      </c>
      <c r="U596" s="24">
        <f t="shared" si="203"/>
        <v>0</v>
      </c>
      <c r="V596" s="24">
        <f t="shared" si="203"/>
        <v>0</v>
      </c>
      <c r="W596" s="12">
        <f t="shared" si="190"/>
        <v>0</v>
      </c>
      <c r="X596" s="24">
        <f t="shared" si="203"/>
        <v>0</v>
      </c>
      <c r="Y596" s="24">
        <f t="shared" si="203"/>
        <v>0</v>
      </c>
      <c r="Z596" s="24">
        <f t="shared" si="203"/>
        <v>0</v>
      </c>
      <c r="AA596" s="24">
        <f t="shared" si="203"/>
        <v>0</v>
      </c>
      <c r="AB596" s="24">
        <f t="shared" si="203"/>
        <v>0</v>
      </c>
      <c r="AC596" s="24">
        <f t="shared" si="203"/>
        <v>0</v>
      </c>
      <c r="AD596" s="12">
        <f t="shared" si="192"/>
        <v>0</v>
      </c>
      <c r="AE596" s="24">
        <f t="shared" si="203"/>
        <v>24180</v>
      </c>
      <c r="AF596" s="24">
        <f t="shared" si="203"/>
        <v>0</v>
      </c>
      <c r="AG596" s="24">
        <f t="shared" si="203"/>
        <v>0</v>
      </c>
      <c r="AH596" s="24">
        <f t="shared" si="203"/>
        <v>0</v>
      </c>
      <c r="AI596" s="24">
        <f t="shared" si="203"/>
        <v>0</v>
      </c>
      <c r="AJ596" s="24">
        <f t="shared" si="203"/>
        <v>0</v>
      </c>
      <c r="AK596" s="12">
        <f t="shared" si="193"/>
        <v>24180</v>
      </c>
      <c r="AL596" s="12">
        <f t="shared" si="202"/>
        <v>24180</v>
      </c>
      <c r="AM596" s="12">
        <f t="shared" si="202"/>
        <v>0</v>
      </c>
      <c r="AN596" s="12">
        <f t="shared" si="202"/>
        <v>0</v>
      </c>
      <c r="AO596" s="12">
        <f t="shared" si="202"/>
        <v>0</v>
      </c>
      <c r="AP596" s="12">
        <f t="shared" si="202"/>
        <v>0</v>
      </c>
      <c r="AQ596" s="12">
        <f t="shared" si="202"/>
        <v>0</v>
      </c>
      <c r="AR596" s="12">
        <f t="shared" si="191"/>
        <v>24180</v>
      </c>
      <c r="AS596" s="24">
        <v>0</v>
      </c>
      <c r="AT596" s="24">
        <v>0</v>
      </c>
      <c r="AU596" s="24">
        <v>0</v>
      </c>
      <c r="AV596" s="24">
        <v>0</v>
      </c>
      <c r="AW596" s="24">
        <v>0</v>
      </c>
      <c r="AX596" s="24">
        <v>0</v>
      </c>
      <c r="AY596" s="12">
        <f t="shared" si="194"/>
        <v>0</v>
      </c>
      <c r="AZ596" s="12">
        <f t="shared" si="196"/>
        <v>24180</v>
      </c>
      <c r="BA596" s="12">
        <f t="shared" si="197"/>
        <v>0</v>
      </c>
      <c r="BB596" s="12">
        <f t="shared" si="198"/>
        <v>0</v>
      </c>
      <c r="BC596" s="12">
        <f t="shared" si="199"/>
        <v>0</v>
      </c>
      <c r="BD596" s="12">
        <f t="shared" si="200"/>
        <v>0</v>
      </c>
      <c r="BE596" s="12">
        <f t="shared" si="201"/>
        <v>0</v>
      </c>
      <c r="BF596" s="12">
        <f t="shared" si="195"/>
        <v>24180</v>
      </c>
      <c r="BH596" s="95"/>
    </row>
    <row r="597" spans="1:60">
      <c r="A597" s="32" t="s">
        <v>777</v>
      </c>
      <c r="B597" s="14" t="s">
        <v>9</v>
      </c>
      <c r="C597" s="84"/>
      <c r="D597" s="84"/>
      <c r="E597" s="12"/>
      <c r="F597" s="86"/>
      <c r="G597" s="86"/>
      <c r="H597" s="85"/>
      <c r="I597" s="11"/>
      <c r="J597" s="24">
        <v>0</v>
      </c>
      <c r="K597" s="24">
        <v>0</v>
      </c>
      <c r="L597" s="24">
        <v>0</v>
      </c>
      <c r="M597" s="24">
        <v>0</v>
      </c>
      <c r="N597" s="24">
        <v>0</v>
      </c>
      <c r="O597" s="24">
        <v>0</v>
      </c>
      <c r="P597" s="12">
        <f t="shared" si="189"/>
        <v>0</v>
      </c>
      <c r="Q597" s="24">
        <v>0</v>
      </c>
      <c r="R597" s="24">
        <v>0</v>
      </c>
      <c r="S597" s="24">
        <v>0</v>
      </c>
      <c r="T597" s="24">
        <v>0</v>
      </c>
      <c r="U597" s="24">
        <v>0</v>
      </c>
      <c r="V597" s="24">
        <v>0</v>
      </c>
      <c r="W597" s="12">
        <f t="shared" si="190"/>
        <v>0</v>
      </c>
      <c r="X597" s="24">
        <v>0</v>
      </c>
      <c r="Y597" s="24">
        <v>0</v>
      </c>
      <c r="Z597" s="24">
        <v>0</v>
      </c>
      <c r="AA597" s="24">
        <v>0</v>
      </c>
      <c r="AB597" s="24">
        <v>0</v>
      </c>
      <c r="AC597" s="24">
        <v>0</v>
      </c>
      <c r="AD597" s="12">
        <f t="shared" si="192"/>
        <v>0</v>
      </c>
      <c r="AE597" s="24">
        <v>24180</v>
      </c>
      <c r="AF597" s="24">
        <v>0</v>
      </c>
      <c r="AG597" s="24">
        <v>0</v>
      </c>
      <c r="AH597" s="24">
        <v>0</v>
      </c>
      <c r="AI597" s="24">
        <v>0</v>
      </c>
      <c r="AJ597" s="24">
        <v>0</v>
      </c>
      <c r="AK597" s="12">
        <f t="shared" si="193"/>
        <v>24180</v>
      </c>
      <c r="AL597" s="12">
        <f t="shared" si="202"/>
        <v>24180</v>
      </c>
      <c r="AM597" s="12">
        <f t="shared" si="202"/>
        <v>0</v>
      </c>
      <c r="AN597" s="12">
        <f t="shared" si="202"/>
        <v>0</v>
      </c>
      <c r="AO597" s="12">
        <f t="shared" si="202"/>
        <v>0</v>
      </c>
      <c r="AP597" s="12">
        <f t="shared" si="202"/>
        <v>0</v>
      </c>
      <c r="AQ597" s="12">
        <f t="shared" si="202"/>
        <v>0</v>
      </c>
      <c r="AR597" s="12">
        <f t="shared" si="191"/>
        <v>24180</v>
      </c>
      <c r="AS597" s="24"/>
      <c r="AT597" s="24"/>
      <c r="AU597" s="24"/>
      <c r="AV597" s="24"/>
      <c r="AW597" s="24"/>
      <c r="AX597" s="24"/>
      <c r="AY597" s="12">
        <f t="shared" si="194"/>
        <v>0</v>
      </c>
      <c r="AZ597" s="12">
        <f t="shared" si="196"/>
        <v>24180</v>
      </c>
      <c r="BA597" s="12">
        <f t="shared" si="197"/>
        <v>0</v>
      </c>
      <c r="BB597" s="12">
        <f t="shared" si="198"/>
        <v>0</v>
      </c>
      <c r="BC597" s="12">
        <f t="shared" si="199"/>
        <v>0</v>
      </c>
      <c r="BD597" s="12">
        <f t="shared" si="200"/>
        <v>0</v>
      </c>
      <c r="BE597" s="12">
        <f t="shared" si="201"/>
        <v>0</v>
      </c>
      <c r="BF597" s="12">
        <f t="shared" si="195"/>
        <v>24180</v>
      </c>
      <c r="BH597" s="95"/>
    </row>
    <row r="598" spans="1:60">
      <c r="A598" s="32" t="s">
        <v>778</v>
      </c>
      <c r="B598" s="14" t="s">
        <v>9</v>
      </c>
      <c r="C598" s="84"/>
      <c r="D598" s="84"/>
      <c r="E598" s="12"/>
      <c r="F598" s="86"/>
      <c r="G598" s="86"/>
      <c r="H598" s="85"/>
      <c r="I598" s="11"/>
      <c r="J598" s="24">
        <v>0</v>
      </c>
      <c r="K598" s="24">
        <v>0</v>
      </c>
      <c r="L598" s="24">
        <v>0</v>
      </c>
      <c r="M598" s="24">
        <v>0</v>
      </c>
      <c r="N598" s="24">
        <v>0</v>
      </c>
      <c r="O598" s="24">
        <v>0</v>
      </c>
      <c r="P598" s="12">
        <f t="shared" si="189"/>
        <v>0</v>
      </c>
      <c r="Q598" s="24">
        <v>0</v>
      </c>
      <c r="R598" s="24">
        <v>0</v>
      </c>
      <c r="S598" s="24">
        <v>0</v>
      </c>
      <c r="T598" s="24">
        <v>0</v>
      </c>
      <c r="U598" s="24">
        <v>0</v>
      </c>
      <c r="V598" s="24">
        <v>0</v>
      </c>
      <c r="W598" s="12">
        <f t="shared" si="190"/>
        <v>0</v>
      </c>
      <c r="X598" s="24">
        <v>0</v>
      </c>
      <c r="Y598" s="24">
        <v>0</v>
      </c>
      <c r="Z598" s="24">
        <v>0</v>
      </c>
      <c r="AA598" s="24">
        <v>0</v>
      </c>
      <c r="AB598" s="24">
        <v>0</v>
      </c>
      <c r="AC598" s="24">
        <v>0</v>
      </c>
      <c r="AD598" s="12">
        <f t="shared" si="192"/>
        <v>0</v>
      </c>
      <c r="AE598" s="24">
        <v>0</v>
      </c>
      <c r="AF598" s="24">
        <v>0</v>
      </c>
      <c r="AG598" s="24">
        <v>0</v>
      </c>
      <c r="AH598" s="24">
        <v>0</v>
      </c>
      <c r="AI598" s="24">
        <v>0</v>
      </c>
      <c r="AJ598" s="24">
        <v>0</v>
      </c>
      <c r="AK598" s="12">
        <f t="shared" si="193"/>
        <v>0</v>
      </c>
      <c r="AL598" s="12">
        <f t="shared" si="202"/>
        <v>0</v>
      </c>
      <c r="AM598" s="12">
        <f t="shared" si="202"/>
        <v>0</v>
      </c>
      <c r="AN598" s="12">
        <f t="shared" si="202"/>
        <v>0</v>
      </c>
      <c r="AO598" s="12">
        <f t="shared" si="202"/>
        <v>0</v>
      </c>
      <c r="AP598" s="12">
        <f t="shared" si="202"/>
        <v>0</v>
      </c>
      <c r="AQ598" s="12">
        <f t="shared" si="202"/>
        <v>0</v>
      </c>
      <c r="AR598" s="12">
        <f t="shared" si="191"/>
        <v>0</v>
      </c>
      <c r="AS598" s="24"/>
      <c r="AT598" s="24"/>
      <c r="AU598" s="24"/>
      <c r="AV598" s="24"/>
      <c r="AW598" s="24"/>
      <c r="AX598" s="24"/>
      <c r="AY598" s="12">
        <f t="shared" si="194"/>
        <v>0</v>
      </c>
      <c r="AZ598" s="12">
        <f t="shared" si="196"/>
        <v>0</v>
      </c>
      <c r="BA598" s="12">
        <f t="shared" si="197"/>
        <v>0</v>
      </c>
      <c r="BB598" s="12">
        <f t="shared" si="198"/>
        <v>0</v>
      </c>
      <c r="BC598" s="12">
        <f t="shared" si="199"/>
        <v>0</v>
      </c>
      <c r="BD598" s="12">
        <f t="shared" si="200"/>
        <v>0</v>
      </c>
      <c r="BE598" s="12">
        <f t="shared" si="201"/>
        <v>0</v>
      </c>
      <c r="BF598" s="12">
        <f t="shared" si="195"/>
        <v>0</v>
      </c>
      <c r="BH598" s="95"/>
    </row>
    <row r="599" spans="1:60">
      <c r="A599" s="32" t="s">
        <v>779</v>
      </c>
      <c r="B599" s="14" t="s">
        <v>9</v>
      </c>
      <c r="C599" s="84"/>
      <c r="D599" s="84"/>
      <c r="E599" s="12"/>
      <c r="F599" s="86"/>
      <c r="G599" s="86"/>
      <c r="H599" s="85"/>
      <c r="I599" s="11"/>
      <c r="J599" s="24">
        <v>0</v>
      </c>
      <c r="K599" s="24">
        <v>0</v>
      </c>
      <c r="L599" s="24">
        <v>0</v>
      </c>
      <c r="M599" s="24">
        <v>0</v>
      </c>
      <c r="N599" s="24">
        <v>0</v>
      </c>
      <c r="O599" s="24">
        <v>0</v>
      </c>
      <c r="P599" s="12">
        <f t="shared" si="189"/>
        <v>0</v>
      </c>
      <c r="Q599" s="24">
        <v>0</v>
      </c>
      <c r="R599" s="24">
        <v>0</v>
      </c>
      <c r="S599" s="24">
        <v>0</v>
      </c>
      <c r="T599" s="24">
        <v>0</v>
      </c>
      <c r="U599" s="24">
        <v>0</v>
      </c>
      <c r="V599" s="24">
        <v>0</v>
      </c>
      <c r="W599" s="12">
        <f t="shared" si="190"/>
        <v>0</v>
      </c>
      <c r="X599" s="24">
        <v>0</v>
      </c>
      <c r="Y599" s="24">
        <v>0</v>
      </c>
      <c r="Z599" s="24">
        <v>0</v>
      </c>
      <c r="AA599" s="24">
        <v>0</v>
      </c>
      <c r="AB599" s="24">
        <v>0</v>
      </c>
      <c r="AC599" s="24">
        <v>0</v>
      </c>
      <c r="AD599" s="12">
        <f t="shared" si="192"/>
        <v>0</v>
      </c>
      <c r="AE599" s="24">
        <v>0</v>
      </c>
      <c r="AF599" s="24">
        <v>0</v>
      </c>
      <c r="AG599" s="24">
        <v>0</v>
      </c>
      <c r="AH599" s="24">
        <v>0</v>
      </c>
      <c r="AI599" s="24">
        <v>0</v>
      </c>
      <c r="AJ599" s="24">
        <v>0</v>
      </c>
      <c r="AK599" s="12">
        <f t="shared" si="193"/>
        <v>0</v>
      </c>
      <c r="AL599" s="12">
        <f t="shared" si="202"/>
        <v>0</v>
      </c>
      <c r="AM599" s="12">
        <f t="shared" si="202"/>
        <v>0</v>
      </c>
      <c r="AN599" s="12">
        <f t="shared" si="202"/>
        <v>0</v>
      </c>
      <c r="AO599" s="12">
        <f t="shared" si="202"/>
        <v>0</v>
      </c>
      <c r="AP599" s="12">
        <f t="shared" si="202"/>
        <v>0</v>
      </c>
      <c r="AQ599" s="12">
        <f t="shared" si="202"/>
        <v>0</v>
      </c>
      <c r="AR599" s="12">
        <f t="shared" si="191"/>
        <v>0</v>
      </c>
      <c r="AS599" s="24"/>
      <c r="AT599" s="24"/>
      <c r="AU599" s="24"/>
      <c r="AV599" s="24"/>
      <c r="AW599" s="24"/>
      <c r="AX599" s="24"/>
      <c r="AY599" s="12">
        <f t="shared" si="194"/>
        <v>0</v>
      </c>
      <c r="AZ599" s="12">
        <f t="shared" si="196"/>
        <v>0</v>
      </c>
      <c r="BA599" s="12">
        <f t="shared" si="197"/>
        <v>0</v>
      </c>
      <c r="BB599" s="12">
        <f t="shared" si="198"/>
        <v>0</v>
      </c>
      <c r="BC599" s="12">
        <f t="shared" si="199"/>
        <v>0</v>
      </c>
      <c r="BD599" s="12">
        <f t="shared" si="200"/>
        <v>0</v>
      </c>
      <c r="BE599" s="12">
        <f t="shared" si="201"/>
        <v>0</v>
      </c>
      <c r="BF599" s="12">
        <f t="shared" si="195"/>
        <v>0</v>
      </c>
      <c r="BH599" s="95"/>
    </row>
    <row r="600" spans="1:60" ht="51">
      <c r="A600" s="46" t="s">
        <v>1480</v>
      </c>
      <c r="B600" s="14" t="s">
        <v>9</v>
      </c>
      <c r="C600" s="84"/>
      <c r="D600" s="84" t="s">
        <v>1399</v>
      </c>
      <c r="E600" s="84" t="s">
        <v>38</v>
      </c>
      <c r="F600" s="85"/>
      <c r="G600" s="85"/>
      <c r="H600" s="85"/>
      <c r="I600" s="11"/>
      <c r="J600" s="24">
        <v>48000</v>
      </c>
      <c r="K600" s="24">
        <v>0</v>
      </c>
      <c r="L600" s="24">
        <v>0</v>
      </c>
      <c r="M600" s="24">
        <v>0</v>
      </c>
      <c r="N600" s="24">
        <v>0</v>
      </c>
      <c r="O600" s="24">
        <v>0</v>
      </c>
      <c r="P600" s="12">
        <f t="shared" si="189"/>
        <v>48000</v>
      </c>
      <c r="Q600" s="24">
        <v>53000</v>
      </c>
      <c r="R600" s="24">
        <v>0</v>
      </c>
      <c r="S600" s="24">
        <v>0</v>
      </c>
      <c r="T600" s="24">
        <v>0</v>
      </c>
      <c r="U600" s="24">
        <v>0</v>
      </c>
      <c r="V600" s="24">
        <v>0</v>
      </c>
      <c r="W600" s="12">
        <f t="shared" si="190"/>
        <v>53000</v>
      </c>
      <c r="X600" s="24">
        <v>0</v>
      </c>
      <c r="Y600" s="24">
        <v>0</v>
      </c>
      <c r="Z600" s="24">
        <v>0</v>
      </c>
      <c r="AA600" s="24">
        <v>0</v>
      </c>
      <c r="AB600" s="24">
        <v>0</v>
      </c>
      <c r="AC600" s="24">
        <v>0</v>
      </c>
      <c r="AD600" s="12">
        <f t="shared" si="192"/>
        <v>0</v>
      </c>
      <c r="AE600" s="24">
        <v>0</v>
      </c>
      <c r="AF600" s="24">
        <v>0</v>
      </c>
      <c r="AG600" s="24">
        <v>0</v>
      </c>
      <c r="AH600" s="24">
        <v>0</v>
      </c>
      <c r="AI600" s="24">
        <v>0</v>
      </c>
      <c r="AJ600" s="24">
        <v>0</v>
      </c>
      <c r="AK600" s="12">
        <f t="shared" si="193"/>
        <v>0</v>
      </c>
      <c r="AL600" s="12">
        <f t="shared" si="202"/>
        <v>101000</v>
      </c>
      <c r="AM600" s="12">
        <f t="shared" si="202"/>
        <v>0</v>
      </c>
      <c r="AN600" s="12">
        <f t="shared" si="202"/>
        <v>0</v>
      </c>
      <c r="AO600" s="12">
        <f t="shared" si="202"/>
        <v>0</v>
      </c>
      <c r="AP600" s="12">
        <f t="shared" si="202"/>
        <v>0</v>
      </c>
      <c r="AQ600" s="12">
        <f t="shared" si="202"/>
        <v>0</v>
      </c>
      <c r="AR600" s="12">
        <f t="shared" si="191"/>
        <v>101000</v>
      </c>
      <c r="AS600" s="24"/>
      <c r="AT600" s="24"/>
      <c r="AU600" s="24"/>
      <c r="AV600" s="24"/>
      <c r="AW600" s="24"/>
      <c r="AX600" s="24"/>
      <c r="AY600" s="12">
        <f t="shared" si="194"/>
        <v>0</v>
      </c>
      <c r="AZ600" s="12">
        <f t="shared" si="196"/>
        <v>101000</v>
      </c>
      <c r="BA600" s="12">
        <f t="shared" si="197"/>
        <v>0</v>
      </c>
      <c r="BB600" s="12">
        <f t="shared" si="198"/>
        <v>0</v>
      </c>
      <c r="BC600" s="12">
        <f t="shared" si="199"/>
        <v>0</v>
      </c>
      <c r="BD600" s="12">
        <f t="shared" si="200"/>
        <v>0</v>
      </c>
      <c r="BE600" s="12">
        <f t="shared" si="201"/>
        <v>0</v>
      </c>
      <c r="BF600" s="12">
        <f t="shared" si="195"/>
        <v>101000</v>
      </c>
      <c r="BH600" s="95"/>
    </row>
    <row r="601" spans="1:60" ht="63.75">
      <c r="A601" s="46" t="s">
        <v>780</v>
      </c>
      <c r="B601" s="14" t="s">
        <v>9</v>
      </c>
      <c r="C601" s="84"/>
      <c r="D601" s="84" t="s">
        <v>1399</v>
      </c>
      <c r="E601" s="84" t="s">
        <v>61</v>
      </c>
      <c r="F601" s="85"/>
      <c r="G601" s="85"/>
      <c r="H601" s="85"/>
      <c r="I601" s="11"/>
      <c r="J601" s="24">
        <v>70000</v>
      </c>
      <c r="K601" s="24">
        <v>0</v>
      </c>
      <c r="L601" s="24">
        <v>0</v>
      </c>
      <c r="M601" s="24">
        <v>0</v>
      </c>
      <c r="N601" s="24">
        <v>0</v>
      </c>
      <c r="O601" s="24">
        <v>0</v>
      </c>
      <c r="P601" s="12">
        <f t="shared" si="189"/>
        <v>70000</v>
      </c>
      <c r="Q601" s="24">
        <v>76000</v>
      </c>
      <c r="R601" s="24">
        <v>0</v>
      </c>
      <c r="S601" s="24">
        <v>0</v>
      </c>
      <c r="T601" s="24">
        <v>0</v>
      </c>
      <c r="U601" s="24">
        <v>0</v>
      </c>
      <c r="V601" s="24">
        <v>0</v>
      </c>
      <c r="W601" s="12">
        <f t="shared" si="190"/>
        <v>76000</v>
      </c>
      <c r="X601" s="24">
        <v>0</v>
      </c>
      <c r="Y601" s="24">
        <v>0</v>
      </c>
      <c r="Z601" s="24">
        <v>0</v>
      </c>
      <c r="AA601" s="24">
        <v>0</v>
      </c>
      <c r="AB601" s="24">
        <v>0</v>
      </c>
      <c r="AC601" s="24">
        <v>0</v>
      </c>
      <c r="AD601" s="12">
        <f t="shared" si="192"/>
        <v>0</v>
      </c>
      <c r="AE601" s="24">
        <v>0</v>
      </c>
      <c r="AF601" s="24">
        <v>0</v>
      </c>
      <c r="AG601" s="24">
        <v>0</v>
      </c>
      <c r="AH601" s="24">
        <v>0</v>
      </c>
      <c r="AI601" s="24">
        <v>0</v>
      </c>
      <c r="AJ601" s="24">
        <v>0</v>
      </c>
      <c r="AK601" s="12">
        <f t="shared" si="193"/>
        <v>0</v>
      </c>
      <c r="AL601" s="12">
        <f t="shared" si="202"/>
        <v>146000</v>
      </c>
      <c r="AM601" s="12">
        <f t="shared" si="202"/>
        <v>0</v>
      </c>
      <c r="AN601" s="12">
        <f t="shared" si="202"/>
        <v>0</v>
      </c>
      <c r="AO601" s="12">
        <f t="shared" si="202"/>
        <v>0</v>
      </c>
      <c r="AP601" s="12">
        <f t="shared" si="202"/>
        <v>0</v>
      </c>
      <c r="AQ601" s="12">
        <f t="shared" si="202"/>
        <v>0</v>
      </c>
      <c r="AR601" s="12">
        <f t="shared" si="191"/>
        <v>146000</v>
      </c>
      <c r="AS601" s="24"/>
      <c r="AT601" s="24"/>
      <c r="AU601" s="24"/>
      <c r="AV601" s="24"/>
      <c r="AW601" s="24"/>
      <c r="AX601" s="24"/>
      <c r="AY601" s="12">
        <f t="shared" si="194"/>
        <v>0</v>
      </c>
      <c r="AZ601" s="12">
        <f t="shared" si="196"/>
        <v>146000</v>
      </c>
      <c r="BA601" s="12">
        <f t="shared" si="197"/>
        <v>0</v>
      </c>
      <c r="BB601" s="12">
        <f t="shared" si="198"/>
        <v>0</v>
      </c>
      <c r="BC601" s="12">
        <f t="shared" si="199"/>
        <v>0</v>
      </c>
      <c r="BD601" s="12">
        <f t="shared" si="200"/>
        <v>0</v>
      </c>
      <c r="BE601" s="12">
        <f t="shared" si="201"/>
        <v>0</v>
      </c>
      <c r="BF601" s="12">
        <f t="shared" si="195"/>
        <v>146000</v>
      </c>
      <c r="BH601" s="95"/>
    </row>
    <row r="602" spans="1:60" ht="63.75">
      <c r="A602" s="46" t="s">
        <v>780</v>
      </c>
      <c r="B602" s="14" t="s">
        <v>9</v>
      </c>
      <c r="C602" s="84"/>
      <c r="D602" s="84" t="s">
        <v>1399</v>
      </c>
      <c r="E602" s="84" t="s">
        <v>65</v>
      </c>
      <c r="F602" s="85"/>
      <c r="G602" s="85"/>
      <c r="H602" s="85"/>
      <c r="I602" s="11"/>
      <c r="J602" s="24">
        <v>48000</v>
      </c>
      <c r="K602" s="24">
        <v>0</v>
      </c>
      <c r="L602" s="24">
        <v>0</v>
      </c>
      <c r="M602" s="24">
        <v>0</v>
      </c>
      <c r="N602" s="24">
        <v>0</v>
      </c>
      <c r="O602" s="24">
        <v>0</v>
      </c>
      <c r="P602" s="12">
        <f t="shared" si="189"/>
        <v>48000</v>
      </c>
      <c r="Q602" s="24">
        <v>53000</v>
      </c>
      <c r="R602" s="24">
        <v>0</v>
      </c>
      <c r="S602" s="24">
        <v>0</v>
      </c>
      <c r="T602" s="24">
        <v>0</v>
      </c>
      <c r="U602" s="24">
        <v>0</v>
      </c>
      <c r="V602" s="24">
        <v>0</v>
      </c>
      <c r="W602" s="12">
        <f t="shared" si="190"/>
        <v>53000</v>
      </c>
      <c r="X602" s="24">
        <v>0</v>
      </c>
      <c r="Y602" s="24">
        <v>0</v>
      </c>
      <c r="Z602" s="24">
        <v>0</v>
      </c>
      <c r="AA602" s="24">
        <v>0</v>
      </c>
      <c r="AB602" s="24">
        <v>0</v>
      </c>
      <c r="AC602" s="24">
        <v>0</v>
      </c>
      <c r="AD602" s="12">
        <f t="shared" si="192"/>
        <v>0</v>
      </c>
      <c r="AE602" s="24">
        <v>0</v>
      </c>
      <c r="AF602" s="24">
        <v>0</v>
      </c>
      <c r="AG602" s="24">
        <v>0</v>
      </c>
      <c r="AH602" s="24">
        <v>0</v>
      </c>
      <c r="AI602" s="24">
        <v>0</v>
      </c>
      <c r="AJ602" s="24">
        <v>0</v>
      </c>
      <c r="AK602" s="12">
        <f t="shared" si="193"/>
        <v>0</v>
      </c>
      <c r="AL602" s="12">
        <f t="shared" si="202"/>
        <v>101000</v>
      </c>
      <c r="AM602" s="12">
        <f t="shared" si="202"/>
        <v>0</v>
      </c>
      <c r="AN602" s="12">
        <f t="shared" si="202"/>
        <v>0</v>
      </c>
      <c r="AO602" s="12">
        <f t="shared" si="202"/>
        <v>0</v>
      </c>
      <c r="AP602" s="12">
        <f t="shared" si="202"/>
        <v>0</v>
      </c>
      <c r="AQ602" s="12">
        <f t="shared" si="202"/>
        <v>0</v>
      </c>
      <c r="AR602" s="12">
        <f t="shared" si="191"/>
        <v>101000</v>
      </c>
      <c r="AS602" s="24"/>
      <c r="AT602" s="24"/>
      <c r="AU602" s="24"/>
      <c r="AV602" s="24"/>
      <c r="AW602" s="24"/>
      <c r="AX602" s="24"/>
      <c r="AY602" s="12">
        <f t="shared" si="194"/>
        <v>0</v>
      </c>
      <c r="AZ602" s="12">
        <f t="shared" si="196"/>
        <v>101000</v>
      </c>
      <c r="BA602" s="12">
        <f t="shared" si="197"/>
        <v>0</v>
      </c>
      <c r="BB602" s="12">
        <f t="shared" si="198"/>
        <v>0</v>
      </c>
      <c r="BC602" s="12">
        <f t="shared" si="199"/>
        <v>0</v>
      </c>
      <c r="BD602" s="12">
        <f t="shared" si="200"/>
        <v>0</v>
      </c>
      <c r="BE602" s="12">
        <f t="shared" si="201"/>
        <v>0</v>
      </c>
      <c r="BF602" s="12">
        <f t="shared" si="195"/>
        <v>101000</v>
      </c>
      <c r="BH602" s="95"/>
    </row>
    <row r="603" spans="1:60" ht="63.75">
      <c r="A603" s="46" t="s">
        <v>781</v>
      </c>
      <c r="B603" s="14" t="s">
        <v>9</v>
      </c>
      <c r="C603" s="84"/>
      <c r="D603" s="84" t="s">
        <v>1399</v>
      </c>
      <c r="E603" s="84" t="s">
        <v>65</v>
      </c>
      <c r="F603" s="85"/>
      <c r="G603" s="85"/>
      <c r="H603" s="85"/>
      <c r="I603" s="11"/>
      <c r="J603" s="24">
        <v>5000</v>
      </c>
      <c r="K603" s="24">
        <v>0</v>
      </c>
      <c r="L603" s="24">
        <v>0</v>
      </c>
      <c r="M603" s="24">
        <v>0</v>
      </c>
      <c r="N603" s="24">
        <v>0</v>
      </c>
      <c r="O603" s="24">
        <v>0</v>
      </c>
      <c r="P603" s="12">
        <f t="shared" si="189"/>
        <v>5000</v>
      </c>
      <c r="Q603" s="24">
        <v>20000</v>
      </c>
      <c r="R603" s="24">
        <v>0</v>
      </c>
      <c r="S603" s="24">
        <v>0</v>
      </c>
      <c r="T603" s="24">
        <v>0</v>
      </c>
      <c r="U603" s="24">
        <v>0</v>
      </c>
      <c r="V603" s="24">
        <v>0</v>
      </c>
      <c r="W603" s="12">
        <f t="shared" si="190"/>
        <v>20000</v>
      </c>
      <c r="X603" s="24">
        <v>40000</v>
      </c>
      <c r="Y603" s="24">
        <v>0</v>
      </c>
      <c r="Z603" s="24">
        <v>0</v>
      </c>
      <c r="AA603" s="24">
        <v>0</v>
      </c>
      <c r="AB603" s="24">
        <v>0</v>
      </c>
      <c r="AC603" s="24">
        <v>0</v>
      </c>
      <c r="AD603" s="12">
        <f t="shared" si="192"/>
        <v>40000</v>
      </c>
      <c r="AE603" s="24">
        <v>123438</v>
      </c>
      <c r="AF603" s="24">
        <v>0</v>
      </c>
      <c r="AG603" s="24">
        <v>0</v>
      </c>
      <c r="AH603" s="24">
        <v>0</v>
      </c>
      <c r="AI603" s="24">
        <v>0</v>
      </c>
      <c r="AJ603" s="24">
        <v>0</v>
      </c>
      <c r="AK603" s="12">
        <f t="shared" si="193"/>
        <v>123438</v>
      </c>
      <c r="AL603" s="12">
        <f t="shared" si="202"/>
        <v>188438</v>
      </c>
      <c r="AM603" s="12">
        <f t="shared" si="202"/>
        <v>0</v>
      </c>
      <c r="AN603" s="12">
        <f t="shared" si="202"/>
        <v>0</v>
      </c>
      <c r="AO603" s="12">
        <f t="shared" si="202"/>
        <v>0</v>
      </c>
      <c r="AP603" s="12">
        <f t="shared" si="202"/>
        <v>0</v>
      </c>
      <c r="AQ603" s="12">
        <f t="shared" si="202"/>
        <v>0</v>
      </c>
      <c r="AR603" s="12">
        <f t="shared" si="191"/>
        <v>188438</v>
      </c>
      <c r="AS603" s="24"/>
      <c r="AT603" s="24"/>
      <c r="AU603" s="24"/>
      <c r="AV603" s="24"/>
      <c r="AW603" s="24"/>
      <c r="AX603" s="24"/>
      <c r="AY603" s="12">
        <f t="shared" si="194"/>
        <v>0</v>
      </c>
      <c r="AZ603" s="12">
        <f t="shared" si="196"/>
        <v>188438</v>
      </c>
      <c r="BA603" s="12">
        <f t="shared" si="197"/>
        <v>0</v>
      </c>
      <c r="BB603" s="12">
        <f t="shared" si="198"/>
        <v>0</v>
      </c>
      <c r="BC603" s="12">
        <f t="shared" si="199"/>
        <v>0</v>
      </c>
      <c r="BD603" s="12">
        <f t="shared" si="200"/>
        <v>0</v>
      </c>
      <c r="BE603" s="12">
        <f t="shared" si="201"/>
        <v>0</v>
      </c>
      <c r="BF603" s="12">
        <f t="shared" si="195"/>
        <v>188438</v>
      </c>
      <c r="BH603" s="95"/>
    </row>
    <row r="604" spans="1:60" ht="51">
      <c r="A604" s="46" t="s">
        <v>782</v>
      </c>
      <c r="B604" s="14" t="s">
        <v>9</v>
      </c>
      <c r="C604" s="84"/>
      <c r="D604" s="84" t="s">
        <v>1399</v>
      </c>
      <c r="E604" s="84" t="s">
        <v>65</v>
      </c>
      <c r="F604" s="85"/>
      <c r="G604" s="85"/>
      <c r="H604" s="85"/>
      <c r="I604" s="11"/>
      <c r="J604" s="24">
        <v>24500</v>
      </c>
      <c r="K604" s="24">
        <v>0</v>
      </c>
      <c r="L604" s="24">
        <v>0</v>
      </c>
      <c r="M604" s="24">
        <v>0</v>
      </c>
      <c r="N604" s="24">
        <v>0</v>
      </c>
      <c r="O604" s="24">
        <v>0</v>
      </c>
      <c r="P604" s="12">
        <f t="shared" si="189"/>
        <v>24500</v>
      </c>
      <c r="Q604" s="24">
        <v>25000</v>
      </c>
      <c r="R604" s="24">
        <v>0</v>
      </c>
      <c r="S604" s="24">
        <v>0</v>
      </c>
      <c r="T604" s="24">
        <v>0</v>
      </c>
      <c r="U604" s="24">
        <v>0</v>
      </c>
      <c r="V604" s="24">
        <v>0</v>
      </c>
      <c r="W604" s="12">
        <f t="shared" si="190"/>
        <v>25000</v>
      </c>
      <c r="X604" s="24">
        <v>24000</v>
      </c>
      <c r="Y604" s="24">
        <v>0</v>
      </c>
      <c r="Z604" s="24">
        <v>0</v>
      </c>
      <c r="AA604" s="24">
        <v>0</v>
      </c>
      <c r="AB604" s="24">
        <v>0</v>
      </c>
      <c r="AC604" s="24">
        <v>0</v>
      </c>
      <c r="AD604" s="12">
        <f t="shared" si="192"/>
        <v>24000</v>
      </c>
      <c r="AE604" s="24">
        <v>0</v>
      </c>
      <c r="AF604" s="24">
        <v>0</v>
      </c>
      <c r="AG604" s="24">
        <v>0</v>
      </c>
      <c r="AH604" s="24">
        <v>0</v>
      </c>
      <c r="AI604" s="24">
        <v>0</v>
      </c>
      <c r="AJ604" s="24">
        <v>0</v>
      </c>
      <c r="AK604" s="12">
        <f t="shared" si="193"/>
        <v>0</v>
      </c>
      <c r="AL604" s="12">
        <f t="shared" si="202"/>
        <v>73500</v>
      </c>
      <c r="AM604" s="12">
        <f t="shared" si="202"/>
        <v>0</v>
      </c>
      <c r="AN604" s="12">
        <f t="shared" si="202"/>
        <v>0</v>
      </c>
      <c r="AO604" s="12">
        <f t="shared" si="202"/>
        <v>0</v>
      </c>
      <c r="AP604" s="12">
        <f t="shared" si="202"/>
        <v>0</v>
      </c>
      <c r="AQ604" s="12">
        <f t="shared" si="202"/>
        <v>0</v>
      </c>
      <c r="AR604" s="12">
        <f t="shared" si="191"/>
        <v>73500</v>
      </c>
      <c r="AS604" s="24"/>
      <c r="AT604" s="24"/>
      <c r="AU604" s="24"/>
      <c r="AV604" s="24"/>
      <c r="AW604" s="24"/>
      <c r="AX604" s="24"/>
      <c r="AY604" s="12">
        <f t="shared" si="194"/>
        <v>0</v>
      </c>
      <c r="AZ604" s="12">
        <f t="shared" si="196"/>
        <v>73500</v>
      </c>
      <c r="BA604" s="12">
        <f t="shared" si="197"/>
        <v>0</v>
      </c>
      <c r="BB604" s="12">
        <f t="shared" si="198"/>
        <v>0</v>
      </c>
      <c r="BC604" s="12">
        <f t="shared" si="199"/>
        <v>0</v>
      </c>
      <c r="BD604" s="12">
        <f t="shared" si="200"/>
        <v>0</v>
      </c>
      <c r="BE604" s="12">
        <f t="shared" si="201"/>
        <v>0</v>
      </c>
      <c r="BF604" s="12">
        <f t="shared" si="195"/>
        <v>73500</v>
      </c>
      <c r="BH604" s="95"/>
    </row>
    <row r="605" spans="1:60" ht="63.75">
      <c r="A605" s="46" t="s">
        <v>783</v>
      </c>
      <c r="B605" s="14" t="s">
        <v>9</v>
      </c>
      <c r="C605" s="84"/>
      <c r="D605" s="84" t="s">
        <v>1399</v>
      </c>
      <c r="E605" s="84" t="s">
        <v>59</v>
      </c>
      <c r="F605" s="85"/>
      <c r="G605" s="85"/>
      <c r="H605" s="85"/>
      <c r="I605" s="11"/>
      <c r="J605" s="24">
        <v>16100</v>
      </c>
      <c r="K605" s="24">
        <v>0</v>
      </c>
      <c r="L605" s="24">
        <v>0</v>
      </c>
      <c r="M605" s="24">
        <v>0</v>
      </c>
      <c r="N605" s="24">
        <v>0</v>
      </c>
      <c r="O605" s="24">
        <v>0</v>
      </c>
      <c r="P605" s="12">
        <f t="shared" si="189"/>
        <v>16100</v>
      </c>
      <c r="Q605" s="24">
        <v>16000</v>
      </c>
      <c r="R605" s="24">
        <v>0</v>
      </c>
      <c r="S605" s="24">
        <v>0</v>
      </c>
      <c r="T605" s="24">
        <v>0</v>
      </c>
      <c r="U605" s="24">
        <v>0</v>
      </c>
      <c r="V605" s="24">
        <v>0</v>
      </c>
      <c r="W605" s="12">
        <f t="shared" si="190"/>
        <v>16000</v>
      </c>
      <c r="X605" s="24">
        <v>16200</v>
      </c>
      <c r="Y605" s="24">
        <v>0</v>
      </c>
      <c r="Z605" s="24">
        <v>0</v>
      </c>
      <c r="AA605" s="24">
        <v>0</v>
      </c>
      <c r="AB605" s="24">
        <v>0</v>
      </c>
      <c r="AC605" s="24">
        <v>0</v>
      </c>
      <c r="AD605" s="12">
        <f t="shared" si="192"/>
        <v>16200</v>
      </c>
      <c r="AE605" s="24">
        <v>0</v>
      </c>
      <c r="AF605" s="24">
        <v>0</v>
      </c>
      <c r="AG605" s="24">
        <v>0</v>
      </c>
      <c r="AH605" s="24">
        <v>0</v>
      </c>
      <c r="AI605" s="24">
        <v>0</v>
      </c>
      <c r="AJ605" s="24">
        <v>0</v>
      </c>
      <c r="AK605" s="12">
        <f t="shared" si="193"/>
        <v>0</v>
      </c>
      <c r="AL605" s="12">
        <f t="shared" si="202"/>
        <v>48300</v>
      </c>
      <c r="AM605" s="12">
        <f t="shared" si="202"/>
        <v>0</v>
      </c>
      <c r="AN605" s="12">
        <f t="shared" si="202"/>
        <v>0</v>
      </c>
      <c r="AO605" s="12">
        <f t="shared" si="202"/>
        <v>0</v>
      </c>
      <c r="AP605" s="12">
        <f t="shared" si="202"/>
        <v>0</v>
      </c>
      <c r="AQ605" s="12">
        <f t="shared" si="202"/>
        <v>0</v>
      </c>
      <c r="AR605" s="12">
        <f t="shared" si="191"/>
        <v>48300</v>
      </c>
      <c r="AS605" s="24"/>
      <c r="AT605" s="24"/>
      <c r="AU605" s="24"/>
      <c r="AV605" s="24"/>
      <c r="AW605" s="24"/>
      <c r="AX605" s="24"/>
      <c r="AY605" s="12">
        <f t="shared" si="194"/>
        <v>0</v>
      </c>
      <c r="AZ605" s="12">
        <f t="shared" si="196"/>
        <v>48300</v>
      </c>
      <c r="BA605" s="12">
        <f t="shared" si="197"/>
        <v>0</v>
      </c>
      <c r="BB605" s="12">
        <f t="shared" si="198"/>
        <v>0</v>
      </c>
      <c r="BC605" s="12">
        <f t="shared" si="199"/>
        <v>0</v>
      </c>
      <c r="BD605" s="12">
        <f t="shared" si="200"/>
        <v>0</v>
      </c>
      <c r="BE605" s="12">
        <f t="shared" si="201"/>
        <v>0</v>
      </c>
      <c r="BF605" s="12">
        <f t="shared" si="195"/>
        <v>48300</v>
      </c>
      <c r="BH605" s="95"/>
    </row>
    <row r="606" spans="1:60" ht="51">
      <c r="A606" s="46" t="s">
        <v>784</v>
      </c>
      <c r="B606" s="14" t="s">
        <v>9</v>
      </c>
      <c r="C606" s="84"/>
      <c r="D606" s="84" t="s">
        <v>1399</v>
      </c>
      <c r="E606" s="84" t="s">
        <v>65</v>
      </c>
      <c r="F606" s="85"/>
      <c r="G606" s="85"/>
      <c r="H606" s="85"/>
      <c r="I606" s="11"/>
      <c r="J606" s="24">
        <v>15000</v>
      </c>
      <c r="K606" s="24">
        <v>0</v>
      </c>
      <c r="L606" s="24">
        <v>0</v>
      </c>
      <c r="M606" s="24">
        <v>60000</v>
      </c>
      <c r="N606" s="24">
        <v>0</v>
      </c>
      <c r="O606" s="24">
        <v>0</v>
      </c>
      <c r="P606" s="12">
        <f t="shared" si="189"/>
        <v>75000</v>
      </c>
      <c r="Q606" s="24">
        <v>15000</v>
      </c>
      <c r="R606" s="24">
        <v>0</v>
      </c>
      <c r="S606" s="24">
        <v>0</v>
      </c>
      <c r="T606" s="24">
        <v>0</v>
      </c>
      <c r="U606" s="24">
        <v>0</v>
      </c>
      <c r="V606" s="24">
        <v>0</v>
      </c>
      <c r="W606" s="12">
        <f t="shared" si="190"/>
        <v>15000</v>
      </c>
      <c r="X606" s="24">
        <v>0</v>
      </c>
      <c r="Y606" s="24">
        <v>0</v>
      </c>
      <c r="Z606" s="24">
        <v>0</v>
      </c>
      <c r="AA606" s="24">
        <v>0</v>
      </c>
      <c r="AB606" s="24">
        <v>0</v>
      </c>
      <c r="AC606" s="24">
        <v>0</v>
      </c>
      <c r="AD606" s="12">
        <f t="shared" si="192"/>
        <v>0</v>
      </c>
      <c r="AE606" s="24">
        <v>0</v>
      </c>
      <c r="AF606" s="24">
        <v>0</v>
      </c>
      <c r="AG606" s="24">
        <v>0</v>
      </c>
      <c r="AH606" s="24">
        <v>0</v>
      </c>
      <c r="AI606" s="24">
        <v>0</v>
      </c>
      <c r="AJ606" s="24">
        <v>0</v>
      </c>
      <c r="AK606" s="12">
        <f t="shared" si="193"/>
        <v>0</v>
      </c>
      <c r="AL606" s="12">
        <f t="shared" si="202"/>
        <v>30000</v>
      </c>
      <c r="AM606" s="12">
        <f t="shared" si="202"/>
        <v>0</v>
      </c>
      <c r="AN606" s="12">
        <f t="shared" si="202"/>
        <v>0</v>
      </c>
      <c r="AO606" s="12">
        <f t="shared" si="202"/>
        <v>60000</v>
      </c>
      <c r="AP606" s="12">
        <f t="shared" si="202"/>
        <v>0</v>
      </c>
      <c r="AQ606" s="12">
        <f t="shared" si="202"/>
        <v>0</v>
      </c>
      <c r="AR606" s="12">
        <f t="shared" si="191"/>
        <v>90000</v>
      </c>
      <c r="AS606" s="24"/>
      <c r="AT606" s="24"/>
      <c r="AU606" s="24"/>
      <c r="AV606" s="24"/>
      <c r="AW606" s="24"/>
      <c r="AX606" s="24"/>
      <c r="AY606" s="12">
        <f t="shared" si="194"/>
        <v>0</v>
      </c>
      <c r="AZ606" s="12">
        <f t="shared" si="196"/>
        <v>30000</v>
      </c>
      <c r="BA606" s="12">
        <f t="shared" si="197"/>
        <v>0</v>
      </c>
      <c r="BB606" s="12">
        <f t="shared" si="198"/>
        <v>0</v>
      </c>
      <c r="BC606" s="12">
        <f t="shared" si="199"/>
        <v>60000</v>
      </c>
      <c r="BD606" s="12">
        <f t="shared" si="200"/>
        <v>0</v>
      </c>
      <c r="BE606" s="12">
        <f t="shared" si="201"/>
        <v>0</v>
      </c>
      <c r="BF606" s="12">
        <f t="shared" si="195"/>
        <v>90000</v>
      </c>
      <c r="BH606" s="95"/>
    </row>
    <row r="607" spans="1:60" ht="17.25" customHeight="1">
      <c r="A607" s="46" t="s">
        <v>678</v>
      </c>
      <c r="B607" s="14"/>
      <c r="C607" s="84"/>
      <c r="D607" s="84"/>
      <c r="E607" s="84"/>
      <c r="F607" s="85"/>
      <c r="G607" s="85"/>
      <c r="H607" s="85"/>
      <c r="I607" s="11"/>
      <c r="J607" s="24"/>
      <c r="K607" s="24"/>
      <c r="L607" s="24"/>
      <c r="M607" s="24"/>
      <c r="N607" s="24"/>
      <c r="O607" s="24"/>
      <c r="P607" s="12">
        <f t="shared" si="189"/>
        <v>0</v>
      </c>
      <c r="Q607" s="24"/>
      <c r="R607" s="24"/>
      <c r="S607" s="24"/>
      <c r="T607" s="24"/>
      <c r="U607" s="24"/>
      <c r="V607" s="24"/>
      <c r="W607" s="12">
        <f t="shared" si="190"/>
        <v>0</v>
      </c>
      <c r="X607" s="24"/>
      <c r="Y607" s="24"/>
      <c r="Z607" s="24"/>
      <c r="AA607" s="24"/>
      <c r="AB607" s="24"/>
      <c r="AC607" s="24"/>
      <c r="AD607" s="12">
        <f t="shared" si="192"/>
        <v>0</v>
      </c>
      <c r="AE607" s="24"/>
      <c r="AF607" s="24"/>
      <c r="AG607" s="24"/>
      <c r="AH607" s="24"/>
      <c r="AI607" s="24"/>
      <c r="AJ607" s="24"/>
      <c r="AK607" s="12">
        <f t="shared" si="193"/>
        <v>0</v>
      </c>
      <c r="AL607" s="12">
        <f t="shared" si="202"/>
        <v>0</v>
      </c>
      <c r="AM607" s="12">
        <f t="shared" si="202"/>
        <v>0</v>
      </c>
      <c r="AN607" s="12">
        <f t="shared" si="202"/>
        <v>0</v>
      </c>
      <c r="AO607" s="12">
        <f t="shared" si="202"/>
        <v>0</v>
      </c>
      <c r="AP607" s="12">
        <f t="shared" si="202"/>
        <v>0</v>
      </c>
      <c r="AQ607" s="12">
        <f t="shared" si="202"/>
        <v>0</v>
      </c>
      <c r="AR607" s="12">
        <f t="shared" si="191"/>
        <v>0</v>
      </c>
      <c r="AS607" s="24"/>
      <c r="AT607" s="24"/>
      <c r="AU607" s="24"/>
      <c r="AV607" s="24"/>
      <c r="AW607" s="24"/>
      <c r="AX607" s="24"/>
      <c r="AY607" s="12">
        <f t="shared" si="194"/>
        <v>0</v>
      </c>
      <c r="AZ607" s="12">
        <f t="shared" si="196"/>
        <v>0</v>
      </c>
      <c r="BA607" s="12">
        <f t="shared" si="197"/>
        <v>0</v>
      </c>
      <c r="BB607" s="12">
        <f t="shared" si="198"/>
        <v>0</v>
      </c>
      <c r="BC607" s="12">
        <f t="shared" si="199"/>
        <v>0</v>
      </c>
      <c r="BD607" s="12">
        <f t="shared" si="200"/>
        <v>0</v>
      </c>
      <c r="BE607" s="12">
        <f t="shared" si="201"/>
        <v>0</v>
      </c>
      <c r="BF607" s="12">
        <f t="shared" si="195"/>
        <v>0</v>
      </c>
      <c r="BH607" s="95"/>
    </row>
    <row r="608" spans="1:60" ht="38.25">
      <c r="A608" s="46" t="s">
        <v>1481</v>
      </c>
      <c r="B608" s="14" t="s">
        <v>9</v>
      </c>
      <c r="C608" s="84"/>
      <c r="D608" s="84" t="s">
        <v>45</v>
      </c>
      <c r="E608" s="84" t="s">
        <v>1398</v>
      </c>
      <c r="F608" s="85"/>
      <c r="G608" s="85"/>
      <c r="H608" s="85"/>
      <c r="I608" s="11"/>
      <c r="J608" s="24">
        <f>SUM(J609:J612)</f>
        <v>51146</v>
      </c>
      <c r="K608" s="24">
        <f t="shared" ref="K608:AJ608" si="204">SUM(K609:K612)</f>
        <v>0</v>
      </c>
      <c r="L608" s="24">
        <f t="shared" si="204"/>
        <v>0</v>
      </c>
      <c r="M608" s="24">
        <f t="shared" si="204"/>
        <v>0</v>
      </c>
      <c r="N608" s="24">
        <f t="shared" si="204"/>
        <v>0</v>
      </c>
      <c r="O608" s="24">
        <f t="shared" si="204"/>
        <v>0</v>
      </c>
      <c r="P608" s="12">
        <f t="shared" si="189"/>
        <v>51146</v>
      </c>
      <c r="Q608" s="24">
        <f t="shared" si="204"/>
        <v>0</v>
      </c>
      <c r="R608" s="24">
        <f t="shared" si="204"/>
        <v>0</v>
      </c>
      <c r="S608" s="24">
        <f t="shared" si="204"/>
        <v>0</v>
      </c>
      <c r="T608" s="24">
        <f t="shared" si="204"/>
        <v>0</v>
      </c>
      <c r="U608" s="24">
        <f t="shared" si="204"/>
        <v>0</v>
      </c>
      <c r="V608" s="24">
        <f t="shared" si="204"/>
        <v>0</v>
      </c>
      <c r="W608" s="12">
        <f t="shared" si="190"/>
        <v>0</v>
      </c>
      <c r="X608" s="24">
        <f t="shared" si="204"/>
        <v>0</v>
      </c>
      <c r="Y608" s="24">
        <f t="shared" si="204"/>
        <v>0</v>
      </c>
      <c r="Z608" s="24">
        <f t="shared" si="204"/>
        <v>0</v>
      </c>
      <c r="AA608" s="24">
        <f t="shared" si="204"/>
        <v>0</v>
      </c>
      <c r="AB608" s="24">
        <f t="shared" si="204"/>
        <v>0</v>
      </c>
      <c r="AC608" s="24">
        <f t="shared" si="204"/>
        <v>0</v>
      </c>
      <c r="AD608" s="12">
        <f t="shared" si="192"/>
        <v>0</v>
      </c>
      <c r="AE608" s="24">
        <f t="shared" si="204"/>
        <v>0</v>
      </c>
      <c r="AF608" s="24">
        <f t="shared" si="204"/>
        <v>0</v>
      </c>
      <c r="AG608" s="24">
        <f t="shared" si="204"/>
        <v>0</v>
      </c>
      <c r="AH608" s="24">
        <f t="shared" si="204"/>
        <v>0</v>
      </c>
      <c r="AI608" s="24">
        <f t="shared" si="204"/>
        <v>0</v>
      </c>
      <c r="AJ608" s="24">
        <f t="shared" si="204"/>
        <v>0</v>
      </c>
      <c r="AK608" s="12">
        <f t="shared" si="193"/>
        <v>0</v>
      </c>
      <c r="AL608" s="12">
        <f t="shared" si="202"/>
        <v>51146</v>
      </c>
      <c r="AM608" s="12">
        <f t="shared" si="202"/>
        <v>0</v>
      </c>
      <c r="AN608" s="12">
        <f t="shared" si="202"/>
        <v>0</v>
      </c>
      <c r="AO608" s="12">
        <f t="shared" si="202"/>
        <v>0</v>
      </c>
      <c r="AP608" s="12">
        <f t="shared" si="202"/>
        <v>0</v>
      </c>
      <c r="AQ608" s="12">
        <f t="shared" si="202"/>
        <v>0</v>
      </c>
      <c r="AR608" s="12">
        <f t="shared" si="191"/>
        <v>51146</v>
      </c>
      <c r="AS608" s="24">
        <v>0</v>
      </c>
      <c r="AT608" s="24">
        <v>0</v>
      </c>
      <c r="AU608" s="24">
        <v>0</v>
      </c>
      <c r="AV608" s="24">
        <v>0</v>
      </c>
      <c r="AW608" s="24">
        <v>0</v>
      </c>
      <c r="AX608" s="24">
        <v>0</v>
      </c>
      <c r="AY608" s="12">
        <f t="shared" si="194"/>
        <v>0</v>
      </c>
      <c r="AZ608" s="12">
        <f t="shared" si="196"/>
        <v>51146</v>
      </c>
      <c r="BA608" s="12">
        <f t="shared" si="197"/>
        <v>0</v>
      </c>
      <c r="BB608" s="12">
        <f t="shared" si="198"/>
        <v>0</v>
      </c>
      <c r="BC608" s="12">
        <f t="shared" si="199"/>
        <v>0</v>
      </c>
      <c r="BD608" s="12">
        <f t="shared" si="200"/>
        <v>0</v>
      </c>
      <c r="BE608" s="12">
        <f t="shared" si="201"/>
        <v>0</v>
      </c>
      <c r="BF608" s="12">
        <f t="shared" si="195"/>
        <v>51146</v>
      </c>
      <c r="BH608" s="95"/>
    </row>
    <row r="609" spans="1:60">
      <c r="A609" s="46" t="s">
        <v>1482</v>
      </c>
      <c r="B609" s="14" t="s">
        <v>9</v>
      </c>
      <c r="C609" s="84" t="s">
        <v>785</v>
      </c>
      <c r="D609" s="84" t="s">
        <v>1399</v>
      </c>
      <c r="E609" s="84" t="s">
        <v>1484</v>
      </c>
      <c r="F609" s="85"/>
      <c r="G609" s="85"/>
      <c r="H609" s="85"/>
      <c r="I609" s="11"/>
      <c r="J609" s="24">
        <v>0</v>
      </c>
      <c r="K609" s="24">
        <v>0</v>
      </c>
      <c r="L609" s="24">
        <v>0</v>
      </c>
      <c r="M609" s="24">
        <v>0</v>
      </c>
      <c r="N609" s="24">
        <v>0</v>
      </c>
      <c r="O609" s="24">
        <v>0</v>
      </c>
      <c r="P609" s="12">
        <f t="shared" si="189"/>
        <v>0</v>
      </c>
      <c r="Q609" s="24">
        <v>0</v>
      </c>
      <c r="R609" s="24">
        <v>0</v>
      </c>
      <c r="S609" s="24">
        <v>0</v>
      </c>
      <c r="T609" s="24">
        <v>0</v>
      </c>
      <c r="U609" s="24">
        <v>0</v>
      </c>
      <c r="V609" s="24">
        <v>0</v>
      </c>
      <c r="W609" s="12">
        <f t="shared" si="190"/>
        <v>0</v>
      </c>
      <c r="X609" s="24">
        <v>0</v>
      </c>
      <c r="Y609" s="24">
        <v>0</v>
      </c>
      <c r="Z609" s="24">
        <v>0</v>
      </c>
      <c r="AA609" s="24">
        <v>0</v>
      </c>
      <c r="AB609" s="24">
        <v>0</v>
      </c>
      <c r="AC609" s="24">
        <v>0</v>
      </c>
      <c r="AD609" s="12">
        <f t="shared" si="192"/>
        <v>0</v>
      </c>
      <c r="AE609" s="24">
        <v>0</v>
      </c>
      <c r="AF609" s="24">
        <v>0</v>
      </c>
      <c r="AG609" s="24">
        <v>0</v>
      </c>
      <c r="AH609" s="24">
        <v>0</v>
      </c>
      <c r="AI609" s="24">
        <v>0</v>
      </c>
      <c r="AJ609" s="24">
        <v>0</v>
      </c>
      <c r="AK609" s="12">
        <f t="shared" si="193"/>
        <v>0</v>
      </c>
      <c r="AL609" s="12">
        <f t="shared" si="202"/>
        <v>0</v>
      </c>
      <c r="AM609" s="12">
        <f t="shared" si="202"/>
        <v>0</v>
      </c>
      <c r="AN609" s="12">
        <f t="shared" si="202"/>
        <v>0</v>
      </c>
      <c r="AO609" s="12">
        <f t="shared" si="202"/>
        <v>0</v>
      </c>
      <c r="AP609" s="12">
        <f t="shared" si="202"/>
        <v>0</v>
      </c>
      <c r="AQ609" s="12">
        <f t="shared" si="202"/>
        <v>0</v>
      </c>
      <c r="AR609" s="12">
        <f t="shared" si="191"/>
        <v>0</v>
      </c>
      <c r="AS609" s="24"/>
      <c r="AT609" s="24"/>
      <c r="AU609" s="24"/>
      <c r="AV609" s="24"/>
      <c r="AW609" s="24"/>
      <c r="AX609" s="24"/>
      <c r="AY609" s="12">
        <f t="shared" si="194"/>
        <v>0</v>
      </c>
      <c r="AZ609" s="12">
        <f t="shared" si="196"/>
        <v>0</v>
      </c>
      <c r="BA609" s="12">
        <f t="shared" si="197"/>
        <v>0</v>
      </c>
      <c r="BB609" s="12">
        <f t="shared" si="198"/>
        <v>0</v>
      </c>
      <c r="BC609" s="12">
        <f t="shared" si="199"/>
        <v>0</v>
      </c>
      <c r="BD609" s="12">
        <f t="shared" si="200"/>
        <v>0</v>
      </c>
      <c r="BE609" s="12">
        <f t="shared" si="201"/>
        <v>0</v>
      </c>
      <c r="BF609" s="12">
        <f t="shared" si="195"/>
        <v>0</v>
      </c>
      <c r="BH609" s="95"/>
    </row>
    <row r="610" spans="1:60" ht="38.25">
      <c r="A610" s="46" t="s">
        <v>1483</v>
      </c>
      <c r="B610" s="14" t="s">
        <v>9</v>
      </c>
      <c r="C610" s="84" t="s">
        <v>786</v>
      </c>
      <c r="D610" s="84" t="s">
        <v>1399</v>
      </c>
      <c r="E610" s="84" t="s">
        <v>1485</v>
      </c>
      <c r="F610" s="85"/>
      <c r="G610" s="85"/>
      <c r="H610" s="85"/>
      <c r="I610" s="11"/>
      <c r="J610" s="24">
        <v>0</v>
      </c>
      <c r="K610" s="24">
        <v>0</v>
      </c>
      <c r="L610" s="24">
        <v>0</v>
      </c>
      <c r="M610" s="24">
        <v>0</v>
      </c>
      <c r="N610" s="24">
        <v>0</v>
      </c>
      <c r="O610" s="24">
        <v>0</v>
      </c>
      <c r="P610" s="12">
        <f t="shared" si="189"/>
        <v>0</v>
      </c>
      <c r="Q610" s="24"/>
      <c r="R610" s="24"/>
      <c r="S610" s="24"/>
      <c r="T610" s="24"/>
      <c r="U610" s="24"/>
      <c r="V610" s="24"/>
      <c r="W610" s="12">
        <f t="shared" si="190"/>
        <v>0</v>
      </c>
      <c r="X610" s="24"/>
      <c r="Y610" s="24"/>
      <c r="Z610" s="24"/>
      <c r="AA610" s="24"/>
      <c r="AB610" s="24"/>
      <c r="AC610" s="24"/>
      <c r="AD610" s="12">
        <f t="shared" si="192"/>
        <v>0</v>
      </c>
      <c r="AE610" s="24"/>
      <c r="AF610" s="24"/>
      <c r="AG610" s="24"/>
      <c r="AH610" s="24"/>
      <c r="AI610" s="24"/>
      <c r="AJ610" s="24"/>
      <c r="AK610" s="12">
        <f t="shared" si="193"/>
        <v>0</v>
      </c>
      <c r="AL610" s="12">
        <f t="shared" si="202"/>
        <v>0</v>
      </c>
      <c r="AM610" s="12">
        <f t="shared" si="202"/>
        <v>0</v>
      </c>
      <c r="AN610" s="12">
        <f t="shared" si="202"/>
        <v>0</v>
      </c>
      <c r="AO610" s="12">
        <f t="shared" si="202"/>
        <v>0</v>
      </c>
      <c r="AP610" s="12">
        <f t="shared" si="202"/>
        <v>0</v>
      </c>
      <c r="AQ610" s="12">
        <f t="shared" si="202"/>
        <v>0</v>
      </c>
      <c r="AR610" s="12">
        <f t="shared" si="191"/>
        <v>0</v>
      </c>
      <c r="AS610" s="24"/>
      <c r="AT610" s="24"/>
      <c r="AU610" s="24"/>
      <c r="AV610" s="24"/>
      <c r="AW610" s="24"/>
      <c r="AX610" s="24"/>
      <c r="AY610" s="12">
        <f t="shared" si="194"/>
        <v>0</v>
      </c>
      <c r="AZ610" s="12">
        <f t="shared" si="196"/>
        <v>0</v>
      </c>
      <c r="BA610" s="12">
        <f t="shared" si="197"/>
        <v>0</v>
      </c>
      <c r="BB610" s="12">
        <f t="shared" si="198"/>
        <v>0</v>
      </c>
      <c r="BC610" s="12">
        <f t="shared" si="199"/>
        <v>0</v>
      </c>
      <c r="BD610" s="12">
        <f t="shared" si="200"/>
        <v>0</v>
      </c>
      <c r="BE610" s="12">
        <f t="shared" si="201"/>
        <v>0</v>
      </c>
      <c r="BF610" s="12">
        <f t="shared" si="195"/>
        <v>0</v>
      </c>
      <c r="BH610" s="95"/>
    </row>
    <row r="611" spans="1:60">
      <c r="A611" s="46" t="s">
        <v>1487</v>
      </c>
      <c r="B611" s="14" t="s">
        <v>9</v>
      </c>
      <c r="C611" s="84" t="s">
        <v>787</v>
      </c>
      <c r="D611" s="84" t="s">
        <v>1399</v>
      </c>
      <c r="E611" s="84" t="s">
        <v>1486</v>
      </c>
      <c r="F611" s="85"/>
      <c r="G611" s="85"/>
      <c r="H611" s="85"/>
      <c r="I611" s="11"/>
      <c r="J611" s="24">
        <v>51146</v>
      </c>
      <c r="K611" s="24">
        <v>0</v>
      </c>
      <c r="L611" s="24">
        <v>0</v>
      </c>
      <c r="M611" s="24">
        <v>0</v>
      </c>
      <c r="N611" s="24">
        <v>0</v>
      </c>
      <c r="O611" s="24">
        <v>0</v>
      </c>
      <c r="P611" s="12">
        <f t="shared" si="189"/>
        <v>51146</v>
      </c>
      <c r="Q611" s="24"/>
      <c r="R611" s="24"/>
      <c r="S611" s="24"/>
      <c r="T611" s="24"/>
      <c r="U611" s="24"/>
      <c r="V611" s="24"/>
      <c r="W611" s="12">
        <f t="shared" si="190"/>
        <v>0</v>
      </c>
      <c r="X611" s="24"/>
      <c r="Y611" s="24"/>
      <c r="Z611" s="24"/>
      <c r="AA611" s="24"/>
      <c r="AB611" s="24"/>
      <c r="AC611" s="24"/>
      <c r="AD611" s="12">
        <f t="shared" si="192"/>
        <v>0</v>
      </c>
      <c r="AE611" s="24"/>
      <c r="AF611" s="24"/>
      <c r="AG611" s="24"/>
      <c r="AH611" s="24"/>
      <c r="AI611" s="24"/>
      <c r="AJ611" s="24"/>
      <c r="AK611" s="12">
        <f t="shared" si="193"/>
        <v>0</v>
      </c>
      <c r="AL611" s="12">
        <f t="shared" si="202"/>
        <v>51146</v>
      </c>
      <c r="AM611" s="12">
        <f t="shared" si="202"/>
        <v>0</v>
      </c>
      <c r="AN611" s="12">
        <f t="shared" si="202"/>
        <v>0</v>
      </c>
      <c r="AO611" s="12">
        <f t="shared" si="202"/>
        <v>0</v>
      </c>
      <c r="AP611" s="12">
        <f t="shared" si="202"/>
        <v>0</v>
      </c>
      <c r="AQ611" s="12">
        <f t="shared" si="202"/>
        <v>0</v>
      </c>
      <c r="AR611" s="12">
        <f t="shared" si="191"/>
        <v>51146</v>
      </c>
      <c r="AS611" s="24"/>
      <c r="AT611" s="24"/>
      <c r="AU611" s="24"/>
      <c r="AV611" s="24"/>
      <c r="AW611" s="24"/>
      <c r="AX611" s="24"/>
      <c r="AY611" s="12">
        <f t="shared" si="194"/>
        <v>0</v>
      </c>
      <c r="AZ611" s="12">
        <f t="shared" si="196"/>
        <v>51146</v>
      </c>
      <c r="BA611" s="12">
        <f t="shared" si="197"/>
        <v>0</v>
      </c>
      <c r="BB611" s="12">
        <f t="shared" si="198"/>
        <v>0</v>
      </c>
      <c r="BC611" s="12">
        <f t="shared" si="199"/>
        <v>0</v>
      </c>
      <c r="BD611" s="12">
        <f t="shared" si="200"/>
        <v>0</v>
      </c>
      <c r="BE611" s="12">
        <f t="shared" si="201"/>
        <v>0</v>
      </c>
      <c r="BF611" s="12">
        <f t="shared" si="195"/>
        <v>51146</v>
      </c>
      <c r="BH611" s="95"/>
    </row>
    <row r="612" spans="1:60" ht="38.25">
      <c r="A612" s="46" t="s">
        <v>1488</v>
      </c>
      <c r="B612" s="14" t="s">
        <v>9</v>
      </c>
      <c r="C612" s="84" t="s">
        <v>788</v>
      </c>
      <c r="D612" s="84" t="s">
        <v>1399</v>
      </c>
      <c r="E612" s="84" t="s">
        <v>1489</v>
      </c>
      <c r="F612" s="85"/>
      <c r="G612" s="85"/>
      <c r="H612" s="85"/>
      <c r="I612" s="11"/>
      <c r="J612" s="24">
        <v>0</v>
      </c>
      <c r="K612" s="24">
        <v>0</v>
      </c>
      <c r="L612" s="24">
        <v>0</v>
      </c>
      <c r="M612" s="24">
        <v>0</v>
      </c>
      <c r="N612" s="24">
        <v>0</v>
      </c>
      <c r="O612" s="24">
        <v>0</v>
      </c>
      <c r="P612" s="12">
        <f t="shared" si="189"/>
        <v>0</v>
      </c>
      <c r="Q612" s="24"/>
      <c r="R612" s="24"/>
      <c r="S612" s="24"/>
      <c r="T612" s="24"/>
      <c r="U612" s="24"/>
      <c r="V612" s="24"/>
      <c r="W612" s="12">
        <f t="shared" si="190"/>
        <v>0</v>
      </c>
      <c r="X612" s="24"/>
      <c r="Y612" s="24"/>
      <c r="Z612" s="24"/>
      <c r="AA612" s="24"/>
      <c r="AB612" s="24"/>
      <c r="AC612" s="24"/>
      <c r="AD612" s="12">
        <f t="shared" si="192"/>
        <v>0</v>
      </c>
      <c r="AE612" s="24"/>
      <c r="AF612" s="24"/>
      <c r="AG612" s="24"/>
      <c r="AH612" s="24"/>
      <c r="AI612" s="24"/>
      <c r="AJ612" s="24"/>
      <c r="AK612" s="12">
        <f t="shared" si="193"/>
        <v>0</v>
      </c>
      <c r="AL612" s="12">
        <f t="shared" si="202"/>
        <v>0</v>
      </c>
      <c r="AM612" s="12">
        <f t="shared" si="202"/>
        <v>0</v>
      </c>
      <c r="AN612" s="12">
        <f t="shared" si="202"/>
        <v>0</v>
      </c>
      <c r="AO612" s="12">
        <f t="shared" si="202"/>
        <v>0</v>
      </c>
      <c r="AP612" s="12">
        <f t="shared" si="202"/>
        <v>0</v>
      </c>
      <c r="AQ612" s="12">
        <f t="shared" si="202"/>
        <v>0</v>
      </c>
      <c r="AR612" s="12">
        <f t="shared" si="191"/>
        <v>0</v>
      </c>
      <c r="AS612" s="24"/>
      <c r="AT612" s="24"/>
      <c r="AU612" s="24"/>
      <c r="AV612" s="24"/>
      <c r="AW612" s="24"/>
      <c r="AX612" s="24"/>
      <c r="AY612" s="12">
        <f t="shared" si="194"/>
        <v>0</v>
      </c>
      <c r="AZ612" s="12">
        <f t="shared" si="196"/>
        <v>0</v>
      </c>
      <c r="BA612" s="12">
        <f t="shared" si="197"/>
        <v>0</v>
      </c>
      <c r="BB612" s="12">
        <f t="shared" si="198"/>
        <v>0</v>
      </c>
      <c r="BC612" s="12">
        <f t="shared" si="199"/>
        <v>0</v>
      </c>
      <c r="BD612" s="12">
        <f t="shared" si="200"/>
        <v>0</v>
      </c>
      <c r="BE612" s="12">
        <f t="shared" si="201"/>
        <v>0</v>
      </c>
      <c r="BF612" s="12">
        <f t="shared" si="195"/>
        <v>0</v>
      </c>
      <c r="BH612" s="95"/>
    </row>
    <row r="613" spans="1:60">
      <c r="A613" s="46" t="s">
        <v>789</v>
      </c>
      <c r="B613" s="14" t="s">
        <v>9</v>
      </c>
      <c r="C613" s="84"/>
      <c r="D613" s="84" t="s">
        <v>1399</v>
      </c>
      <c r="E613" s="84" t="s">
        <v>66</v>
      </c>
      <c r="F613" s="85"/>
      <c r="G613" s="85"/>
      <c r="H613" s="85"/>
      <c r="I613" s="11"/>
      <c r="J613" s="24">
        <f>SUM(J614:J615)</f>
        <v>100000</v>
      </c>
      <c r="K613" s="24">
        <f t="shared" ref="K613:AJ613" si="205">SUM(K614:K615)</f>
        <v>0</v>
      </c>
      <c r="L613" s="24">
        <f t="shared" si="205"/>
        <v>0</v>
      </c>
      <c r="M613" s="24">
        <f t="shared" si="205"/>
        <v>0</v>
      </c>
      <c r="N613" s="24">
        <f t="shared" si="205"/>
        <v>0</v>
      </c>
      <c r="O613" s="24">
        <f t="shared" si="205"/>
        <v>0</v>
      </c>
      <c r="P613" s="12">
        <f t="shared" si="189"/>
        <v>100000</v>
      </c>
      <c r="Q613" s="24">
        <f t="shared" si="205"/>
        <v>0</v>
      </c>
      <c r="R613" s="24">
        <f t="shared" si="205"/>
        <v>0</v>
      </c>
      <c r="S613" s="24">
        <f t="shared" si="205"/>
        <v>0</v>
      </c>
      <c r="T613" s="24">
        <f t="shared" si="205"/>
        <v>0</v>
      </c>
      <c r="U613" s="24">
        <f t="shared" si="205"/>
        <v>0</v>
      </c>
      <c r="V613" s="24">
        <f t="shared" si="205"/>
        <v>0</v>
      </c>
      <c r="W613" s="12">
        <f t="shared" si="190"/>
        <v>0</v>
      </c>
      <c r="X613" s="24">
        <f t="shared" si="205"/>
        <v>0</v>
      </c>
      <c r="Y613" s="24">
        <f t="shared" si="205"/>
        <v>0</v>
      </c>
      <c r="Z613" s="24">
        <f t="shared" si="205"/>
        <v>0</v>
      </c>
      <c r="AA613" s="24">
        <f t="shared" si="205"/>
        <v>0</v>
      </c>
      <c r="AB613" s="24">
        <f t="shared" si="205"/>
        <v>0</v>
      </c>
      <c r="AC613" s="24">
        <f t="shared" si="205"/>
        <v>0</v>
      </c>
      <c r="AD613" s="12">
        <f t="shared" si="192"/>
        <v>0</v>
      </c>
      <c r="AE613" s="24">
        <f t="shared" si="205"/>
        <v>0</v>
      </c>
      <c r="AF613" s="24">
        <f t="shared" si="205"/>
        <v>0</v>
      </c>
      <c r="AG613" s="24">
        <f t="shared" si="205"/>
        <v>0</v>
      </c>
      <c r="AH613" s="24">
        <f t="shared" si="205"/>
        <v>0</v>
      </c>
      <c r="AI613" s="24">
        <f t="shared" si="205"/>
        <v>0</v>
      </c>
      <c r="AJ613" s="24">
        <f t="shared" si="205"/>
        <v>0</v>
      </c>
      <c r="AK613" s="12">
        <f t="shared" si="193"/>
        <v>0</v>
      </c>
      <c r="AL613" s="12">
        <f t="shared" si="202"/>
        <v>100000</v>
      </c>
      <c r="AM613" s="12">
        <f t="shared" si="202"/>
        <v>0</v>
      </c>
      <c r="AN613" s="12">
        <f t="shared" si="202"/>
        <v>0</v>
      </c>
      <c r="AO613" s="12">
        <f t="shared" si="202"/>
        <v>0</v>
      </c>
      <c r="AP613" s="12">
        <f t="shared" si="202"/>
        <v>0</v>
      </c>
      <c r="AQ613" s="12">
        <f t="shared" si="202"/>
        <v>0</v>
      </c>
      <c r="AR613" s="12">
        <f t="shared" si="191"/>
        <v>100000</v>
      </c>
      <c r="AS613" s="24">
        <v>0</v>
      </c>
      <c r="AT613" s="24">
        <v>0</v>
      </c>
      <c r="AU613" s="24">
        <v>0</v>
      </c>
      <c r="AV613" s="24">
        <v>0</v>
      </c>
      <c r="AW613" s="24">
        <v>0</v>
      </c>
      <c r="AX613" s="24">
        <v>0</v>
      </c>
      <c r="AY613" s="12">
        <f t="shared" si="194"/>
        <v>0</v>
      </c>
      <c r="AZ613" s="12">
        <f t="shared" si="196"/>
        <v>100000</v>
      </c>
      <c r="BA613" s="12">
        <f t="shared" si="197"/>
        <v>0</v>
      </c>
      <c r="BB613" s="12">
        <f t="shared" si="198"/>
        <v>0</v>
      </c>
      <c r="BC613" s="12">
        <f t="shared" si="199"/>
        <v>0</v>
      </c>
      <c r="BD613" s="12">
        <f t="shared" si="200"/>
        <v>0</v>
      </c>
      <c r="BE613" s="12">
        <f t="shared" si="201"/>
        <v>0</v>
      </c>
      <c r="BF613" s="12">
        <f t="shared" si="195"/>
        <v>100000</v>
      </c>
      <c r="BH613" s="95"/>
    </row>
    <row r="614" spans="1:60" ht="63.75">
      <c r="A614" s="46" t="s">
        <v>790</v>
      </c>
      <c r="B614" s="14" t="s">
        <v>9</v>
      </c>
      <c r="C614" s="84" t="s">
        <v>791</v>
      </c>
      <c r="D614" s="84"/>
      <c r="E614" s="12"/>
      <c r="F614" s="86"/>
      <c r="G614" s="86"/>
      <c r="H614" s="85"/>
      <c r="I614" s="11"/>
      <c r="J614" s="24">
        <v>5691</v>
      </c>
      <c r="K614" s="24">
        <v>0</v>
      </c>
      <c r="L614" s="24">
        <v>0</v>
      </c>
      <c r="M614" s="24">
        <v>0</v>
      </c>
      <c r="N614" s="24">
        <v>0</v>
      </c>
      <c r="O614" s="24">
        <v>0</v>
      </c>
      <c r="P614" s="12">
        <f t="shared" si="189"/>
        <v>5691</v>
      </c>
      <c r="Q614" s="24">
        <v>0</v>
      </c>
      <c r="R614" s="24">
        <v>0</v>
      </c>
      <c r="S614" s="24">
        <v>0</v>
      </c>
      <c r="T614" s="24">
        <v>0</v>
      </c>
      <c r="U614" s="24">
        <v>0</v>
      </c>
      <c r="V614" s="24">
        <v>0</v>
      </c>
      <c r="W614" s="12">
        <f t="shared" si="190"/>
        <v>0</v>
      </c>
      <c r="X614" s="24">
        <v>0</v>
      </c>
      <c r="Y614" s="24">
        <v>0</v>
      </c>
      <c r="Z614" s="24">
        <v>0</v>
      </c>
      <c r="AA614" s="24">
        <v>0</v>
      </c>
      <c r="AB614" s="24">
        <v>0</v>
      </c>
      <c r="AC614" s="24">
        <v>0</v>
      </c>
      <c r="AD614" s="12">
        <f t="shared" si="192"/>
        <v>0</v>
      </c>
      <c r="AE614" s="24">
        <v>0</v>
      </c>
      <c r="AF614" s="24">
        <v>0</v>
      </c>
      <c r="AG614" s="24">
        <v>0</v>
      </c>
      <c r="AH614" s="24">
        <v>0</v>
      </c>
      <c r="AI614" s="24">
        <v>0</v>
      </c>
      <c r="AJ614" s="24">
        <v>0</v>
      </c>
      <c r="AK614" s="12">
        <f t="shared" si="193"/>
        <v>0</v>
      </c>
      <c r="AL614" s="12">
        <f t="shared" si="202"/>
        <v>5691</v>
      </c>
      <c r="AM614" s="12">
        <f t="shared" si="202"/>
        <v>0</v>
      </c>
      <c r="AN614" s="12">
        <f t="shared" si="202"/>
        <v>0</v>
      </c>
      <c r="AO614" s="12">
        <f t="shared" si="202"/>
        <v>0</v>
      </c>
      <c r="AP614" s="12">
        <f t="shared" si="202"/>
        <v>0</v>
      </c>
      <c r="AQ614" s="12">
        <f t="shared" si="202"/>
        <v>0</v>
      </c>
      <c r="AR614" s="12">
        <f t="shared" si="191"/>
        <v>5691</v>
      </c>
      <c r="AS614" s="24"/>
      <c r="AT614" s="24"/>
      <c r="AU614" s="24"/>
      <c r="AV614" s="24"/>
      <c r="AW614" s="24"/>
      <c r="AX614" s="24"/>
      <c r="AY614" s="12">
        <f t="shared" si="194"/>
        <v>0</v>
      </c>
      <c r="AZ614" s="12">
        <f t="shared" si="196"/>
        <v>5691</v>
      </c>
      <c r="BA614" s="12">
        <f t="shared" si="197"/>
        <v>0</v>
      </c>
      <c r="BB614" s="12">
        <f t="shared" si="198"/>
        <v>0</v>
      </c>
      <c r="BC614" s="12">
        <f t="shared" si="199"/>
        <v>0</v>
      </c>
      <c r="BD614" s="12">
        <f t="shared" si="200"/>
        <v>0</v>
      </c>
      <c r="BE614" s="12">
        <f t="shared" si="201"/>
        <v>0</v>
      </c>
      <c r="BF614" s="12">
        <f t="shared" si="195"/>
        <v>5691</v>
      </c>
      <c r="BH614" s="95"/>
    </row>
    <row r="615" spans="1:60" ht="63.75">
      <c r="A615" s="46" t="s">
        <v>792</v>
      </c>
      <c r="B615" s="14" t="s">
        <v>9</v>
      </c>
      <c r="C615" s="84" t="s">
        <v>791</v>
      </c>
      <c r="D615" s="84"/>
      <c r="E615" s="12"/>
      <c r="F615" s="86"/>
      <c r="G615" s="86"/>
      <c r="H615" s="85"/>
      <c r="I615" s="11"/>
      <c r="J615" s="24">
        <v>94309</v>
      </c>
      <c r="K615" s="24">
        <v>0</v>
      </c>
      <c r="L615" s="24">
        <v>0</v>
      </c>
      <c r="M615" s="24">
        <v>0</v>
      </c>
      <c r="N615" s="24">
        <v>0</v>
      </c>
      <c r="O615" s="24">
        <v>0</v>
      </c>
      <c r="P615" s="12">
        <f t="shared" si="189"/>
        <v>94309</v>
      </c>
      <c r="Q615" s="24"/>
      <c r="R615" s="24"/>
      <c r="S615" s="24"/>
      <c r="T615" s="24"/>
      <c r="U615" s="24"/>
      <c r="V615" s="24"/>
      <c r="W615" s="12">
        <f t="shared" si="190"/>
        <v>0</v>
      </c>
      <c r="X615" s="24"/>
      <c r="Y615" s="24"/>
      <c r="Z615" s="24"/>
      <c r="AA615" s="24"/>
      <c r="AB615" s="24"/>
      <c r="AC615" s="24"/>
      <c r="AD615" s="12">
        <f t="shared" si="192"/>
        <v>0</v>
      </c>
      <c r="AE615" s="24"/>
      <c r="AF615" s="24"/>
      <c r="AG615" s="24"/>
      <c r="AH615" s="24"/>
      <c r="AI615" s="24"/>
      <c r="AJ615" s="24"/>
      <c r="AK615" s="12">
        <f t="shared" si="193"/>
        <v>0</v>
      </c>
      <c r="AL615" s="12">
        <f t="shared" si="202"/>
        <v>94309</v>
      </c>
      <c r="AM615" s="12">
        <f t="shared" si="202"/>
        <v>0</v>
      </c>
      <c r="AN615" s="12">
        <f t="shared" si="202"/>
        <v>0</v>
      </c>
      <c r="AO615" s="12">
        <f t="shared" si="202"/>
        <v>0</v>
      </c>
      <c r="AP615" s="12">
        <f t="shared" si="202"/>
        <v>0</v>
      </c>
      <c r="AQ615" s="12">
        <f t="shared" si="202"/>
        <v>0</v>
      </c>
      <c r="AR615" s="12">
        <f t="shared" si="191"/>
        <v>94309</v>
      </c>
      <c r="AS615" s="24"/>
      <c r="AT615" s="24"/>
      <c r="AU615" s="24"/>
      <c r="AV615" s="24"/>
      <c r="AW615" s="24"/>
      <c r="AX615" s="24"/>
      <c r="AY615" s="12">
        <f t="shared" si="194"/>
        <v>0</v>
      </c>
      <c r="AZ615" s="12">
        <f t="shared" si="196"/>
        <v>94309</v>
      </c>
      <c r="BA615" s="12">
        <f t="shared" si="197"/>
        <v>0</v>
      </c>
      <c r="BB615" s="12">
        <f t="shared" si="198"/>
        <v>0</v>
      </c>
      <c r="BC615" s="12">
        <f t="shared" si="199"/>
        <v>0</v>
      </c>
      <c r="BD615" s="12">
        <f t="shared" si="200"/>
        <v>0</v>
      </c>
      <c r="BE615" s="12">
        <f t="shared" si="201"/>
        <v>0</v>
      </c>
      <c r="BF615" s="12">
        <f t="shared" si="195"/>
        <v>94309</v>
      </c>
      <c r="BH615" s="95"/>
    </row>
    <row r="616" spans="1:60" ht="40.5" customHeight="1">
      <c r="A616" s="46" t="s">
        <v>793</v>
      </c>
      <c r="B616" s="14" t="s">
        <v>9</v>
      </c>
      <c r="C616" s="84" t="s">
        <v>794</v>
      </c>
      <c r="D616" s="84" t="s">
        <v>1399</v>
      </c>
      <c r="E616" s="84" t="s">
        <v>66</v>
      </c>
      <c r="F616" s="85"/>
      <c r="G616" s="85"/>
      <c r="H616" s="85"/>
      <c r="I616" s="11"/>
      <c r="J616" s="24">
        <v>277663</v>
      </c>
      <c r="K616" s="24">
        <v>0</v>
      </c>
      <c r="L616" s="24">
        <v>0</v>
      </c>
      <c r="M616" s="24">
        <v>0</v>
      </c>
      <c r="N616" s="24">
        <v>0</v>
      </c>
      <c r="O616" s="24">
        <v>0</v>
      </c>
      <c r="P616" s="12">
        <f t="shared" si="189"/>
        <v>277663</v>
      </c>
      <c r="Q616" s="24">
        <v>0</v>
      </c>
      <c r="R616" s="24">
        <v>0</v>
      </c>
      <c r="S616" s="24">
        <v>0</v>
      </c>
      <c r="T616" s="24">
        <v>0</v>
      </c>
      <c r="U616" s="24">
        <v>0</v>
      </c>
      <c r="V616" s="24">
        <v>0</v>
      </c>
      <c r="W616" s="12">
        <f t="shared" si="190"/>
        <v>0</v>
      </c>
      <c r="X616" s="24">
        <v>0</v>
      </c>
      <c r="Y616" s="24">
        <v>0</v>
      </c>
      <c r="Z616" s="24">
        <v>0</v>
      </c>
      <c r="AA616" s="24">
        <v>0</v>
      </c>
      <c r="AB616" s="24">
        <v>0</v>
      </c>
      <c r="AC616" s="24">
        <v>0</v>
      </c>
      <c r="AD616" s="12">
        <f t="shared" si="192"/>
        <v>0</v>
      </c>
      <c r="AE616" s="24">
        <v>0</v>
      </c>
      <c r="AF616" s="24">
        <v>0</v>
      </c>
      <c r="AG616" s="24">
        <v>0</v>
      </c>
      <c r="AH616" s="24">
        <v>0</v>
      </c>
      <c r="AI616" s="24">
        <v>0</v>
      </c>
      <c r="AJ616" s="24">
        <v>0</v>
      </c>
      <c r="AK616" s="12">
        <f t="shared" si="193"/>
        <v>0</v>
      </c>
      <c r="AL616" s="12">
        <f t="shared" si="202"/>
        <v>277663</v>
      </c>
      <c r="AM616" s="12">
        <f t="shared" si="202"/>
        <v>0</v>
      </c>
      <c r="AN616" s="12">
        <f t="shared" si="202"/>
        <v>0</v>
      </c>
      <c r="AO616" s="12">
        <f t="shared" si="202"/>
        <v>0</v>
      </c>
      <c r="AP616" s="12">
        <f t="shared" si="202"/>
        <v>0</v>
      </c>
      <c r="AQ616" s="12">
        <f t="shared" si="202"/>
        <v>0</v>
      </c>
      <c r="AR616" s="12">
        <f t="shared" si="191"/>
        <v>277663</v>
      </c>
      <c r="AS616" s="24"/>
      <c r="AT616" s="24"/>
      <c r="AU616" s="24"/>
      <c r="AV616" s="24"/>
      <c r="AW616" s="24"/>
      <c r="AX616" s="24"/>
      <c r="AY616" s="12">
        <f t="shared" si="194"/>
        <v>0</v>
      </c>
      <c r="AZ616" s="12">
        <f t="shared" si="196"/>
        <v>277663</v>
      </c>
      <c r="BA616" s="12">
        <f t="shared" si="197"/>
        <v>0</v>
      </c>
      <c r="BB616" s="12">
        <f t="shared" si="198"/>
        <v>0</v>
      </c>
      <c r="BC616" s="12">
        <f t="shared" si="199"/>
        <v>0</v>
      </c>
      <c r="BD616" s="12">
        <f t="shared" si="200"/>
        <v>0</v>
      </c>
      <c r="BE616" s="12">
        <f t="shared" si="201"/>
        <v>0</v>
      </c>
      <c r="BF616" s="12">
        <f t="shared" si="195"/>
        <v>277663</v>
      </c>
      <c r="BH616" s="95"/>
    </row>
    <row r="617" spans="1:60" ht="42" customHeight="1">
      <c r="A617" s="46" t="s">
        <v>795</v>
      </c>
      <c r="B617" s="14" t="s">
        <v>9</v>
      </c>
      <c r="C617" s="84" t="s">
        <v>796</v>
      </c>
      <c r="D617" s="84" t="s">
        <v>1399</v>
      </c>
      <c r="E617" s="84" t="s">
        <v>64</v>
      </c>
      <c r="F617" s="85"/>
      <c r="G617" s="85"/>
      <c r="H617" s="85"/>
      <c r="I617" s="11"/>
      <c r="J617" s="24">
        <v>337856</v>
      </c>
      <c r="K617" s="24">
        <v>0</v>
      </c>
      <c r="L617" s="24">
        <v>0</v>
      </c>
      <c r="M617" s="24">
        <v>0</v>
      </c>
      <c r="N617" s="24">
        <v>0</v>
      </c>
      <c r="O617" s="24">
        <v>0</v>
      </c>
      <c r="P617" s="12">
        <f t="shared" ref="P617:P645" si="206">SUM(J617:O617)</f>
        <v>337856</v>
      </c>
      <c r="Q617" s="24">
        <v>0</v>
      </c>
      <c r="R617" s="24">
        <v>0</v>
      </c>
      <c r="S617" s="24">
        <v>0</v>
      </c>
      <c r="T617" s="24">
        <v>0</v>
      </c>
      <c r="U617" s="24">
        <v>0</v>
      </c>
      <c r="V617" s="24">
        <v>0</v>
      </c>
      <c r="W617" s="12">
        <f t="shared" si="190"/>
        <v>0</v>
      </c>
      <c r="X617" s="24">
        <v>0</v>
      </c>
      <c r="Y617" s="24">
        <v>0</v>
      </c>
      <c r="Z617" s="24">
        <v>0</v>
      </c>
      <c r="AA617" s="24">
        <v>0</v>
      </c>
      <c r="AB617" s="24">
        <v>0</v>
      </c>
      <c r="AC617" s="24">
        <v>0</v>
      </c>
      <c r="AD617" s="12">
        <f t="shared" si="192"/>
        <v>0</v>
      </c>
      <c r="AE617" s="24">
        <v>0</v>
      </c>
      <c r="AF617" s="24">
        <v>0</v>
      </c>
      <c r="AG617" s="24">
        <v>0</v>
      </c>
      <c r="AH617" s="24">
        <v>0</v>
      </c>
      <c r="AI617" s="24">
        <v>0</v>
      </c>
      <c r="AJ617" s="24">
        <v>0</v>
      </c>
      <c r="AK617" s="12">
        <f t="shared" si="193"/>
        <v>0</v>
      </c>
      <c r="AL617" s="12">
        <f t="shared" si="202"/>
        <v>337856</v>
      </c>
      <c r="AM617" s="12">
        <f t="shared" si="202"/>
        <v>0</v>
      </c>
      <c r="AN617" s="12">
        <f t="shared" si="202"/>
        <v>0</v>
      </c>
      <c r="AO617" s="12">
        <f t="shared" si="202"/>
        <v>0</v>
      </c>
      <c r="AP617" s="12">
        <f t="shared" si="202"/>
        <v>0</v>
      </c>
      <c r="AQ617" s="12">
        <f t="shared" si="202"/>
        <v>0</v>
      </c>
      <c r="AR617" s="12">
        <f t="shared" si="191"/>
        <v>337856</v>
      </c>
      <c r="AS617" s="24"/>
      <c r="AT617" s="24"/>
      <c r="AU617" s="24"/>
      <c r="AV617" s="24"/>
      <c r="AW617" s="24"/>
      <c r="AX617" s="24"/>
      <c r="AY617" s="12">
        <f t="shared" si="194"/>
        <v>0</v>
      </c>
      <c r="AZ617" s="12">
        <f t="shared" si="196"/>
        <v>337856</v>
      </c>
      <c r="BA617" s="12">
        <f t="shared" si="197"/>
        <v>0</v>
      </c>
      <c r="BB617" s="12">
        <f t="shared" si="198"/>
        <v>0</v>
      </c>
      <c r="BC617" s="12">
        <f t="shared" si="199"/>
        <v>0</v>
      </c>
      <c r="BD617" s="12">
        <f t="shared" si="200"/>
        <v>0</v>
      </c>
      <c r="BE617" s="12">
        <f t="shared" si="201"/>
        <v>0</v>
      </c>
      <c r="BF617" s="12">
        <f t="shared" si="195"/>
        <v>337856</v>
      </c>
      <c r="BH617" s="95"/>
    </row>
    <row r="618" spans="1:60" ht="42" customHeight="1">
      <c r="A618" s="46" t="s">
        <v>797</v>
      </c>
      <c r="B618" s="14" t="s">
        <v>9</v>
      </c>
      <c r="C618" s="84" t="s">
        <v>798</v>
      </c>
      <c r="D618" s="84" t="s">
        <v>1399</v>
      </c>
      <c r="E618" s="84" t="s">
        <v>37</v>
      </c>
      <c r="F618" s="85"/>
      <c r="G618" s="85"/>
      <c r="H618" s="85"/>
      <c r="I618" s="11"/>
      <c r="J618" s="24">
        <v>1013006</v>
      </c>
      <c r="K618" s="24">
        <v>0</v>
      </c>
      <c r="L618" s="24">
        <v>0</v>
      </c>
      <c r="M618" s="24">
        <v>0</v>
      </c>
      <c r="N618" s="24">
        <v>0</v>
      </c>
      <c r="O618" s="24">
        <v>0</v>
      </c>
      <c r="P618" s="12">
        <f t="shared" si="206"/>
        <v>1013006</v>
      </c>
      <c r="Q618" s="24">
        <v>0</v>
      </c>
      <c r="R618" s="24">
        <v>0</v>
      </c>
      <c r="S618" s="24">
        <v>0</v>
      </c>
      <c r="T618" s="24">
        <v>0</v>
      </c>
      <c r="U618" s="24">
        <v>0</v>
      </c>
      <c r="V618" s="24">
        <v>0</v>
      </c>
      <c r="W618" s="12">
        <f t="shared" si="190"/>
        <v>0</v>
      </c>
      <c r="X618" s="24">
        <v>0</v>
      </c>
      <c r="Y618" s="24">
        <v>0</v>
      </c>
      <c r="Z618" s="24">
        <v>0</v>
      </c>
      <c r="AA618" s="24">
        <v>0</v>
      </c>
      <c r="AB618" s="24">
        <v>0</v>
      </c>
      <c r="AC618" s="24">
        <v>0</v>
      </c>
      <c r="AD618" s="12">
        <f t="shared" si="192"/>
        <v>0</v>
      </c>
      <c r="AE618" s="24">
        <v>0</v>
      </c>
      <c r="AF618" s="24">
        <v>0</v>
      </c>
      <c r="AG618" s="24">
        <v>0</v>
      </c>
      <c r="AH618" s="24">
        <v>0</v>
      </c>
      <c r="AI618" s="24">
        <v>0</v>
      </c>
      <c r="AJ618" s="24">
        <v>0</v>
      </c>
      <c r="AK618" s="12">
        <f t="shared" si="193"/>
        <v>0</v>
      </c>
      <c r="AL618" s="12">
        <f t="shared" si="202"/>
        <v>1013006</v>
      </c>
      <c r="AM618" s="12">
        <f t="shared" si="202"/>
        <v>0</v>
      </c>
      <c r="AN618" s="12">
        <f t="shared" si="202"/>
        <v>0</v>
      </c>
      <c r="AO618" s="12">
        <f t="shared" si="202"/>
        <v>0</v>
      </c>
      <c r="AP618" s="12">
        <f t="shared" si="202"/>
        <v>0</v>
      </c>
      <c r="AQ618" s="12">
        <f t="shared" si="202"/>
        <v>0</v>
      </c>
      <c r="AR618" s="12">
        <f t="shared" si="191"/>
        <v>1013006</v>
      </c>
      <c r="AS618" s="24"/>
      <c r="AT618" s="24"/>
      <c r="AU618" s="24"/>
      <c r="AV618" s="24"/>
      <c r="AW618" s="24"/>
      <c r="AX618" s="24"/>
      <c r="AY618" s="12">
        <f t="shared" si="194"/>
        <v>0</v>
      </c>
      <c r="AZ618" s="12">
        <f t="shared" si="196"/>
        <v>1013006</v>
      </c>
      <c r="BA618" s="12">
        <f t="shared" si="197"/>
        <v>0</v>
      </c>
      <c r="BB618" s="12">
        <f t="shared" si="198"/>
        <v>0</v>
      </c>
      <c r="BC618" s="12">
        <f t="shared" si="199"/>
        <v>0</v>
      </c>
      <c r="BD618" s="12">
        <f t="shared" si="200"/>
        <v>0</v>
      </c>
      <c r="BE618" s="12">
        <f t="shared" si="201"/>
        <v>0</v>
      </c>
      <c r="BF618" s="12">
        <f t="shared" si="195"/>
        <v>1013006</v>
      </c>
      <c r="BH618" s="95"/>
    </row>
    <row r="619" spans="1:60" ht="63.75">
      <c r="A619" s="46" t="s">
        <v>799</v>
      </c>
      <c r="B619" s="14" t="s">
        <v>9</v>
      </c>
      <c r="C619" s="84" t="s">
        <v>800</v>
      </c>
      <c r="D619" s="84" t="s">
        <v>45</v>
      </c>
      <c r="E619" s="84"/>
      <c r="F619" s="85"/>
      <c r="G619" s="85"/>
      <c r="H619" s="85"/>
      <c r="I619" s="11"/>
      <c r="J619" s="24">
        <v>0</v>
      </c>
      <c r="K619" s="24">
        <v>0</v>
      </c>
      <c r="L619" s="24">
        <v>0</v>
      </c>
      <c r="M619" s="24">
        <v>0</v>
      </c>
      <c r="N619" s="24">
        <v>0</v>
      </c>
      <c r="O619" s="24">
        <v>0</v>
      </c>
      <c r="P619" s="12">
        <f t="shared" si="206"/>
        <v>0</v>
      </c>
      <c r="Q619" s="24">
        <v>0</v>
      </c>
      <c r="R619" s="24">
        <v>0</v>
      </c>
      <c r="S619" s="24">
        <v>0</v>
      </c>
      <c r="T619" s="24">
        <v>0</v>
      </c>
      <c r="U619" s="24">
        <v>0</v>
      </c>
      <c r="V619" s="24">
        <v>0</v>
      </c>
      <c r="W619" s="12">
        <f t="shared" si="190"/>
        <v>0</v>
      </c>
      <c r="X619" s="24">
        <v>0</v>
      </c>
      <c r="Y619" s="24">
        <v>0</v>
      </c>
      <c r="Z619" s="24">
        <v>0</v>
      </c>
      <c r="AA619" s="24">
        <v>0</v>
      </c>
      <c r="AB619" s="24">
        <v>0</v>
      </c>
      <c r="AC619" s="24">
        <v>0</v>
      </c>
      <c r="AD619" s="12">
        <f t="shared" si="192"/>
        <v>0</v>
      </c>
      <c r="AE619" s="24">
        <v>0</v>
      </c>
      <c r="AF619" s="24">
        <v>0</v>
      </c>
      <c r="AG619" s="24">
        <v>0</v>
      </c>
      <c r="AH619" s="24">
        <v>0</v>
      </c>
      <c r="AI619" s="24">
        <v>0</v>
      </c>
      <c r="AJ619" s="24">
        <v>0</v>
      </c>
      <c r="AK619" s="12">
        <f t="shared" si="193"/>
        <v>0</v>
      </c>
      <c r="AL619" s="12">
        <f t="shared" si="202"/>
        <v>0</v>
      </c>
      <c r="AM619" s="12">
        <f t="shared" si="202"/>
        <v>0</v>
      </c>
      <c r="AN619" s="12">
        <f t="shared" si="202"/>
        <v>0</v>
      </c>
      <c r="AO619" s="12">
        <f t="shared" si="202"/>
        <v>0</v>
      </c>
      <c r="AP619" s="12">
        <f t="shared" si="202"/>
        <v>0</v>
      </c>
      <c r="AQ619" s="12">
        <f t="shared" si="202"/>
        <v>0</v>
      </c>
      <c r="AR619" s="12">
        <f t="shared" si="191"/>
        <v>0</v>
      </c>
      <c r="AS619" s="24"/>
      <c r="AT619" s="24"/>
      <c r="AU619" s="24"/>
      <c r="AV619" s="24"/>
      <c r="AW619" s="24"/>
      <c r="AX619" s="24"/>
      <c r="AY619" s="12">
        <f t="shared" si="194"/>
        <v>0</v>
      </c>
      <c r="AZ619" s="12">
        <f t="shared" si="196"/>
        <v>0</v>
      </c>
      <c r="BA619" s="12">
        <f t="shared" si="197"/>
        <v>0</v>
      </c>
      <c r="BB619" s="12">
        <f t="shared" si="198"/>
        <v>0</v>
      </c>
      <c r="BC619" s="12">
        <f t="shared" si="199"/>
        <v>0</v>
      </c>
      <c r="BD619" s="12">
        <f t="shared" si="200"/>
        <v>0</v>
      </c>
      <c r="BE619" s="12">
        <f t="shared" si="201"/>
        <v>0</v>
      </c>
      <c r="BF619" s="12">
        <f t="shared" si="195"/>
        <v>0</v>
      </c>
      <c r="BH619" s="95"/>
    </row>
    <row r="620" spans="1:60" ht="56.25" customHeight="1">
      <c r="A620" s="46" t="s">
        <v>801</v>
      </c>
      <c r="B620" s="14" t="s">
        <v>9</v>
      </c>
      <c r="C620" s="84"/>
      <c r="D620" s="84" t="s">
        <v>1399</v>
      </c>
      <c r="E620" s="84" t="s">
        <v>58</v>
      </c>
      <c r="F620" s="85"/>
      <c r="G620" s="85"/>
      <c r="H620" s="85"/>
      <c r="I620" s="11"/>
      <c r="J620" s="24">
        <v>0</v>
      </c>
      <c r="K620" s="24">
        <v>0</v>
      </c>
      <c r="L620" s="24">
        <v>0</v>
      </c>
      <c r="M620" s="24">
        <v>0</v>
      </c>
      <c r="N620" s="24">
        <v>0</v>
      </c>
      <c r="O620" s="24">
        <v>0</v>
      </c>
      <c r="P620" s="12">
        <f t="shared" si="206"/>
        <v>0</v>
      </c>
      <c r="Q620" s="24">
        <v>0</v>
      </c>
      <c r="R620" s="24">
        <v>0</v>
      </c>
      <c r="S620" s="24">
        <v>0</v>
      </c>
      <c r="T620" s="24">
        <v>0</v>
      </c>
      <c r="U620" s="24">
        <v>0</v>
      </c>
      <c r="V620" s="24">
        <v>0</v>
      </c>
      <c r="W620" s="12">
        <f t="shared" si="190"/>
        <v>0</v>
      </c>
      <c r="X620" s="24">
        <v>0</v>
      </c>
      <c r="Y620" s="24">
        <v>0</v>
      </c>
      <c r="Z620" s="24">
        <v>0</v>
      </c>
      <c r="AA620" s="24">
        <v>0</v>
      </c>
      <c r="AB620" s="24">
        <v>0</v>
      </c>
      <c r="AC620" s="24">
        <v>0</v>
      </c>
      <c r="AD620" s="12">
        <f t="shared" si="192"/>
        <v>0</v>
      </c>
      <c r="AE620" s="24">
        <v>0</v>
      </c>
      <c r="AF620" s="24">
        <v>0</v>
      </c>
      <c r="AG620" s="24">
        <v>0</v>
      </c>
      <c r="AH620" s="24">
        <v>0</v>
      </c>
      <c r="AI620" s="24">
        <v>0</v>
      </c>
      <c r="AJ620" s="24">
        <v>0</v>
      </c>
      <c r="AK620" s="12">
        <f t="shared" si="193"/>
        <v>0</v>
      </c>
      <c r="AL620" s="12">
        <f t="shared" si="202"/>
        <v>0</v>
      </c>
      <c r="AM620" s="12">
        <f t="shared" si="202"/>
        <v>0</v>
      </c>
      <c r="AN620" s="12">
        <f t="shared" si="202"/>
        <v>0</v>
      </c>
      <c r="AO620" s="12">
        <f t="shared" si="202"/>
        <v>0</v>
      </c>
      <c r="AP620" s="12">
        <f t="shared" si="202"/>
        <v>0</v>
      </c>
      <c r="AQ620" s="12">
        <f t="shared" si="202"/>
        <v>0</v>
      </c>
      <c r="AR620" s="12">
        <f t="shared" si="191"/>
        <v>0</v>
      </c>
      <c r="AS620" s="24"/>
      <c r="AT620" s="24"/>
      <c r="AU620" s="24"/>
      <c r="AV620" s="24"/>
      <c r="AW620" s="24"/>
      <c r="AX620" s="24"/>
      <c r="AY620" s="12">
        <f t="shared" si="194"/>
        <v>0</v>
      </c>
      <c r="AZ620" s="12">
        <f t="shared" si="196"/>
        <v>0</v>
      </c>
      <c r="BA620" s="12">
        <f t="shared" si="197"/>
        <v>0</v>
      </c>
      <c r="BB620" s="12">
        <f t="shared" si="198"/>
        <v>0</v>
      </c>
      <c r="BC620" s="12">
        <f t="shared" si="199"/>
        <v>0</v>
      </c>
      <c r="BD620" s="12">
        <f t="shared" si="200"/>
        <v>0</v>
      </c>
      <c r="BE620" s="12">
        <f t="shared" si="201"/>
        <v>0</v>
      </c>
      <c r="BF620" s="12">
        <f t="shared" si="195"/>
        <v>0</v>
      </c>
      <c r="BH620" s="95"/>
    </row>
    <row r="621" spans="1:60" ht="51">
      <c r="A621" s="46" t="s">
        <v>802</v>
      </c>
      <c r="B621" s="14" t="s">
        <v>9</v>
      </c>
      <c r="C621" s="84" t="s">
        <v>803</v>
      </c>
      <c r="D621" s="84" t="s">
        <v>1399</v>
      </c>
      <c r="E621" s="84" t="s">
        <v>60</v>
      </c>
      <c r="F621" s="85"/>
      <c r="G621" s="85"/>
      <c r="H621" s="85"/>
      <c r="I621" s="11"/>
      <c r="J621" s="24">
        <v>197020</v>
      </c>
      <c r="K621" s="24">
        <v>0</v>
      </c>
      <c r="L621" s="24">
        <v>0</v>
      </c>
      <c r="M621" s="24">
        <v>0</v>
      </c>
      <c r="N621" s="24">
        <v>0</v>
      </c>
      <c r="O621" s="24">
        <v>0</v>
      </c>
      <c r="P621" s="12">
        <f t="shared" si="206"/>
        <v>197020</v>
      </c>
      <c r="Q621" s="24">
        <v>0</v>
      </c>
      <c r="R621" s="24">
        <v>0</v>
      </c>
      <c r="S621" s="24">
        <v>0</v>
      </c>
      <c r="T621" s="24">
        <v>0</v>
      </c>
      <c r="U621" s="24">
        <v>0</v>
      </c>
      <c r="V621" s="24">
        <v>0</v>
      </c>
      <c r="W621" s="12">
        <f t="shared" si="190"/>
        <v>0</v>
      </c>
      <c r="X621" s="24">
        <v>0</v>
      </c>
      <c r="Y621" s="24">
        <v>0</v>
      </c>
      <c r="Z621" s="24">
        <v>0</v>
      </c>
      <c r="AA621" s="24">
        <v>0</v>
      </c>
      <c r="AB621" s="24">
        <v>0</v>
      </c>
      <c r="AC621" s="24">
        <v>0</v>
      </c>
      <c r="AD621" s="12">
        <f t="shared" si="192"/>
        <v>0</v>
      </c>
      <c r="AE621" s="24">
        <v>0</v>
      </c>
      <c r="AF621" s="24">
        <v>0</v>
      </c>
      <c r="AG621" s="24">
        <v>0</v>
      </c>
      <c r="AH621" s="24">
        <v>0</v>
      </c>
      <c r="AI621" s="24">
        <v>0</v>
      </c>
      <c r="AJ621" s="24">
        <v>0</v>
      </c>
      <c r="AK621" s="12">
        <f t="shared" si="193"/>
        <v>0</v>
      </c>
      <c r="AL621" s="12">
        <f t="shared" si="202"/>
        <v>197020</v>
      </c>
      <c r="AM621" s="12">
        <f t="shared" si="202"/>
        <v>0</v>
      </c>
      <c r="AN621" s="12">
        <f t="shared" si="202"/>
        <v>0</v>
      </c>
      <c r="AO621" s="12">
        <f t="shared" si="202"/>
        <v>0</v>
      </c>
      <c r="AP621" s="12">
        <f t="shared" si="202"/>
        <v>0</v>
      </c>
      <c r="AQ621" s="12">
        <f t="shared" si="202"/>
        <v>0</v>
      </c>
      <c r="AR621" s="12">
        <f t="shared" si="191"/>
        <v>197020</v>
      </c>
      <c r="AS621" s="24"/>
      <c r="AT621" s="24"/>
      <c r="AU621" s="24"/>
      <c r="AV621" s="24"/>
      <c r="AW621" s="24"/>
      <c r="AX621" s="24"/>
      <c r="AY621" s="12">
        <f t="shared" si="194"/>
        <v>0</v>
      </c>
      <c r="AZ621" s="12">
        <f t="shared" si="196"/>
        <v>197020</v>
      </c>
      <c r="BA621" s="12">
        <f t="shared" si="197"/>
        <v>0</v>
      </c>
      <c r="BB621" s="12">
        <f t="shared" si="198"/>
        <v>0</v>
      </c>
      <c r="BC621" s="12">
        <f t="shared" si="199"/>
        <v>0</v>
      </c>
      <c r="BD621" s="12">
        <f t="shared" si="200"/>
        <v>0</v>
      </c>
      <c r="BE621" s="12">
        <f t="shared" si="201"/>
        <v>0</v>
      </c>
      <c r="BF621" s="12">
        <f t="shared" si="195"/>
        <v>197020</v>
      </c>
      <c r="BH621" s="95"/>
    </row>
    <row r="622" spans="1:60" ht="63.75">
      <c r="A622" s="46" t="s">
        <v>804</v>
      </c>
      <c r="B622" s="14" t="s">
        <v>9</v>
      </c>
      <c r="C622" s="84" t="s">
        <v>805</v>
      </c>
      <c r="D622" s="84" t="s">
        <v>1399</v>
      </c>
      <c r="E622" s="84" t="s">
        <v>58</v>
      </c>
      <c r="F622" s="85"/>
      <c r="G622" s="85"/>
      <c r="H622" s="85"/>
      <c r="I622" s="11"/>
      <c r="J622" s="24">
        <v>820921</v>
      </c>
      <c r="K622" s="24">
        <v>0</v>
      </c>
      <c r="L622" s="24">
        <v>0</v>
      </c>
      <c r="M622" s="24">
        <v>0</v>
      </c>
      <c r="N622" s="24">
        <v>0</v>
      </c>
      <c r="O622" s="24">
        <v>0</v>
      </c>
      <c r="P622" s="12">
        <f t="shared" si="206"/>
        <v>820921</v>
      </c>
      <c r="Q622" s="24">
        <v>0</v>
      </c>
      <c r="R622" s="24">
        <v>0</v>
      </c>
      <c r="S622" s="24">
        <v>0</v>
      </c>
      <c r="T622" s="24">
        <v>0</v>
      </c>
      <c r="U622" s="24">
        <v>0</v>
      </c>
      <c r="V622" s="24">
        <v>0</v>
      </c>
      <c r="W622" s="12">
        <f t="shared" si="190"/>
        <v>0</v>
      </c>
      <c r="X622" s="24">
        <v>0</v>
      </c>
      <c r="Y622" s="24">
        <v>0</v>
      </c>
      <c r="Z622" s="24">
        <v>0</v>
      </c>
      <c r="AA622" s="24">
        <v>0</v>
      </c>
      <c r="AB622" s="24">
        <v>0</v>
      </c>
      <c r="AC622" s="24">
        <v>0</v>
      </c>
      <c r="AD622" s="12">
        <f t="shared" si="192"/>
        <v>0</v>
      </c>
      <c r="AE622" s="24">
        <v>0</v>
      </c>
      <c r="AF622" s="24">
        <v>0</v>
      </c>
      <c r="AG622" s="24">
        <v>0</v>
      </c>
      <c r="AH622" s="24">
        <v>0</v>
      </c>
      <c r="AI622" s="24">
        <v>0</v>
      </c>
      <c r="AJ622" s="24">
        <v>0</v>
      </c>
      <c r="AK622" s="12">
        <f t="shared" si="193"/>
        <v>0</v>
      </c>
      <c r="AL622" s="12">
        <f t="shared" si="202"/>
        <v>820921</v>
      </c>
      <c r="AM622" s="12">
        <f t="shared" si="202"/>
        <v>0</v>
      </c>
      <c r="AN622" s="12">
        <f t="shared" si="202"/>
        <v>0</v>
      </c>
      <c r="AO622" s="12">
        <f t="shared" si="202"/>
        <v>0</v>
      </c>
      <c r="AP622" s="12">
        <f t="shared" si="202"/>
        <v>0</v>
      </c>
      <c r="AQ622" s="12">
        <f t="shared" si="202"/>
        <v>0</v>
      </c>
      <c r="AR622" s="12">
        <f t="shared" si="191"/>
        <v>820921</v>
      </c>
      <c r="AS622" s="24"/>
      <c r="AT622" s="24"/>
      <c r="AU622" s="24"/>
      <c r="AV622" s="24"/>
      <c r="AW622" s="24"/>
      <c r="AX622" s="24"/>
      <c r="AY622" s="12">
        <f t="shared" si="194"/>
        <v>0</v>
      </c>
      <c r="AZ622" s="12">
        <f t="shared" si="196"/>
        <v>820921</v>
      </c>
      <c r="BA622" s="12">
        <f t="shared" si="197"/>
        <v>0</v>
      </c>
      <c r="BB622" s="12">
        <f t="shared" si="198"/>
        <v>0</v>
      </c>
      <c r="BC622" s="12">
        <f t="shared" si="199"/>
        <v>0</v>
      </c>
      <c r="BD622" s="12">
        <f t="shared" si="200"/>
        <v>0</v>
      </c>
      <c r="BE622" s="12">
        <f t="shared" si="201"/>
        <v>0</v>
      </c>
      <c r="BF622" s="12">
        <f t="shared" si="195"/>
        <v>820921</v>
      </c>
      <c r="BH622" s="95"/>
    </row>
    <row r="623" spans="1:60" ht="63.75">
      <c r="A623" s="32" t="s">
        <v>806</v>
      </c>
      <c r="B623" s="14" t="s">
        <v>9</v>
      </c>
      <c r="C623" s="84"/>
      <c r="D623" s="84" t="s">
        <v>45</v>
      </c>
      <c r="E623" s="84"/>
      <c r="F623" s="86"/>
      <c r="G623" s="86"/>
      <c r="H623" s="85"/>
      <c r="I623" s="11"/>
      <c r="J623" s="24">
        <v>0</v>
      </c>
      <c r="K623" s="24">
        <v>0</v>
      </c>
      <c r="L623" s="24">
        <v>0</v>
      </c>
      <c r="M623" s="24">
        <v>0</v>
      </c>
      <c r="N623" s="24">
        <v>0</v>
      </c>
      <c r="O623" s="24">
        <v>0</v>
      </c>
      <c r="P623" s="12">
        <f t="shared" si="206"/>
        <v>0</v>
      </c>
      <c r="Q623" s="24">
        <v>0</v>
      </c>
      <c r="R623" s="24">
        <v>0</v>
      </c>
      <c r="S623" s="24">
        <v>0</v>
      </c>
      <c r="T623" s="24">
        <v>0</v>
      </c>
      <c r="U623" s="24">
        <v>0</v>
      </c>
      <c r="V623" s="24">
        <v>0</v>
      </c>
      <c r="W623" s="12">
        <f t="shared" si="190"/>
        <v>0</v>
      </c>
      <c r="X623" s="24">
        <v>0</v>
      </c>
      <c r="Y623" s="24">
        <v>0</v>
      </c>
      <c r="Z623" s="24">
        <v>0</v>
      </c>
      <c r="AA623" s="24">
        <v>0</v>
      </c>
      <c r="AB623" s="24">
        <v>0</v>
      </c>
      <c r="AC623" s="24">
        <v>0</v>
      </c>
      <c r="AD623" s="12">
        <f t="shared" si="192"/>
        <v>0</v>
      </c>
      <c r="AE623" s="24">
        <v>0</v>
      </c>
      <c r="AF623" s="24">
        <v>0</v>
      </c>
      <c r="AG623" s="24">
        <v>0</v>
      </c>
      <c r="AH623" s="24">
        <v>0</v>
      </c>
      <c r="AI623" s="24">
        <v>0</v>
      </c>
      <c r="AJ623" s="24">
        <v>0</v>
      </c>
      <c r="AK623" s="12">
        <f t="shared" si="193"/>
        <v>0</v>
      </c>
      <c r="AL623" s="12">
        <f t="shared" si="202"/>
        <v>0</v>
      </c>
      <c r="AM623" s="12">
        <f t="shared" si="202"/>
        <v>0</v>
      </c>
      <c r="AN623" s="12">
        <f t="shared" si="202"/>
        <v>0</v>
      </c>
      <c r="AO623" s="12">
        <f t="shared" si="202"/>
        <v>0</v>
      </c>
      <c r="AP623" s="12">
        <f t="shared" si="202"/>
        <v>0</v>
      </c>
      <c r="AQ623" s="12">
        <f t="shared" si="202"/>
        <v>0</v>
      </c>
      <c r="AR623" s="12">
        <f t="shared" si="191"/>
        <v>0</v>
      </c>
      <c r="AS623" s="24"/>
      <c r="AT623" s="24"/>
      <c r="AU623" s="24"/>
      <c r="AV623" s="24"/>
      <c r="AW623" s="24"/>
      <c r="AX623" s="24"/>
      <c r="AY623" s="12">
        <f t="shared" si="194"/>
        <v>0</v>
      </c>
      <c r="AZ623" s="12">
        <f t="shared" si="196"/>
        <v>0</v>
      </c>
      <c r="BA623" s="12">
        <f t="shared" si="197"/>
        <v>0</v>
      </c>
      <c r="BB623" s="12">
        <f t="shared" si="198"/>
        <v>0</v>
      </c>
      <c r="BC623" s="12">
        <f t="shared" si="199"/>
        <v>0</v>
      </c>
      <c r="BD623" s="12">
        <f t="shared" si="200"/>
        <v>0</v>
      </c>
      <c r="BE623" s="12">
        <f t="shared" si="201"/>
        <v>0</v>
      </c>
      <c r="BF623" s="12">
        <f t="shared" si="195"/>
        <v>0</v>
      </c>
      <c r="BH623" s="95"/>
    </row>
    <row r="624" spans="1:60" ht="51">
      <c r="A624" s="32" t="s">
        <v>807</v>
      </c>
      <c r="B624" s="14" t="s">
        <v>9</v>
      </c>
      <c r="C624" s="84"/>
      <c r="D624" s="84" t="s">
        <v>45</v>
      </c>
      <c r="E624" s="84"/>
      <c r="F624" s="86"/>
      <c r="G624" s="86"/>
      <c r="H624" s="85"/>
      <c r="I624" s="11"/>
      <c r="J624" s="24">
        <v>5345466</v>
      </c>
      <c r="K624" s="24">
        <v>0</v>
      </c>
      <c r="L624" s="24">
        <v>0</v>
      </c>
      <c r="M624" s="24">
        <v>0</v>
      </c>
      <c r="N624" s="24">
        <v>0</v>
      </c>
      <c r="O624" s="24">
        <v>0</v>
      </c>
      <c r="P624" s="12">
        <f t="shared" si="206"/>
        <v>5345466</v>
      </c>
      <c r="Q624" s="24">
        <v>0</v>
      </c>
      <c r="R624" s="24">
        <v>0</v>
      </c>
      <c r="S624" s="24">
        <v>0</v>
      </c>
      <c r="T624" s="24">
        <v>0</v>
      </c>
      <c r="U624" s="24">
        <v>0</v>
      </c>
      <c r="V624" s="24">
        <v>0</v>
      </c>
      <c r="W624" s="12">
        <f t="shared" si="190"/>
        <v>0</v>
      </c>
      <c r="X624" s="24">
        <v>0</v>
      </c>
      <c r="Y624" s="24">
        <v>0</v>
      </c>
      <c r="Z624" s="24">
        <v>0</v>
      </c>
      <c r="AA624" s="24">
        <v>0</v>
      </c>
      <c r="AB624" s="24">
        <v>0</v>
      </c>
      <c r="AC624" s="24">
        <v>0</v>
      </c>
      <c r="AD624" s="12">
        <f t="shared" si="192"/>
        <v>0</v>
      </c>
      <c r="AE624" s="24">
        <v>0</v>
      </c>
      <c r="AF624" s="24">
        <v>0</v>
      </c>
      <c r="AG624" s="24">
        <v>0</v>
      </c>
      <c r="AH624" s="24">
        <v>0</v>
      </c>
      <c r="AI624" s="24">
        <v>0</v>
      </c>
      <c r="AJ624" s="24">
        <v>0</v>
      </c>
      <c r="AK624" s="12">
        <f t="shared" si="193"/>
        <v>0</v>
      </c>
      <c r="AL624" s="12">
        <f t="shared" si="202"/>
        <v>5345466</v>
      </c>
      <c r="AM624" s="12">
        <f t="shared" si="202"/>
        <v>0</v>
      </c>
      <c r="AN624" s="12">
        <f t="shared" si="202"/>
        <v>0</v>
      </c>
      <c r="AO624" s="12">
        <f t="shared" si="202"/>
        <v>0</v>
      </c>
      <c r="AP624" s="12">
        <f t="shared" si="202"/>
        <v>0</v>
      </c>
      <c r="AQ624" s="12">
        <f t="shared" si="202"/>
        <v>0</v>
      </c>
      <c r="AR624" s="12">
        <f t="shared" si="191"/>
        <v>5345466</v>
      </c>
      <c r="AS624" s="24"/>
      <c r="AT624" s="24"/>
      <c r="AU624" s="24"/>
      <c r="AV624" s="24"/>
      <c r="AW624" s="24"/>
      <c r="AX624" s="24"/>
      <c r="AY624" s="12">
        <f t="shared" si="194"/>
        <v>0</v>
      </c>
      <c r="AZ624" s="12">
        <f t="shared" si="196"/>
        <v>5345466</v>
      </c>
      <c r="BA624" s="12">
        <f t="shared" si="197"/>
        <v>0</v>
      </c>
      <c r="BB624" s="12">
        <f t="shared" si="198"/>
        <v>0</v>
      </c>
      <c r="BC624" s="12">
        <f t="shared" si="199"/>
        <v>0</v>
      </c>
      <c r="BD624" s="12">
        <f t="shared" si="200"/>
        <v>0</v>
      </c>
      <c r="BE624" s="12">
        <f t="shared" si="201"/>
        <v>0</v>
      </c>
      <c r="BF624" s="12">
        <f t="shared" si="195"/>
        <v>5345466</v>
      </c>
      <c r="BH624" s="95"/>
    </row>
    <row r="625" spans="1:60" ht="63.75">
      <c r="A625" s="32" t="s">
        <v>808</v>
      </c>
      <c r="B625" s="14" t="s">
        <v>9</v>
      </c>
      <c r="C625" s="84"/>
      <c r="D625" s="84" t="s">
        <v>45</v>
      </c>
      <c r="E625" s="84"/>
      <c r="F625" s="86"/>
      <c r="G625" s="86"/>
      <c r="H625" s="85"/>
      <c r="I625" s="11"/>
      <c r="J625" s="24">
        <v>4162758</v>
      </c>
      <c r="K625" s="24">
        <v>0</v>
      </c>
      <c r="L625" s="24">
        <v>0</v>
      </c>
      <c r="M625" s="24">
        <v>0</v>
      </c>
      <c r="N625" s="24">
        <v>0</v>
      </c>
      <c r="O625" s="24">
        <v>0</v>
      </c>
      <c r="P625" s="12">
        <f t="shared" si="206"/>
        <v>4162758</v>
      </c>
      <c r="Q625" s="24">
        <v>4162754</v>
      </c>
      <c r="R625" s="24">
        <v>0</v>
      </c>
      <c r="S625" s="24">
        <v>0</v>
      </c>
      <c r="T625" s="24">
        <v>0</v>
      </c>
      <c r="U625" s="24">
        <v>0</v>
      </c>
      <c r="V625" s="24">
        <v>0</v>
      </c>
      <c r="W625" s="12">
        <f t="shared" si="190"/>
        <v>4162754</v>
      </c>
      <c r="X625" s="24">
        <v>0</v>
      </c>
      <c r="Y625" s="24">
        <v>0</v>
      </c>
      <c r="Z625" s="24">
        <v>0</v>
      </c>
      <c r="AA625" s="24">
        <v>0</v>
      </c>
      <c r="AB625" s="24">
        <v>0</v>
      </c>
      <c r="AC625" s="24">
        <v>0</v>
      </c>
      <c r="AD625" s="12">
        <f t="shared" si="192"/>
        <v>0</v>
      </c>
      <c r="AE625" s="24">
        <v>0</v>
      </c>
      <c r="AF625" s="24">
        <v>0</v>
      </c>
      <c r="AG625" s="24">
        <v>0</v>
      </c>
      <c r="AH625" s="24">
        <v>0</v>
      </c>
      <c r="AI625" s="24">
        <v>0</v>
      </c>
      <c r="AJ625" s="24">
        <v>0</v>
      </c>
      <c r="AK625" s="12">
        <f t="shared" si="193"/>
        <v>0</v>
      </c>
      <c r="AL625" s="12">
        <f t="shared" si="202"/>
        <v>8325512</v>
      </c>
      <c r="AM625" s="12">
        <f t="shared" si="202"/>
        <v>0</v>
      </c>
      <c r="AN625" s="12">
        <f t="shared" si="202"/>
        <v>0</v>
      </c>
      <c r="AO625" s="12">
        <f t="shared" si="202"/>
        <v>0</v>
      </c>
      <c r="AP625" s="12">
        <f t="shared" si="202"/>
        <v>0</v>
      </c>
      <c r="AQ625" s="12">
        <f t="shared" si="202"/>
        <v>0</v>
      </c>
      <c r="AR625" s="12">
        <f t="shared" si="191"/>
        <v>8325512</v>
      </c>
      <c r="AS625" s="24"/>
      <c r="AT625" s="24"/>
      <c r="AU625" s="24"/>
      <c r="AV625" s="24"/>
      <c r="AW625" s="24"/>
      <c r="AX625" s="24"/>
      <c r="AY625" s="12">
        <f t="shared" si="194"/>
        <v>0</v>
      </c>
      <c r="AZ625" s="12">
        <f t="shared" si="196"/>
        <v>8325512</v>
      </c>
      <c r="BA625" s="12">
        <f t="shared" si="197"/>
        <v>0</v>
      </c>
      <c r="BB625" s="12">
        <f t="shared" si="198"/>
        <v>0</v>
      </c>
      <c r="BC625" s="12">
        <f t="shared" si="199"/>
        <v>0</v>
      </c>
      <c r="BD625" s="12">
        <f t="shared" si="200"/>
        <v>0</v>
      </c>
      <c r="BE625" s="12">
        <f t="shared" si="201"/>
        <v>0</v>
      </c>
      <c r="BF625" s="12">
        <f t="shared" si="195"/>
        <v>8325512</v>
      </c>
      <c r="BH625" s="95"/>
    </row>
    <row r="626" spans="1:60" ht="51">
      <c r="A626" s="32" t="s">
        <v>809</v>
      </c>
      <c r="B626" s="14" t="s">
        <v>9</v>
      </c>
      <c r="C626" s="84"/>
      <c r="D626" s="84" t="s">
        <v>45</v>
      </c>
      <c r="E626" s="84"/>
      <c r="F626" s="86"/>
      <c r="G626" s="86"/>
      <c r="H626" s="85"/>
      <c r="I626" s="11"/>
      <c r="J626" s="24">
        <v>0</v>
      </c>
      <c r="K626" s="24">
        <v>0</v>
      </c>
      <c r="L626" s="24">
        <v>0</v>
      </c>
      <c r="M626" s="24">
        <v>0</v>
      </c>
      <c r="N626" s="24">
        <v>0</v>
      </c>
      <c r="O626" s="24">
        <v>0</v>
      </c>
      <c r="P626" s="12">
        <f t="shared" si="206"/>
        <v>0</v>
      </c>
      <c r="Q626" s="24">
        <v>0</v>
      </c>
      <c r="R626" s="24">
        <v>0</v>
      </c>
      <c r="S626" s="24">
        <v>0</v>
      </c>
      <c r="T626" s="24">
        <v>0</v>
      </c>
      <c r="U626" s="24">
        <v>0</v>
      </c>
      <c r="V626" s="24">
        <v>0</v>
      </c>
      <c r="W626" s="12">
        <f t="shared" si="190"/>
        <v>0</v>
      </c>
      <c r="X626" s="24">
        <v>0</v>
      </c>
      <c r="Y626" s="24">
        <v>0</v>
      </c>
      <c r="Z626" s="24">
        <v>0</v>
      </c>
      <c r="AA626" s="24">
        <v>0</v>
      </c>
      <c r="AB626" s="24">
        <v>0</v>
      </c>
      <c r="AC626" s="24">
        <v>0</v>
      </c>
      <c r="AD626" s="12">
        <f t="shared" si="192"/>
        <v>0</v>
      </c>
      <c r="AE626" s="24">
        <v>0</v>
      </c>
      <c r="AF626" s="24">
        <v>0</v>
      </c>
      <c r="AG626" s="24">
        <v>0</v>
      </c>
      <c r="AH626" s="24">
        <v>0</v>
      </c>
      <c r="AI626" s="24">
        <v>0</v>
      </c>
      <c r="AJ626" s="24">
        <v>0</v>
      </c>
      <c r="AK626" s="12">
        <f t="shared" si="193"/>
        <v>0</v>
      </c>
      <c r="AL626" s="12">
        <f t="shared" si="202"/>
        <v>0</v>
      </c>
      <c r="AM626" s="12">
        <f t="shared" si="202"/>
        <v>0</v>
      </c>
      <c r="AN626" s="12">
        <f t="shared" si="202"/>
        <v>0</v>
      </c>
      <c r="AO626" s="12">
        <f t="shared" si="202"/>
        <v>0</v>
      </c>
      <c r="AP626" s="12">
        <f t="shared" si="202"/>
        <v>0</v>
      </c>
      <c r="AQ626" s="12">
        <f t="shared" si="202"/>
        <v>0</v>
      </c>
      <c r="AR626" s="12">
        <f t="shared" si="191"/>
        <v>0</v>
      </c>
      <c r="AS626" s="24"/>
      <c r="AT626" s="24"/>
      <c r="AU626" s="24"/>
      <c r="AV626" s="24"/>
      <c r="AW626" s="24"/>
      <c r="AX626" s="24"/>
      <c r="AY626" s="12">
        <f t="shared" si="194"/>
        <v>0</v>
      </c>
      <c r="AZ626" s="12">
        <f t="shared" si="196"/>
        <v>0</v>
      </c>
      <c r="BA626" s="12">
        <f t="shared" si="197"/>
        <v>0</v>
      </c>
      <c r="BB626" s="12">
        <f t="shared" si="198"/>
        <v>0</v>
      </c>
      <c r="BC626" s="12">
        <f t="shared" si="199"/>
        <v>0</v>
      </c>
      <c r="BD626" s="12">
        <f t="shared" si="200"/>
        <v>0</v>
      </c>
      <c r="BE626" s="12">
        <f t="shared" si="201"/>
        <v>0</v>
      </c>
      <c r="BF626" s="12">
        <f t="shared" si="195"/>
        <v>0</v>
      </c>
      <c r="BH626" s="95"/>
    </row>
    <row r="627" spans="1:60" ht="51">
      <c r="A627" s="32" t="s">
        <v>810</v>
      </c>
      <c r="B627" s="14" t="s">
        <v>9</v>
      </c>
      <c r="C627" s="84"/>
      <c r="D627" s="84" t="s">
        <v>45</v>
      </c>
      <c r="E627" s="84"/>
      <c r="F627" s="86"/>
      <c r="G627" s="86"/>
      <c r="H627" s="85"/>
      <c r="I627" s="11"/>
      <c r="J627" s="24">
        <v>0</v>
      </c>
      <c r="K627" s="24">
        <v>0</v>
      </c>
      <c r="L627" s="24">
        <v>0</v>
      </c>
      <c r="M627" s="24">
        <v>0</v>
      </c>
      <c r="N627" s="24">
        <v>0</v>
      </c>
      <c r="O627" s="24">
        <v>0</v>
      </c>
      <c r="P627" s="12">
        <f t="shared" si="206"/>
        <v>0</v>
      </c>
      <c r="Q627" s="24">
        <v>0</v>
      </c>
      <c r="R627" s="24">
        <v>0</v>
      </c>
      <c r="S627" s="24">
        <v>0</v>
      </c>
      <c r="T627" s="24">
        <v>0</v>
      </c>
      <c r="U627" s="24">
        <v>0</v>
      </c>
      <c r="V627" s="24">
        <v>0</v>
      </c>
      <c r="W627" s="12">
        <f t="shared" si="190"/>
        <v>0</v>
      </c>
      <c r="X627" s="24">
        <v>0</v>
      </c>
      <c r="Y627" s="24">
        <v>0</v>
      </c>
      <c r="Z627" s="24">
        <v>0</v>
      </c>
      <c r="AA627" s="24">
        <v>0</v>
      </c>
      <c r="AB627" s="24">
        <v>0</v>
      </c>
      <c r="AC627" s="24">
        <v>0</v>
      </c>
      <c r="AD627" s="12">
        <f t="shared" si="192"/>
        <v>0</v>
      </c>
      <c r="AE627" s="24">
        <v>0</v>
      </c>
      <c r="AF627" s="24">
        <v>0</v>
      </c>
      <c r="AG627" s="24">
        <v>0</v>
      </c>
      <c r="AH627" s="24">
        <v>0</v>
      </c>
      <c r="AI627" s="24">
        <v>0</v>
      </c>
      <c r="AJ627" s="24">
        <v>0</v>
      </c>
      <c r="AK627" s="12">
        <f t="shared" si="193"/>
        <v>0</v>
      </c>
      <c r="AL627" s="12">
        <f t="shared" si="202"/>
        <v>0</v>
      </c>
      <c r="AM627" s="12">
        <f t="shared" si="202"/>
        <v>0</v>
      </c>
      <c r="AN627" s="12">
        <f t="shared" si="202"/>
        <v>0</v>
      </c>
      <c r="AO627" s="12">
        <f t="shared" si="202"/>
        <v>0</v>
      </c>
      <c r="AP627" s="12">
        <f t="shared" si="202"/>
        <v>0</v>
      </c>
      <c r="AQ627" s="12">
        <f t="shared" si="202"/>
        <v>0</v>
      </c>
      <c r="AR627" s="12">
        <f t="shared" si="191"/>
        <v>0</v>
      </c>
      <c r="AS627" s="24"/>
      <c r="AT627" s="24"/>
      <c r="AU627" s="24"/>
      <c r="AV627" s="24"/>
      <c r="AW627" s="24"/>
      <c r="AX627" s="24"/>
      <c r="AY627" s="12">
        <f t="shared" si="194"/>
        <v>0</v>
      </c>
      <c r="AZ627" s="12">
        <f t="shared" si="196"/>
        <v>0</v>
      </c>
      <c r="BA627" s="12">
        <f t="shared" si="197"/>
        <v>0</v>
      </c>
      <c r="BB627" s="12">
        <f t="shared" si="198"/>
        <v>0</v>
      </c>
      <c r="BC627" s="12">
        <f t="shared" si="199"/>
        <v>0</v>
      </c>
      <c r="BD627" s="12">
        <f t="shared" si="200"/>
        <v>0</v>
      </c>
      <c r="BE627" s="12">
        <f t="shared" si="201"/>
        <v>0</v>
      </c>
      <c r="BF627" s="12">
        <f t="shared" si="195"/>
        <v>0</v>
      </c>
      <c r="BH627" s="95"/>
    </row>
    <row r="628" spans="1:60" ht="76.5">
      <c r="A628" s="32" t="s">
        <v>811</v>
      </c>
      <c r="B628" s="14" t="s">
        <v>9</v>
      </c>
      <c r="C628" s="84"/>
      <c r="D628" s="84" t="s">
        <v>45</v>
      </c>
      <c r="E628" s="84"/>
      <c r="F628" s="86"/>
      <c r="G628" s="86"/>
      <c r="H628" s="85"/>
      <c r="I628" s="11"/>
      <c r="J628" s="24">
        <v>62129</v>
      </c>
      <c r="K628" s="24">
        <v>0</v>
      </c>
      <c r="L628" s="24">
        <v>0</v>
      </c>
      <c r="M628" s="24">
        <v>0</v>
      </c>
      <c r="N628" s="24">
        <v>0</v>
      </c>
      <c r="O628" s="24">
        <v>0</v>
      </c>
      <c r="P628" s="12">
        <f t="shared" si="206"/>
        <v>62129</v>
      </c>
      <c r="Q628" s="24">
        <v>0</v>
      </c>
      <c r="R628" s="24">
        <v>0</v>
      </c>
      <c r="S628" s="24">
        <v>0</v>
      </c>
      <c r="T628" s="24">
        <v>0</v>
      </c>
      <c r="U628" s="24">
        <v>0</v>
      </c>
      <c r="V628" s="24">
        <v>0</v>
      </c>
      <c r="W628" s="12">
        <f t="shared" si="190"/>
        <v>0</v>
      </c>
      <c r="X628" s="24">
        <v>0</v>
      </c>
      <c r="Y628" s="24">
        <v>0</v>
      </c>
      <c r="Z628" s="24">
        <v>0</v>
      </c>
      <c r="AA628" s="24">
        <v>0</v>
      </c>
      <c r="AB628" s="24">
        <v>0</v>
      </c>
      <c r="AC628" s="24">
        <v>0</v>
      </c>
      <c r="AD628" s="12">
        <f t="shared" si="192"/>
        <v>0</v>
      </c>
      <c r="AE628" s="24">
        <v>0</v>
      </c>
      <c r="AF628" s="24">
        <v>0</v>
      </c>
      <c r="AG628" s="24">
        <v>0</v>
      </c>
      <c r="AH628" s="24">
        <v>0</v>
      </c>
      <c r="AI628" s="24">
        <v>0</v>
      </c>
      <c r="AJ628" s="24">
        <v>0</v>
      </c>
      <c r="AK628" s="12">
        <f t="shared" si="193"/>
        <v>0</v>
      </c>
      <c r="AL628" s="12">
        <f t="shared" si="202"/>
        <v>62129</v>
      </c>
      <c r="AM628" s="12">
        <f t="shared" si="202"/>
        <v>0</v>
      </c>
      <c r="AN628" s="12">
        <f t="shared" si="202"/>
        <v>0</v>
      </c>
      <c r="AO628" s="12">
        <f t="shared" si="202"/>
        <v>0</v>
      </c>
      <c r="AP628" s="12">
        <f t="shared" si="202"/>
        <v>0</v>
      </c>
      <c r="AQ628" s="12">
        <f t="shared" si="202"/>
        <v>0</v>
      </c>
      <c r="AR628" s="12">
        <f t="shared" si="191"/>
        <v>62129</v>
      </c>
      <c r="AS628" s="24"/>
      <c r="AT628" s="24"/>
      <c r="AU628" s="24"/>
      <c r="AV628" s="24"/>
      <c r="AW628" s="24"/>
      <c r="AX628" s="24"/>
      <c r="AY628" s="12">
        <f t="shared" si="194"/>
        <v>0</v>
      </c>
      <c r="AZ628" s="12">
        <f t="shared" si="196"/>
        <v>62129</v>
      </c>
      <c r="BA628" s="12">
        <f t="shared" si="197"/>
        <v>0</v>
      </c>
      <c r="BB628" s="12">
        <f t="shared" si="198"/>
        <v>0</v>
      </c>
      <c r="BC628" s="12">
        <f t="shared" si="199"/>
        <v>0</v>
      </c>
      <c r="BD628" s="12">
        <f t="shared" si="200"/>
        <v>0</v>
      </c>
      <c r="BE628" s="12">
        <f t="shared" si="201"/>
        <v>0</v>
      </c>
      <c r="BF628" s="12">
        <f t="shared" si="195"/>
        <v>62129</v>
      </c>
      <c r="BH628" s="95"/>
    </row>
    <row r="629" spans="1:60">
      <c r="A629" s="71" t="s">
        <v>812</v>
      </c>
      <c r="B629" s="14"/>
      <c r="C629" s="14"/>
      <c r="D629" s="84"/>
      <c r="E629" s="84"/>
      <c r="F629" s="85"/>
      <c r="G629" s="85"/>
      <c r="H629" s="86"/>
      <c r="I629" s="30"/>
      <c r="J629" s="12">
        <f t="shared" ref="J629:AK629" si="207">SUM(J630:J645)</f>
        <v>911340</v>
      </c>
      <c r="K629" s="12">
        <f t="shared" si="207"/>
        <v>0</v>
      </c>
      <c r="L629" s="12">
        <f t="shared" si="207"/>
        <v>0</v>
      </c>
      <c r="M629" s="12">
        <f t="shared" si="207"/>
        <v>0</v>
      </c>
      <c r="N629" s="12">
        <f t="shared" si="207"/>
        <v>0</v>
      </c>
      <c r="O629" s="12">
        <f t="shared" si="207"/>
        <v>0</v>
      </c>
      <c r="P629" s="12">
        <f t="shared" si="207"/>
        <v>911340</v>
      </c>
      <c r="Q629" s="12">
        <f t="shared" si="207"/>
        <v>3780911</v>
      </c>
      <c r="R629" s="12">
        <f t="shared" si="207"/>
        <v>0</v>
      </c>
      <c r="S629" s="12">
        <f t="shared" si="207"/>
        <v>0</v>
      </c>
      <c r="T629" s="12">
        <f t="shared" si="207"/>
        <v>0</v>
      </c>
      <c r="U629" s="12">
        <f t="shared" si="207"/>
        <v>0</v>
      </c>
      <c r="V629" s="12">
        <f t="shared" si="207"/>
        <v>0</v>
      </c>
      <c r="W629" s="12">
        <f t="shared" si="207"/>
        <v>3780911</v>
      </c>
      <c r="X629" s="12">
        <f t="shared" si="207"/>
        <v>9097070</v>
      </c>
      <c r="Y629" s="12">
        <f t="shared" si="207"/>
        <v>0</v>
      </c>
      <c r="Z629" s="12">
        <f t="shared" si="207"/>
        <v>0</v>
      </c>
      <c r="AA629" s="12">
        <f t="shared" si="207"/>
        <v>0</v>
      </c>
      <c r="AB629" s="12">
        <f t="shared" si="207"/>
        <v>0</v>
      </c>
      <c r="AC629" s="12">
        <f t="shared" si="207"/>
        <v>0</v>
      </c>
      <c r="AD629" s="12">
        <f t="shared" si="207"/>
        <v>9097070</v>
      </c>
      <c r="AE629" s="12">
        <f t="shared" si="207"/>
        <v>5259250</v>
      </c>
      <c r="AF629" s="12">
        <f t="shared" si="207"/>
        <v>0</v>
      </c>
      <c r="AG629" s="12">
        <f t="shared" si="207"/>
        <v>0</v>
      </c>
      <c r="AH629" s="12">
        <f t="shared" si="207"/>
        <v>0</v>
      </c>
      <c r="AI629" s="12">
        <f t="shared" si="207"/>
        <v>0</v>
      </c>
      <c r="AJ629" s="12">
        <f t="shared" si="207"/>
        <v>0</v>
      </c>
      <c r="AK629" s="12">
        <f t="shared" si="207"/>
        <v>5259250</v>
      </c>
      <c r="AL629" s="12">
        <f t="shared" ref="AL629:AR629" si="208">SUM(AL630:AL645)</f>
        <v>19048571</v>
      </c>
      <c r="AM629" s="12">
        <f t="shared" si="208"/>
        <v>0</v>
      </c>
      <c r="AN629" s="12">
        <f t="shared" si="208"/>
        <v>0</v>
      </c>
      <c r="AO629" s="12">
        <f t="shared" si="208"/>
        <v>0</v>
      </c>
      <c r="AP629" s="12">
        <f t="shared" si="208"/>
        <v>0</v>
      </c>
      <c r="AQ629" s="12">
        <f t="shared" si="208"/>
        <v>0</v>
      </c>
      <c r="AR629" s="12">
        <f t="shared" si="208"/>
        <v>19048571</v>
      </c>
      <c r="AS629" s="12">
        <v>0</v>
      </c>
      <c r="AT629" s="12">
        <v>0</v>
      </c>
      <c r="AU629" s="12">
        <v>0</v>
      </c>
      <c r="AV629" s="12">
        <v>0</v>
      </c>
      <c r="AW629" s="12">
        <v>0</v>
      </c>
      <c r="AX629" s="12">
        <v>0</v>
      </c>
      <c r="AY629" s="12">
        <f>SUM(AY630:AY645)</f>
        <v>0</v>
      </c>
      <c r="AZ629" s="12">
        <f t="shared" si="196"/>
        <v>19048571</v>
      </c>
      <c r="BA629" s="12">
        <f t="shared" si="197"/>
        <v>0</v>
      </c>
      <c r="BB629" s="12">
        <f t="shared" si="198"/>
        <v>0</v>
      </c>
      <c r="BC629" s="12">
        <f t="shared" si="199"/>
        <v>0</v>
      </c>
      <c r="BD629" s="12">
        <f t="shared" si="200"/>
        <v>0</v>
      </c>
      <c r="BE629" s="12">
        <f t="shared" si="201"/>
        <v>0</v>
      </c>
      <c r="BF629" s="12">
        <f t="shared" si="195"/>
        <v>19048571</v>
      </c>
      <c r="BH629" s="95"/>
    </row>
    <row r="630" spans="1:60">
      <c r="A630" s="84" t="s">
        <v>814</v>
      </c>
      <c r="B630" s="14" t="s">
        <v>815</v>
      </c>
      <c r="C630" s="84"/>
      <c r="D630" s="84" t="s">
        <v>1399</v>
      </c>
      <c r="E630" s="84" t="s">
        <v>36</v>
      </c>
      <c r="F630" s="85">
        <v>10</v>
      </c>
      <c r="G630" s="85" t="s">
        <v>146</v>
      </c>
      <c r="H630" s="85" t="s">
        <v>813</v>
      </c>
      <c r="I630" s="84"/>
      <c r="J630" s="12">
        <v>252340</v>
      </c>
      <c r="K630" s="12">
        <v>0</v>
      </c>
      <c r="L630" s="12">
        <v>0</v>
      </c>
      <c r="M630" s="12">
        <v>0</v>
      </c>
      <c r="N630" s="12">
        <v>0</v>
      </c>
      <c r="O630" s="12">
        <v>0</v>
      </c>
      <c r="P630" s="12">
        <f t="shared" si="206"/>
        <v>252340</v>
      </c>
      <c r="Q630" s="12">
        <v>1208880</v>
      </c>
      <c r="R630" s="12">
        <v>0</v>
      </c>
      <c r="S630" s="12">
        <v>0</v>
      </c>
      <c r="T630" s="12">
        <v>0</v>
      </c>
      <c r="U630" s="12">
        <v>0</v>
      </c>
      <c r="V630" s="12">
        <v>0</v>
      </c>
      <c r="W630" s="12">
        <f t="shared" ref="W630:W645" si="209">SUM(Q630:V630)</f>
        <v>1208880</v>
      </c>
      <c r="X630" s="12">
        <v>882370</v>
      </c>
      <c r="Y630" s="12">
        <v>0</v>
      </c>
      <c r="Z630" s="12">
        <v>0</v>
      </c>
      <c r="AA630" s="12">
        <v>0</v>
      </c>
      <c r="AB630" s="12">
        <v>0</v>
      </c>
      <c r="AC630" s="12">
        <v>0</v>
      </c>
      <c r="AD630" s="12">
        <f t="shared" ref="AD630:AD645" si="210">SUM(X630:AC630)</f>
        <v>882370</v>
      </c>
      <c r="AE630" s="12">
        <v>4550</v>
      </c>
      <c r="AF630" s="12">
        <v>0</v>
      </c>
      <c r="AG630" s="12">
        <v>0</v>
      </c>
      <c r="AH630" s="12">
        <v>0</v>
      </c>
      <c r="AI630" s="12">
        <v>0</v>
      </c>
      <c r="AJ630" s="12">
        <v>0</v>
      </c>
      <c r="AK630" s="12">
        <f t="shared" ref="AK630:AK645" si="211">SUM(AE630:AJ630)</f>
        <v>4550</v>
      </c>
      <c r="AL630" s="12">
        <f t="shared" ref="AL630:AQ645" si="212">+J630+Q630+X630+AE630</f>
        <v>2348140</v>
      </c>
      <c r="AM630" s="12">
        <f t="shared" si="212"/>
        <v>0</v>
      </c>
      <c r="AN630" s="12">
        <f t="shared" si="212"/>
        <v>0</v>
      </c>
      <c r="AO630" s="12">
        <f t="shared" si="212"/>
        <v>0</v>
      </c>
      <c r="AP630" s="12">
        <f t="shared" si="212"/>
        <v>0</v>
      </c>
      <c r="AQ630" s="12">
        <f t="shared" si="212"/>
        <v>0</v>
      </c>
      <c r="AR630" s="12">
        <f t="shared" ref="AR630:AR645" si="213">SUM(AL630:AQ630)</f>
        <v>2348140</v>
      </c>
      <c r="AS630" s="12">
        <v>0</v>
      </c>
      <c r="AT630" s="12">
        <v>0</v>
      </c>
      <c r="AU630" s="12">
        <v>0</v>
      </c>
      <c r="AV630" s="12">
        <v>0</v>
      </c>
      <c r="AW630" s="12">
        <v>0</v>
      </c>
      <c r="AX630" s="12">
        <v>0</v>
      </c>
      <c r="AY630" s="12">
        <f t="shared" ref="AY630:AY645" si="214">SUM(AS630:AX630)</f>
        <v>0</v>
      </c>
      <c r="AZ630" s="12">
        <f t="shared" si="196"/>
        <v>2348140</v>
      </c>
      <c r="BA630" s="12">
        <f t="shared" si="197"/>
        <v>0</v>
      </c>
      <c r="BB630" s="12">
        <f t="shared" si="198"/>
        <v>0</v>
      </c>
      <c r="BC630" s="12">
        <f t="shared" si="199"/>
        <v>0</v>
      </c>
      <c r="BD630" s="12">
        <f t="shared" si="200"/>
        <v>0</v>
      </c>
      <c r="BE630" s="12">
        <f t="shared" si="201"/>
        <v>0</v>
      </c>
      <c r="BF630" s="12">
        <f t="shared" si="195"/>
        <v>2348140</v>
      </c>
      <c r="BH630" s="95"/>
    </row>
    <row r="631" spans="1:60">
      <c r="A631" s="45" t="s">
        <v>816</v>
      </c>
      <c r="B631" s="14" t="s">
        <v>817</v>
      </c>
      <c r="C631" s="84"/>
      <c r="D631" s="45" t="s">
        <v>45</v>
      </c>
      <c r="E631" s="84" t="s">
        <v>1401</v>
      </c>
      <c r="F631" s="85"/>
      <c r="G631" s="85"/>
      <c r="H631" s="85"/>
      <c r="I631" s="84"/>
      <c r="J631" s="12">
        <v>121000</v>
      </c>
      <c r="K631" s="12">
        <v>0</v>
      </c>
      <c r="L631" s="12">
        <v>0</v>
      </c>
      <c r="M631" s="12">
        <v>0</v>
      </c>
      <c r="N631" s="12">
        <v>0</v>
      </c>
      <c r="O631" s="12">
        <v>0</v>
      </c>
      <c r="P631" s="12">
        <f t="shared" si="206"/>
        <v>121000</v>
      </c>
      <c r="Q631" s="12">
        <v>194000</v>
      </c>
      <c r="R631" s="12">
        <v>0</v>
      </c>
      <c r="S631" s="12">
        <v>0</v>
      </c>
      <c r="T631" s="12">
        <v>0</v>
      </c>
      <c r="U631" s="12">
        <v>0</v>
      </c>
      <c r="V631" s="12">
        <v>0</v>
      </c>
      <c r="W631" s="12">
        <f t="shared" si="209"/>
        <v>194000</v>
      </c>
      <c r="X631" s="12">
        <v>4245700</v>
      </c>
      <c r="Y631" s="12">
        <v>0</v>
      </c>
      <c r="Z631" s="12">
        <v>0</v>
      </c>
      <c r="AA631" s="12">
        <v>0</v>
      </c>
      <c r="AB631" s="12">
        <v>0</v>
      </c>
      <c r="AC631" s="12">
        <v>0</v>
      </c>
      <c r="AD631" s="12">
        <f t="shared" si="210"/>
        <v>4245700</v>
      </c>
      <c r="AE631" s="12">
        <v>4245700</v>
      </c>
      <c r="AF631" s="12">
        <v>0</v>
      </c>
      <c r="AG631" s="12">
        <v>0</v>
      </c>
      <c r="AH631" s="12">
        <v>0</v>
      </c>
      <c r="AI631" s="12">
        <v>0</v>
      </c>
      <c r="AJ631" s="12">
        <v>0</v>
      </c>
      <c r="AK631" s="12">
        <f t="shared" si="211"/>
        <v>4245700</v>
      </c>
      <c r="AL631" s="12">
        <f t="shared" si="212"/>
        <v>8806400</v>
      </c>
      <c r="AM631" s="12">
        <f t="shared" si="212"/>
        <v>0</v>
      </c>
      <c r="AN631" s="12">
        <f t="shared" si="212"/>
        <v>0</v>
      </c>
      <c r="AO631" s="12">
        <f t="shared" si="212"/>
        <v>0</v>
      </c>
      <c r="AP631" s="12">
        <f t="shared" si="212"/>
        <v>0</v>
      </c>
      <c r="AQ631" s="12">
        <f t="shared" si="212"/>
        <v>0</v>
      </c>
      <c r="AR631" s="12">
        <f t="shared" si="213"/>
        <v>8806400</v>
      </c>
      <c r="AS631" s="12">
        <v>0</v>
      </c>
      <c r="AT631" s="12">
        <v>0</v>
      </c>
      <c r="AU631" s="12">
        <v>0</v>
      </c>
      <c r="AV631" s="12">
        <v>0</v>
      </c>
      <c r="AW631" s="12">
        <v>0</v>
      </c>
      <c r="AX631" s="12">
        <v>0</v>
      </c>
      <c r="AY631" s="12">
        <f t="shared" si="214"/>
        <v>0</v>
      </c>
      <c r="AZ631" s="12">
        <f t="shared" si="196"/>
        <v>8806400</v>
      </c>
      <c r="BA631" s="12">
        <f t="shared" si="197"/>
        <v>0</v>
      </c>
      <c r="BB631" s="12">
        <f t="shared" si="198"/>
        <v>0</v>
      </c>
      <c r="BC631" s="12">
        <f t="shared" si="199"/>
        <v>0</v>
      </c>
      <c r="BD631" s="12">
        <f t="shared" si="200"/>
        <v>0</v>
      </c>
      <c r="BE631" s="12">
        <f t="shared" si="201"/>
        <v>0</v>
      </c>
      <c r="BF631" s="12">
        <f t="shared" si="195"/>
        <v>8806400</v>
      </c>
      <c r="BH631" s="95"/>
    </row>
    <row r="632" spans="1:60">
      <c r="A632" s="84" t="s">
        <v>818</v>
      </c>
      <c r="B632" s="14" t="s">
        <v>819</v>
      </c>
      <c r="C632" s="84"/>
      <c r="D632" s="84" t="s">
        <v>1399</v>
      </c>
      <c r="E632" s="84" t="s">
        <v>36</v>
      </c>
      <c r="F632" s="85"/>
      <c r="G632" s="85"/>
      <c r="H632" s="85"/>
      <c r="I632" s="84"/>
      <c r="J632" s="12">
        <v>238000</v>
      </c>
      <c r="K632" s="12">
        <v>0</v>
      </c>
      <c r="L632" s="12">
        <v>0</v>
      </c>
      <c r="M632" s="12">
        <v>0</v>
      </c>
      <c r="N632" s="12">
        <v>0</v>
      </c>
      <c r="O632" s="12">
        <v>0</v>
      </c>
      <c r="P632" s="12">
        <f t="shared" si="206"/>
        <v>238000</v>
      </c>
      <c r="Q632" s="12">
        <v>150000</v>
      </c>
      <c r="R632" s="12">
        <v>0</v>
      </c>
      <c r="S632" s="12">
        <v>0</v>
      </c>
      <c r="T632" s="12">
        <v>0</v>
      </c>
      <c r="U632" s="12">
        <v>0</v>
      </c>
      <c r="V632" s="12">
        <v>0</v>
      </c>
      <c r="W632" s="12">
        <f t="shared" si="209"/>
        <v>150000</v>
      </c>
      <c r="X632" s="12">
        <v>3969000</v>
      </c>
      <c r="Y632" s="12">
        <v>0</v>
      </c>
      <c r="Z632" s="12">
        <v>0</v>
      </c>
      <c r="AA632" s="12">
        <v>0</v>
      </c>
      <c r="AB632" s="12">
        <v>0</v>
      </c>
      <c r="AC632" s="12">
        <v>0</v>
      </c>
      <c r="AD632" s="12">
        <f t="shared" si="210"/>
        <v>3969000</v>
      </c>
      <c r="AE632" s="12">
        <v>1009000</v>
      </c>
      <c r="AF632" s="12">
        <v>0</v>
      </c>
      <c r="AG632" s="12">
        <v>0</v>
      </c>
      <c r="AH632" s="12">
        <v>0</v>
      </c>
      <c r="AI632" s="12">
        <v>0</v>
      </c>
      <c r="AJ632" s="12">
        <v>0</v>
      </c>
      <c r="AK632" s="12">
        <f t="shared" si="211"/>
        <v>1009000</v>
      </c>
      <c r="AL632" s="12">
        <f t="shared" si="212"/>
        <v>5366000</v>
      </c>
      <c r="AM632" s="12">
        <f t="shared" si="212"/>
        <v>0</v>
      </c>
      <c r="AN632" s="12">
        <f t="shared" si="212"/>
        <v>0</v>
      </c>
      <c r="AO632" s="12">
        <f t="shared" si="212"/>
        <v>0</v>
      </c>
      <c r="AP632" s="12">
        <f t="shared" si="212"/>
        <v>0</v>
      </c>
      <c r="AQ632" s="12">
        <f t="shared" si="212"/>
        <v>0</v>
      </c>
      <c r="AR632" s="12">
        <f t="shared" si="213"/>
        <v>5366000</v>
      </c>
      <c r="AS632" s="12">
        <v>0</v>
      </c>
      <c r="AT632" s="12">
        <v>0</v>
      </c>
      <c r="AU632" s="12">
        <v>0</v>
      </c>
      <c r="AV632" s="12">
        <v>0</v>
      </c>
      <c r="AW632" s="12">
        <v>0</v>
      </c>
      <c r="AX632" s="12">
        <v>0</v>
      </c>
      <c r="AY632" s="12">
        <f t="shared" si="214"/>
        <v>0</v>
      </c>
      <c r="AZ632" s="12">
        <f t="shared" si="196"/>
        <v>5366000</v>
      </c>
      <c r="BA632" s="12">
        <f t="shared" si="197"/>
        <v>0</v>
      </c>
      <c r="BB632" s="12">
        <f t="shared" si="198"/>
        <v>0</v>
      </c>
      <c r="BC632" s="12">
        <f t="shared" si="199"/>
        <v>0</v>
      </c>
      <c r="BD632" s="12">
        <f t="shared" si="200"/>
        <v>0</v>
      </c>
      <c r="BE632" s="12">
        <f t="shared" si="201"/>
        <v>0</v>
      </c>
      <c r="BF632" s="12">
        <f t="shared" si="195"/>
        <v>5366000</v>
      </c>
      <c r="BH632" s="95"/>
    </row>
    <row r="633" spans="1:60">
      <c r="A633" s="84" t="s">
        <v>820</v>
      </c>
      <c r="B633" s="14" t="s">
        <v>819</v>
      </c>
      <c r="C633" s="84"/>
      <c r="D633" s="84" t="s">
        <v>1399</v>
      </c>
      <c r="E633" s="84" t="s">
        <v>36</v>
      </c>
      <c r="F633" s="85"/>
      <c r="G633" s="85"/>
      <c r="H633" s="85"/>
      <c r="I633" s="84"/>
      <c r="J633" s="12">
        <v>0</v>
      </c>
      <c r="K633" s="12">
        <v>0</v>
      </c>
      <c r="L633" s="12">
        <v>0</v>
      </c>
      <c r="M633" s="12">
        <v>0</v>
      </c>
      <c r="N633" s="12">
        <v>0</v>
      </c>
      <c r="O633" s="12">
        <v>0</v>
      </c>
      <c r="P633" s="12">
        <f t="shared" si="206"/>
        <v>0</v>
      </c>
      <c r="Q633" s="12">
        <v>690000</v>
      </c>
      <c r="R633" s="12">
        <v>0</v>
      </c>
      <c r="S633" s="12">
        <v>0</v>
      </c>
      <c r="T633" s="12">
        <v>0</v>
      </c>
      <c r="U633" s="12">
        <v>0</v>
      </c>
      <c r="V633" s="12">
        <v>0</v>
      </c>
      <c r="W633" s="12">
        <f t="shared" si="209"/>
        <v>690000</v>
      </c>
      <c r="X633" s="12"/>
      <c r="Y633" s="12">
        <v>0</v>
      </c>
      <c r="Z633" s="12">
        <v>0</v>
      </c>
      <c r="AA633" s="12">
        <v>0</v>
      </c>
      <c r="AB633" s="12">
        <v>0</v>
      </c>
      <c r="AC633" s="12">
        <v>0</v>
      </c>
      <c r="AD633" s="12">
        <f t="shared" si="210"/>
        <v>0</v>
      </c>
      <c r="AE633" s="12">
        <v>0</v>
      </c>
      <c r="AF633" s="12">
        <v>0</v>
      </c>
      <c r="AG633" s="12">
        <v>0</v>
      </c>
      <c r="AH633" s="12">
        <v>0</v>
      </c>
      <c r="AI633" s="12">
        <v>0</v>
      </c>
      <c r="AJ633" s="12">
        <v>0</v>
      </c>
      <c r="AK633" s="12">
        <f t="shared" si="211"/>
        <v>0</v>
      </c>
      <c r="AL633" s="12">
        <f t="shared" si="212"/>
        <v>690000</v>
      </c>
      <c r="AM633" s="12">
        <f t="shared" si="212"/>
        <v>0</v>
      </c>
      <c r="AN633" s="12">
        <f t="shared" si="212"/>
        <v>0</v>
      </c>
      <c r="AO633" s="12">
        <f t="shared" si="212"/>
        <v>0</v>
      </c>
      <c r="AP633" s="12">
        <f t="shared" si="212"/>
        <v>0</v>
      </c>
      <c r="AQ633" s="12">
        <f t="shared" si="212"/>
        <v>0</v>
      </c>
      <c r="AR633" s="12">
        <f t="shared" si="213"/>
        <v>690000</v>
      </c>
      <c r="AS633" s="12">
        <v>0</v>
      </c>
      <c r="AT633" s="12">
        <v>0</v>
      </c>
      <c r="AU633" s="12">
        <v>0</v>
      </c>
      <c r="AV633" s="12">
        <v>0</v>
      </c>
      <c r="AW633" s="12">
        <v>0</v>
      </c>
      <c r="AX633" s="12">
        <v>0</v>
      </c>
      <c r="AY633" s="12">
        <f t="shared" si="214"/>
        <v>0</v>
      </c>
      <c r="AZ633" s="12">
        <f t="shared" si="196"/>
        <v>690000</v>
      </c>
      <c r="BA633" s="12">
        <f t="shared" si="197"/>
        <v>0</v>
      </c>
      <c r="BB633" s="12">
        <f t="shared" si="198"/>
        <v>0</v>
      </c>
      <c r="BC633" s="12">
        <f t="shared" si="199"/>
        <v>0</v>
      </c>
      <c r="BD633" s="12">
        <f t="shared" si="200"/>
        <v>0</v>
      </c>
      <c r="BE633" s="12">
        <f t="shared" si="201"/>
        <v>0</v>
      </c>
      <c r="BF633" s="12">
        <f t="shared" si="195"/>
        <v>690000</v>
      </c>
      <c r="BH633" s="95"/>
    </row>
    <row r="634" spans="1:60">
      <c r="A634" s="84" t="s">
        <v>821</v>
      </c>
      <c r="B634" s="14" t="s">
        <v>3</v>
      </c>
      <c r="C634" s="14"/>
      <c r="D634" s="84" t="s">
        <v>1399</v>
      </c>
      <c r="E634" s="84" t="s">
        <v>36</v>
      </c>
      <c r="F634" s="85">
        <v>10</v>
      </c>
      <c r="G634" s="85" t="s">
        <v>146</v>
      </c>
      <c r="H634" s="85" t="s">
        <v>548</v>
      </c>
      <c r="I634" s="11"/>
      <c r="J634" s="12">
        <v>0</v>
      </c>
      <c r="K634" s="12">
        <v>0</v>
      </c>
      <c r="L634" s="12">
        <v>0</v>
      </c>
      <c r="M634" s="12">
        <v>0</v>
      </c>
      <c r="N634" s="12">
        <v>0</v>
      </c>
      <c r="O634" s="12">
        <v>0</v>
      </c>
      <c r="P634" s="12">
        <f t="shared" si="206"/>
        <v>0</v>
      </c>
      <c r="Q634" s="12">
        <v>5000</v>
      </c>
      <c r="R634" s="12">
        <v>0</v>
      </c>
      <c r="S634" s="12">
        <v>0</v>
      </c>
      <c r="T634" s="12">
        <v>0</v>
      </c>
      <c r="U634" s="12">
        <v>0</v>
      </c>
      <c r="V634" s="12">
        <v>0</v>
      </c>
      <c r="W634" s="12">
        <f t="shared" si="209"/>
        <v>5000</v>
      </c>
      <c r="X634" s="12">
        <v>0</v>
      </c>
      <c r="Y634" s="12">
        <v>0</v>
      </c>
      <c r="Z634" s="12">
        <v>0</v>
      </c>
      <c r="AA634" s="12">
        <v>0</v>
      </c>
      <c r="AB634" s="12">
        <v>0</v>
      </c>
      <c r="AC634" s="12">
        <v>0</v>
      </c>
      <c r="AD634" s="12">
        <f t="shared" si="210"/>
        <v>0</v>
      </c>
      <c r="AE634" s="12">
        <v>0</v>
      </c>
      <c r="AF634" s="12">
        <v>0</v>
      </c>
      <c r="AG634" s="12">
        <v>0</v>
      </c>
      <c r="AH634" s="12">
        <v>0</v>
      </c>
      <c r="AI634" s="12">
        <v>0</v>
      </c>
      <c r="AJ634" s="12">
        <v>0</v>
      </c>
      <c r="AK634" s="12">
        <f t="shared" si="211"/>
        <v>0</v>
      </c>
      <c r="AL634" s="12">
        <f t="shared" si="212"/>
        <v>5000</v>
      </c>
      <c r="AM634" s="12">
        <f t="shared" si="212"/>
        <v>0</v>
      </c>
      <c r="AN634" s="12">
        <f t="shared" si="212"/>
        <v>0</v>
      </c>
      <c r="AO634" s="12">
        <f t="shared" si="212"/>
        <v>0</v>
      </c>
      <c r="AP634" s="12">
        <f t="shared" si="212"/>
        <v>0</v>
      </c>
      <c r="AQ634" s="12">
        <f t="shared" si="212"/>
        <v>0</v>
      </c>
      <c r="AR634" s="12">
        <f t="shared" si="213"/>
        <v>5000</v>
      </c>
      <c r="AS634" s="12">
        <v>0</v>
      </c>
      <c r="AT634" s="12">
        <v>0</v>
      </c>
      <c r="AU634" s="12">
        <v>0</v>
      </c>
      <c r="AV634" s="12">
        <v>0</v>
      </c>
      <c r="AW634" s="12">
        <v>0</v>
      </c>
      <c r="AX634" s="12">
        <v>0</v>
      </c>
      <c r="AY634" s="12">
        <f t="shared" si="214"/>
        <v>0</v>
      </c>
      <c r="AZ634" s="12">
        <f t="shared" si="196"/>
        <v>5000</v>
      </c>
      <c r="BA634" s="12">
        <f t="shared" si="197"/>
        <v>0</v>
      </c>
      <c r="BB634" s="12">
        <f t="shared" si="198"/>
        <v>0</v>
      </c>
      <c r="BC634" s="12">
        <f t="shared" si="199"/>
        <v>0</v>
      </c>
      <c r="BD634" s="12">
        <f t="shared" si="200"/>
        <v>0</v>
      </c>
      <c r="BE634" s="12">
        <f t="shared" si="201"/>
        <v>0</v>
      </c>
      <c r="BF634" s="12">
        <f t="shared" si="195"/>
        <v>5000</v>
      </c>
      <c r="BH634" s="95"/>
    </row>
    <row r="635" spans="1:60" ht="38.25">
      <c r="A635" s="32" t="s">
        <v>822</v>
      </c>
      <c r="B635" s="14" t="s">
        <v>12</v>
      </c>
      <c r="C635" s="14"/>
      <c r="D635" s="14" t="s">
        <v>1399</v>
      </c>
      <c r="E635" s="14" t="s">
        <v>36</v>
      </c>
      <c r="F635" s="85"/>
      <c r="G635" s="85"/>
      <c r="H635" s="85"/>
      <c r="I635" s="30"/>
      <c r="J635" s="12">
        <v>0</v>
      </c>
      <c r="K635" s="12">
        <v>0</v>
      </c>
      <c r="L635" s="12">
        <v>0</v>
      </c>
      <c r="M635" s="12">
        <v>0</v>
      </c>
      <c r="N635" s="12">
        <v>0</v>
      </c>
      <c r="O635" s="12">
        <v>0</v>
      </c>
      <c r="P635" s="12">
        <f t="shared" si="206"/>
        <v>0</v>
      </c>
      <c r="Q635" s="12">
        <v>0</v>
      </c>
      <c r="R635" s="12">
        <v>0</v>
      </c>
      <c r="S635" s="12">
        <v>0</v>
      </c>
      <c r="T635" s="26">
        <v>0</v>
      </c>
      <c r="U635" s="12">
        <v>0</v>
      </c>
      <c r="V635" s="12">
        <v>0</v>
      </c>
      <c r="W635" s="12">
        <f t="shared" si="209"/>
        <v>0</v>
      </c>
      <c r="X635" s="12">
        <v>0</v>
      </c>
      <c r="Y635" s="12">
        <v>0</v>
      </c>
      <c r="Z635" s="12">
        <v>0</v>
      </c>
      <c r="AA635" s="26">
        <v>0</v>
      </c>
      <c r="AB635" s="12">
        <v>0</v>
      </c>
      <c r="AC635" s="12">
        <v>0</v>
      </c>
      <c r="AD635" s="12">
        <f t="shared" si="210"/>
        <v>0</v>
      </c>
      <c r="AE635" s="12">
        <v>0</v>
      </c>
      <c r="AF635" s="12">
        <v>0</v>
      </c>
      <c r="AG635" s="12">
        <v>0</v>
      </c>
      <c r="AH635" s="12">
        <v>0</v>
      </c>
      <c r="AI635" s="12">
        <v>0</v>
      </c>
      <c r="AJ635" s="12">
        <v>0</v>
      </c>
      <c r="AK635" s="12">
        <f t="shared" si="211"/>
        <v>0</v>
      </c>
      <c r="AL635" s="12">
        <f t="shared" si="212"/>
        <v>0</v>
      </c>
      <c r="AM635" s="12">
        <f t="shared" si="212"/>
        <v>0</v>
      </c>
      <c r="AN635" s="12">
        <f t="shared" si="212"/>
        <v>0</v>
      </c>
      <c r="AO635" s="12">
        <f t="shared" si="212"/>
        <v>0</v>
      </c>
      <c r="AP635" s="12">
        <f t="shared" si="212"/>
        <v>0</v>
      </c>
      <c r="AQ635" s="12">
        <f t="shared" si="212"/>
        <v>0</v>
      </c>
      <c r="AR635" s="12">
        <f t="shared" si="213"/>
        <v>0</v>
      </c>
      <c r="AS635" s="12">
        <v>0</v>
      </c>
      <c r="AT635" s="12">
        <v>0</v>
      </c>
      <c r="AU635" s="12">
        <v>0</v>
      </c>
      <c r="AV635" s="12">
        <v>0</v>
      </c>
      <c r="AW635" s="12">
        <v>0</v>
      </c>
      <c r="AX635" s="12">
        <v>0</v>
      </c>
      <c r="AY635" s="12">
        <f t="shared" si="214"/>
        <v>0</v>
      </c>
      <c r="AZ635" s="12">
        <f t="shared" si="196"/>
        <v>0</v>
      </c>
      <c r="BA635" s="12">
        <f t="shared" si="197"/>
        <v>0</v>
      </c>
      <c r="BB635" s="12">
        <f t="shared" si="198"/>
        <v>0</v>
      </c>
      <c r="BC635" s="12">
        <f t="shared" si="199"/>
        <v>0</v>
      </c>
      <c r="BD635" s="12">
        <f t="shared" si="200"/>
        <v>0</v>
      </c>
      <c r="BE635" s="12">
        <f t="shared" si="201"/>
        <v>0</v>
      </c>
      <c r="BF635" s="12">
        <f t="shared" si="195"/>
        <v>0</v>
      </c>
      <c r="BH635" s="95"/>
    </row>
    <row r="636" spans="1:60" ht="89.25">
      <c r="A636" s="32" t="s">
        <v>823</v>
      </c>
      <c r="B636" s="14" t="s">
        <v>9</v>
      </c>
      <c r="C636" s="14"/>
      <c r="D636" s="84" t="s">
        <v>1399</v>
      </c>
      <c r="E636" s="14" t="s">
        <v>36</v>
      </c>
      <c r="F636" s="85"/>
      <c r="G636" s="85"/>
      <c r="H636" s="85"/>
      <c r="I636" s="30"/>
      <c r="J636" s="26">
        <v>0</v>
      </c>
      <c r="K636" s="26">
        <v>0</v>
      </c>
      <c r="L636" s="26">
        <v>0</v>
      </c>
      <c r="M636" s="26">
        <v>0</v>
      </c>
      <c r="N636" s="26">
        <v>0</v>
      </c>
      <c r="O636" s="26">
        <v>0</v>
      </c>
      <c r="P636" s="12">
        <f t="shared" si="206"/>
        <v>0</v>
      </c>
      <c r="Q636" s="26">
        <v>0</v>
      </c>
      <c r="R636" s="26">
        <v>0</v>
      </c>
      <c r="S636" s="26">
        <v>0</v>
      </c>
      <c r="T636" s="26">
        <v>0</v>
      </c>
      <c r="U636" s="26">
        <v>0</v>
      </c>
      <c r="V636" s="26">
        <v>0</v>
      </c>
      <c r="W636" s="12">
        <f t="shared" si="209"/>
        <v>0</v>
      </c>
      <c r="X636" s="26">
        <v>0</v>
      </c>
      <c r="Y636" s="26">
        <v>0</v>
      </c>
      <c r="Z636" s="26">
        <v>0</v>
      </c>
      <c r="AA636" s="26">
        <v>0</v>
      </c>
      <c r="AB636" s="26">
        <v>0</v>
      </c>
      <c r="AC636" s="26">
        <v>0</v>
      </c>
      <c r="AD636" s="12">
        <f t="shared" si="210"/>
        <v>0</v>
      </c>
      <c r="AE636" s="26">
        <v>0</v>
      </c>
      <c r="AF636" s="26">
        <v>0</v>
      </c>
      <c r="AG636" s="26">
        <v>0</v>
      </c>
      <c r="AH636" s="26">
        <v>0</v>
      </c>
      <c r="AI636" s="26">
        <v>0</v>
      </c>
      <c r="AJ636" s="26">
        <v>0</v>
      </c>
      <c r="AK636" s="12">
        <f t="shared" si="211"/>
        <v>0</v>
      </c>
      <c r="AL636" s="12">
        <f t="shared" si="212"/>
        <v>0</v>
      </c>
      <c r="AM636" s="12">
        <f t="shared" si="212"/>
        <v>0</v>
      </c>
      <c r="AN636" s="12">
        <f t="shared" si="212"/>
        <v>0</v>
      </c>
      <c r="AO636" s="12">
        <f t="shared" si="212"/>
        <v>0</v>
      </c>
      <c r="AP636" s="12">
        <f t="shared" si="212"/>
        <v>0</v>
      </c>
      <c r="AQ636" s="12">
        <f t="shared" si="212"/>
        <v>0</v>
      </c>
      <c r="AR636" s="12">
        <f t="shared" si="213"/>
        <v>0</v>
      </c>
      <c r="AS636" s="12">
        <v>0</v>
      </c>
      <c r="AT636" s="12">
        <v>0</v>
      </c>
      <c r="AU636" s="12">
        <v>0</v>
      </c>
      <c r="AV636" s="12">
        <v>0</v>
      </c>
      <c r="AW636" s="12">
        <v>0</v>
      </c>
      <c r="AX636" s="12">
        <v>0</v>
      </c>
      <c r="AY636" s="12">
        <f t="shared" si="214"/>
        <v>0</v>
      </c>
      <c r="AZ636" s="12">
        <f t="shared" si="196"/>
        <v>0</v>
      </c>
      <c r="BA636" s="12">
        <f t="shared" si="197"/>
        <v>0</v>
      </c>
      <c r="BB636" s="12">
        <f t="shared" si="198"/>
        <v>0</v>
      </c>
      <c r="BC636" s="12">
        <f t="shared" si="199"/>
        <v>0</v>
      </c>
      <c r="BD636" s="12">
        <f t="shared" si="200"/>
        <v>0</v>
      </c>
      <c r="BE636" s="12">
        <f t="shared" si="201"/>
        <v>0</v>
      </c>
      <c r="BF636" s="12">
        <f t="shared" si="195"/>
        <v>0</v>
      </c>
      <c r="BH636" s="95"/>
    </row>
    <row r="637" spans="1:60" ht="76.5">
      <c r="A637" s="32" t="s">
        <v>824</v>
      </c>
      <c r="B637" s="14" t="s">
        <v>9</v>
      </c>
      <c r="C637" s="14"/>
      <c r="D637" s="84" t="s">
        <v>1399</v>
      </c>
      <c r="E637" s="14" t="s">
        <v>36</v>
      </c>
      <c r="F637" s="85"/>
      <c r="G637" s="85"/>
      <c r="H637" s="85"/>
      <c r="I637" s="30"/>
      <c r="J637" s="26">
        <v>0</v>
      </c>
      <c r="K637" s="26">
        <v>0</v>
      </c>
      <c r="L637" s="26">
        <v>0</v>
      </c>
      <c r="M637" s="26">
        <v>0</v>
      </c>
      <c r="N637" s="26">
        <v>0</v>
      </c>
      <c r="O637" s="26">
        <v>0</v>
      </c>
      <c r="P637" s="12">
        <f t="shared" si="206"/>
        <v>0</v>
      </c>
      <c r="Q637" s="26">
        <v>0</v>
      </c>
      <c r="R637" s="26">
        <v>0</v>
      </c>
      <c r="S637" s="26">
        <v>0</v>
      </c>
      <c r="T637" s="26">
        <v>0</v>
      </c>
      <c r="U637" s="26">
        <v>0</v>
      </c>
      <c r="V637" s="26">
        <v>0</v>
      </c>
      <c r="W637" s="12">
        <f t="shared" si="209"/>
        <v>0</v>
      </c>
      <c r="X637" s="26">
        <v>0</v>
      </c>
      <c r="Y637" s="26">
        <v>0</v>
      </c>
      <c r="Z637" s="26">
        <v>0</v>
      </c>
      <c r="AA637" s="26">
        <v>0</v>
      </c>
      <c r="AB637" s="26">
        <v>0</v>
      </c>
      <c r="AC637" s="26">
        <v>0</v>
      </c>
      <c r="AD637" s="12">
        <f t="shared" si="210"/>
        <v>0</v>
      </c>
      <c r="AE637" s="26">
        <v>0</v>
      </c>
      <c r="AF637" s="26">
        <v>0</v>
      </c>
      <c r="AG637" s="26">
        <v>0</v>
      </c>
      <c r="AH637" s="26">
        <v>0</v>
      </c>
      <c r="AI637" s="26">
        <v>0</v>
      </c>
      <c r="AJ637" s="26">
        <v>0</v>
      </c>
      <c r="AK637" s="12">
        <f t="shared" si="211"/>
        <v>0</v>
      </c>
      <c r="AL637" s="12">
        <f t="shared" si="212"/>
        <v>0</v>
      </c>
      <c r="AM637" s="12">
        <f t="shared" si="212"/>
        <v>0</v>
      </c>
      <c r="AN637" s="12">
        <f t="shared" si="212"/>
        <v>0</v>
      </c>
      <c r="AO637" s="12">
        <f t="shared" si="212"/>
        <v>0</v>
      </c>
      <c r="AP637" s="12">
        <f t="shared" si="212"/>
        <v>0</v>
      </c>
      <c r="AQ637" s="12">
        <f t="shared" si="212"/>
        <v>0</v>
      </c>
      <c r="AR637" s="12">
        <f t="shared" si="213"/>
        <v>0</v>
      </c>
      <c r="AS637" s="12">
        <v>0</v>
      </c>
      <c r="AT637" s="12">
        <v>0</v>
      </c>
      <c r="AU637" s="12">
        <v>0</v>
      </c>
      <c r="AV637" s="12">
        <v>0</v>
      </c>
      <c r="AW637" s="12">
        <v>0</v>
      </c>
      <c r="AX637" s="12">
        <v>0</v>
      </c>
      <c r="AY637" s="12">
        <f t="shared" si="214"/>
        <v>0</v>
      </c>
      <c r="AZ637" s="12">
        <f t="shared" si="196"/>
        <v>0</v>
      </c>
      <c r="BA637" s="12">
        <f t="shared" si="197"/>
        <v>0</v>
      </c>
      <c r="BB637" s="12">
        <f t="shared" si="198"/>
        <v>0</v>
      </c>
      <c r="BC637" s="12">
        <f t="shared" si="199"/>
        <v>0</v>
      </c>
      <c r="BD637" s="12">
        <f t="shared" si="200"/>
        <v>0</v>
      </c>
      <c r="BE637" s="12">
        <f t="shared" si="201"/>
        <v>0</v>
      </c>
      <c r="BF637" s="12">
        <f t="shared" si="195"/>
        <v>0</v>
      </c>
      <c r="BH637" s="95"/>
    </row>
    <row r="638" spans="1:60" ht="89.25">
      <c r="A638" s="32" t="s">
        <v>825</v>
      </c>
      <c r="B638" s="14" t="s">
        <v>9</v>
      </c>
      <c r="C638" s="14"/>
      <c r="D638" s="84" t="s">
        <v>1399</v>
      </c>
      <c r="E638" s="14" t="s">
        <v>36</v>
      </c>
      <c r="F638" s="85"/>
      <c r="G638" s="85"/>
      <c r="H638" s="85"/>
      <c r="I638" s="30"/>
      <c r="J638" s="26">
        <v>0</v>
      </c>
      <c r="K638" s="26">
        <v>0</v>
      </c>
      <c r="L638" s="26">
        <v>0</v>
      </c>
      <c r="M638" s="26">
        <v>0</v>
      </c>
      <c r="N638" s="26">
        <v>0</v>
      </c>
      <c r="O638" s="26">
        <v>0</v>
      </c>
      <c r="P638" s="12">
        <f t="shared" si="206"/>
        <v>0</v>
      </c>
      <c r="Q638" s="26">
        <v>0</v>
      </c>
      <c r="R638" s="26">
        <v>0</v>
      </c>
      <c r="S638" s="26">
        <v>0</v>
      </c>
      <c r="T638" s="26">
        <v>0</v>
      </c>
      <c r="U638" s="26">
        <v>0</v>
      </c>
      <c r="V638" s="26">
        <v>0</v>
      </c>
      <c r="W638" s="12">
        <f t="shared" si="209"/>
        <v>0</v>
      </c>
      <c r="X638" s="26">
        <v>0</v>
      </c>
      <c r="Y638" s="26">
        <v>0</v>
      </c>
      <c r="Z638" s="26">
        <v>0</v>
      </c>
      <c r="AA638" s="26">
        <v>0</v>
      </c>
      <c r="AB638" s="26">
        <v>0</v>
      </c>
      <c r="AC638" s="26">
        <v>0</v>
      </c>
      <c r="AD638" s="12">
        <f t="shared" si="210"/>
        <v>0</v>
      </c>
      <c r="AE638" s="26">
        <v>0</v>
      </c>
      <c r="AF638" s="26">
        <v>0</v>
      </c>
      <c r="AG638" s="26">
        <v>0</v>
      </c>
      <c r="AH638" s="26">
        <v>0</v>
      </c>
      <c r="AI638" s="26">
        <v>0</v>
      </c>
      <c r="AJ638" s="26">
        <v>0</v>
      </c>
      <c r="AK638" s="12">
        <f t="shared" si="211"/>
        <v>0</v>
      </c>
      <c r="AL638" s="12">
        <f t="shared" si="212"/>
        <v>0</v>
      </c>
      <c r="AM638" s="12">
        <f t="shared" si="212"/>
        <v>0</v>
      </c>
      <c r="AN638" s="12">
        <f t="shared" si="212"/>
        <v>0</v>
      </c>
      <c r="AO638" s="12">
        <f t="shared" si="212"/>
        <v>0</v>
      </c>
      <c r="AP638" s="12">
        <f t="shared" si="212"/>
        <v>0</v>
      </c>
      <c r="AQ638" s="12">
        <f t="shared" si="212"/>
        <v>0</v>
      </c>
      <c r="AR638" s="12">
        <f t="shared" si="213"/>
        <v>0</v>
      </c>
      <c r="AS638" s="12">
        <v>0</v>
      </c>
      <c r="AT638" s="12">
        <v>0</v>
      </c>
      <c r="AU638" s="12">
        <v>0</v>
      </c>
      <c r="AV638" s="12">
        <v>0</v>
      </c>
      <c r="AW638" s="12">
        <v>0</v>
      </c>
      <c r="AX638" s="12">
        <v>0</v>
      </c>
      <c r="AY638" s="12">
        <f t="shared" si="214"/>
        <v>0</v>
      </c>
      <c r="AZ638" s="12">
        <f t="shared" si="196"/>
        <v>0</v>
      </c>
      <c r="BA638" s="12">
        <f t="shared" si="197"/>
        <v>0</v>
      </c>
      <c r="BB638" s="12">
        <f t="shared" si="198"/>
        <v>0</v>
      </c>
      <c r="BC638" s="12">
        <f t="shared" si="199"/>
        <v>0</v>
      </c>
      <c r="BD638" s="12">
        <f t="shared" si="200"/>
        <v>0</v>
      </c>
      <c r="BE638" s="12">
        <f t="shared" si="201"/>
        <v>0</v>
      </c>
      <c r="BF638" s="12">
        <f t="shared" si="195"/>
        <v>0</v>
      </c>
      <c r="BH638" s="95"/>
    </row>
    <row r="639" spans="1:60" ht="89.25">
      <c r="A639" s="32" t="s">
        <v>826</v>
      </c>
      <c r="B639" s="14" t="s">
        <v>9</v>
      </c>
      <c r="C639" s="14"/>
      <c r="D639" s="84" t="s">
        <v>1399</v>
      </c>
      <c r="E639" s="14" t="s">
        <v>36</v>
      </c>
      <c r="F639" s="85"/>
      <c r="G639" s="85"/>
      <c r="H639" s="85"/>
      <c r="I639" s="30"/>
      <c r="J639" s="26">
        <v>300000</v>
      </c>
      <c r="K639" s="26">
        <v>0</v>
      </c>
      <c r="L639" s="26">
        <v>0</v>
      </c>
      <c r="M639" s="26">
        <v>0</v>
      </c>
      <c r="N639" s="26">
        <v>0</v>
      </c>
      <c r="O639" s="26">
        <v>0</v>
      </c>
      <c r="P639" s="12">
        <f t="shared" si="206"/>
        <v>300000</v>
      </c>
      <c r="Q639" s="26">
        <v>1533031</v>
      </c>
      <c r="R639" s="26">
        <v>0</v>
      </c>
      <c r="S639" s="26">
        <v>0</v>
      </c>
      <c r="T639" s="26">
        <v>0</v>
      </c>
      <c r="U639" s="26">
        <v>0</v>
      </c>
      <c r="V639" s="26">
        <v>0</v>
      </c>
      <c r="W639" s="12">
        <f t="shared" si="209"/>
        <v>1533031</v>
      </c>
      <c r="X639" s="26">
        <v>0</v>
      </c>
      <c r="Y639" s="26">
        <v>0</v>
      </c>
      <c r="Z639" s="26">
        <v>0</v>
      </c>
      <c r="AA639" s="26">
        <v>0</v>
      </c>
      <c r="AB639" s="26">
        <v>0</v>
      </c>
      <c r="AC639" s="26">
        <v>0</v>
      </c>
      <c r="AD639" s="12">
        <f t="shared" si="210"/>
        <v>0</v>
      </c>
      <c r="AE639" s="26">
        <v>0</v>
      </c>
      <c r="AF639" s="26">
        <v>0</v>
      </c>
      <c r="AG639" s="26">
        <v>0</v>
      </c>
      <c r="AH639" s="26">
        <v>0</v>
      </c>
      <c r="AI639" s="26">
        <v>0</v>
      </c>
      <c r="AJ639" s="26">
        <v>0</v>
      </c>
      <c r="AK639" s="12">
        <f t="shared" si="211"/>
        <v>0</v>
      </c>
      <c r="AL639" s="12">
        <f t="shared" si="212"/>
        <v>1833031</v>
      </c>
      <c r="AM639" s="12">
        <f t="shared" si="212"/>
        <v>0</v>
      </c>
      <c r="AN639" s="12">
        <f t="shared" si="212"/>
        <v>0</v>
      </c>
      <c r="AO639" s="12">
        <f t="shared" si="212"/>
        <v>0</v>
      </c>
      <c r="AP639" s="12">
        <f t="shared" si="212"/>
        <v>0</v>
      </c>
      <c r="AQ639" s="12">
        <f t="shared" si="212"/>
        <v>0</v>
      </c>
      <c r="AR639" s="12">
        <f t="shared" si="213"/>
        <v>1833031</v>
      </c>
      <c r="AS639" s="12">
        <v>0</v>
      </c>
      <c r="AT639" s="12">
        <v>0</v>
      </c>
      <c r="AU639" s="12">
        <v>0</v>
      </c>
      <c r="AV639" s="12">
        <v>0</v>
      </c>
      <c r="AW639" s="12">
        <v>0</v>
      </c>
      <c r="AX639" s="12">
        <v>0</v>
      </c>
      <c r="AY639" s="12">
        <f t="shared" si="214"/>
        <v>0</v>
      </c>
      <c r="AZ639" s="12">
        <f t="shared" si="196"/>
        <v>1833031</v>
      </c>
      <c r="BA639" s="12">
        <f t="shared" si="197"/>
        <v>0</v>
      </c>
      <c r="BB639" s="12">
        <f t="shared" si="198"/>
        <v>0</v>
      </c>
      <c r="BC639" s="12">
        <f t="shared" si="199"/>
        <v>0</v>
      </c>
      <c r="BD639" s="12">
        <f t="shared" si="200"/>
        <v>0</v>
      </c>
      <c r="BE639" s="12">
        <f t="shared" si="201"/>
        <v>0</v>
      </c>
      <c r="BF639" s="12">
        <f t="shared" si="195"/>
        <v>1833031</v>
      </c>
      <c r="BH639" s="95"/>
    </row>
    <row r="640" spans="1:60" ht="89.25">
      <c r="A640" s="32" t="s">
        <v>827</v>
      </c>
      <c r="B640" s="14" t="s">
        <v>9</v>
      </c>
      <c r="C640" s="14"/>
      <c r="D640" s="84" t="s">
        <v>1399</v>
      </c>
      <c r="E640" s="14" t="s">
        <v>36</v>
      </c>
      <c r="F640" s="85"/>
      <c r="G640" s="85"/>
      <c r="H640" s="85"/>
      <c r="I640" s="30"/>
      <c r="J640" s="26">
        <v>0</v>
      </c>
      <c r="K640" s="26">
        <v>0</v>
      </c>
      <c r="L640" s="26">
        <v>0</v>
      </c>
      <c r="M640" s="26">
        <v>0</v>
      </c>
      <c r="N640" s="26">
        <v>0</v>
      </c>
      <c r="O640" s="26">
        <v>0</v>
      </c>
      <c r="P640" s="12">
        <f t="shared" si="206"/>
        <v>0</v>
      </c>
      <c r="Q640" s="26">
        <v>0</v>
      </c>
      <c r="R640" s="26">
        <v>0</v>
      </c>
      <c r="S640" s="26">
        <v>0</v>
      </c>
      <c r="T640" s="26">
        <v>0</v>
      </c>
      <c r="U640" s="26">
        <v>0</v>
      </c>
      <c r="V640" s="26">
        <v>0</v>
      </c>
      <c r="W640" s="12">
        <f t="shared" si="209"/>
        <v>0</v>
      </c>
      <c r="X640" s="26">
        <v>0</v>
      </c>
      <c r="Y640" s="26">
        <v>0</v>
      </c>
      <c r="Z640" s="26">
        <v>0</v>
      </c>
      <c r="AA640" s="26">
        <v>0</v>
      </c>
      <c r="AB640" s="26">
        <v>0</v>
      </c>
      <c r="AC640" s="26">
        <v>0</v>
      </c>
      <c r="AD640" s="12">
        <f t="shared" si="210"/>
        <v>0</v>
      </c>
      <c r="AE640" s="26">
        <v>0</v>
      </c>
      <c r="AF640" s="26">
        <v>0</v>
      </c>
      <c r="AG640" s="26">
        <v>0</v>
      </c>
      <c r="AH640" s="26">
        <v>0</v>
      </c>
      <c r="AI640" s="26">
        <v>0</v>
      </c>
      <c r="AJ640" s="26">
        <v>0</v>
      </c>
      <c r="AK640" s="12">
        <f t="shared" si="211"/>
        <v>0</v>
      </c>
      <c r="AL640" s="12">
        <f t="shared" si="212"/>
        <v>0</v>
      </c>
      <c r="AM640" s="12">
        <f t="shared" si="212"/>
        <v>0</v>
      </c>
      <c r="AN640" s="12">
        <f t="shared" si="212"/>
        <v>0</v>
      </c>
      <c r="AO640" s="12">
        <f t="shared" si="212"/>
        <v>0</v>
      </c>
      <c r="AP640" s="12">
        <f t="shared" si="212"/>
        <v>0</v>
      </c>
      <c r="AQ640" s="12">
        <f t="shared" si="212"/>
        <v>0</v>
      </c>
      <c r="AR640" s="12">
        <f t="shared" si="213"/>
        <v>0</v>
      </c>
      <c r="AS640" s="12">
        <v>0</v>
      </c>
      <c r="AT640" s="12">
        <v>0</v>
      </c>
      <c r="AU640" s="12">
        <v>0</v>
      </c>
      <c r="AV640" s="12">
        <v>0</v>
      </c>
      <c r="AW640" s="12">
        <v>0</v>
      </c>
      <c r="AX640" s="12">
        <v>0</v>
      </c>
      <c r="AY640" s="12">
        <f t="shared" si="214"/>
        <v>0</v>
      </c>
      <c r="AZ640" s="12">
        <f t="shared" si="196"/>
        <v>0</v>
      </c>
      <c r="BA640" s="12">
        <f t="shared" si="197"/>
        <v>0</v>
      </c>
      <c r="BB640" s="12">
        <f t="shared" si="198"/>
        <v>0</v>
      </c>
      <c r="BC640" s="12">
        <f t="shared" si="199"/>
        <v>0</v>
      </c>
      <c r="BD640" s="12">
        <f t="shared" si="200"/>
        <v>0</v>
      </c>
      <c r="BE640" s="12">
        <f t="shared" si="201"/>
        <v>0</v>
      </c>
      <c r="BF640" s="12">
        <f t="shared" si="195"/>
        <v>0</v>
      </c>
      <c r="BH640" s="95"/>
    </row>
    <row r="641" spans="1:60" ht="89.25">
      <c r="A641" s="32" t="s">
        <v>828</v>
      </c>
      <c r="B641" s="14" t="s">
        <v>9</v>
      </c>
      <c r="C641" s="14"/>
      <c r="D641" s="84" t="s">
        <v>1399</v>
      </c>
      <c r="E641" s="14" t="s">
        <v>36</v>
      </c>
      <c r="F641" s="85"/>
      <c r="G641" s="85"/>
      <c r="H641" s="85"/>
      <c r="I641" s="30"/>
      <c r="J641" s="26">
        <v>0</v>
      </c>
      <c r="K641" s="26">
        <v>0</v>
      </c>
      <c r="L641" s="26">
        <v>0</v>
      </c>
      <c r="M641" s="26">
        <v>0</v>
      </c>
      <c r="N641" s="26">
        <v>0</v>
      </c>
      <c r="O641" s="26">
        <v>0</v>
      </c>
      <c r="P641" s="12">
        <f t="shared" si="206"/>
        <v>0</v>
      </c>
      <c r="Q641" s="26">
        <v>0</v>
      </c>
      <c r="R641" s="26">
        <v>0</v>
      </c>
      <c r="S641" s="26">
        <v>0</v>
      </c>
      <c r="T641" s="26">
        <v>0</v>
      </c>
      <c r="U641" s="26">
        <v>0</v>
      </c>
      <c r="V641" s="26">
        <v>0</v>
      </c>
      <c r="W641" s="12">
        <f t="shared" si="209"/>
        <v>0</v>
      </c>
      <c r="X641" s="26">
        <v>0</v>
      </c>
      <c r="Y641" s="26">
        <v>0</v>
      </c>
      <c r="Z641" s="26">
        <v>0</v>
      </c>
      <c r="AA641" s="26">
        <v>0</v>
      </c>
      <c r="AB641" s="26">
        <v>0</v>
      </c>
      <c r="AC641" s="26">
        <v>0</v>
      </c>
      <c r="AD641" s="12">
        <f t="shared" si="210"/>
        <v>0</v>
      </c>
      <c r="AE641" s="26">
        <v>0</v>
      </c>
      <c r="AF641" s="26">
        <v>0</v>
      </c>
      <c r="AG641" s="26">
        <v>0</v>
      </c>
      <c r="AH641" s="26">
        <v>0</v>
      </c>
      <c r="AI641" s="26">
        <v>0</v>
      </c>
      <c r="AJ641" s="26">
        <v>0</v>
      </c>
      <c r="AK641" s="12">
        <f t="shared" si="211"/>
        <v>0</v>
      </c>
      <c r="AL641" s="12">
        <f t="shared" si="212"/>
        <v>0</v>
      </c>
      <c r="AM641" s="12">
        <f t="shared" si="212"/>
        <v>0</v>
      </c>
      <c r="AN641" s="12">
        <f t="shared" si="212"/>
        <v>0</v>
      </c>
      <c r="AO641" s="12">
        <f t="shared" si="212"/>
        <v>0</v>
      </c>
      <c r="AP641" s="12">
        <f t="shared" si="212"/>
        <v>0</v>
      </c>
      <c r="AQ641" s="12">
        <f t="shared" si="212"/>
        <v>0</v>
      </c>
      <c r="AR641" s="12">
        <f t="shared" si="213"/>
        <v>0</v>
      </c>
      <c r="AS641" s="12">
        <v>0</v>
      </c>
      <c r="AT641" s="12">
        <v>0</v>
      </c>
      <c r="AU641" s="12">
        <v>0</v>
      </c>
      <c r="AV641" s="12">
        <v>0</v>
      </c>
      <c r="AW641" s="12">
        <v>0</v>
      </c>
      <c r="AX641" s="12">
        <v>0</v>
      </c>
      <c r="AY641" s="12">
        <f t="shared" si="214"/>
        <v>0</v>
      </c>
      <c r="AZ641" s="12">
        <f t="shared" si="196"/>
        <v>0</v>
      </c>
      <c r="BA641" s="12">
        <f t="shared" si="197"/>
        <v>0</v>
      </c>
      <c r="BB641" s="12">
        <f t="shared" si="198"/>
        <v>0</v>
      </c>
      <c r="BC641" s="12">
        <f t="shared" si="199"/>
        <v>0</v>
      </c>
      <c r="BD641" s="12">
        <f t="shared" si="200"/>
        <v>0</v>
      </c>
      <c r="BE641" s="12">
        <f t="shared" si="201"/>
        <v>0</v>
      </c>
      <c r="BF641" s="12">
        <f t="shared" si="195"/>
        <v>0</v>
      </c>
      <c r="BH641" s="95"/>
    </row>
    <row r="642" spans="1:60" ht="89.25">
      <c r="A642" s="32" t="s">
        <v>829</v>
      </c>
      <c r="B642" s="14" t="s">
        <v>9</v>
      </c>
      <c r="C642" s="14"/>
      <c r="D642" s="84" t="s">
        <v>1399</v>
      </c>
      <c r="E642" s="14" t="s">
        <v>36</v>
      </c>
      <c r="F642" s="85"/>
      <c r="G642" s="85"/>
      <c r="H642" s="85"/>
      <c r="I642" s="30"/>
      <c r="J642" s="26">
        <v>0</v>
      </c>
      <c r="K642" s="26">
        <v>0</v>
      </c>
      <c r="L642" s="26">
        <v>0</v>
      </c>
      <c r="M642" s="26">
        <v>0</v>
      </c>
      <c r="N642" s="26">
        <v>0</v>
      </c>
      <c r="O642" s="26">
        <v>0</v>
      </c>
      <c r="P642" s="12">
        <f t="shared" si="206"/>
        <v>0</v>
      </c>
      <c r="Q642" s="26">
        <v>0</v>
      </c>
      <c r="R642" s="26">
        <v>0</v>
      </c>
      <c r="S642" s="26">
        <v>0</v>
      </c>
      <c r="T642" s="26">
        <v>0</v>
      </c>
      <c r="U642" s="26">
        <v>0</v>
      </c>
      <c r="V642" s="26">
        <v>0</v>
      </c>
      <c r="W642" s="12">
        <f t="shared" si="209"/>
        <v>0</v>
      </c>
      <c r="X642" s="26">
        <v>0</v>
      </c>
      <c r="Y642" s="26">
        <v>0</v>
      </c>
      <c r="Z642" s="26">
        <v>0</v>
      </c>
      <c r="AA642" s="26">
        <v>0</v>
      </c>
      <c r="AB642" s="26">
        <v>0</v>
      </c>
      <c r="AC642" s="26">
        <v>0</v>
      </c>
      <c r="AD642" s="12">
        <f t="shared" si="210"/>
        <v>0</v>
      </c>
      <c r="AE642" s="26">
        <v>0</v>
      </c>
      <c r="AF642" s="26">
        <v>0</v>
      </c>
      <c r="AG642" s="26">
        <v>0</v>
      </c>
      <c r="AH642" s="26">
        <v>0</v>
      </c>
      <c r="AI642" s="26">
        <v>0</v>
      </c>
      <c r="AJ642" s="26">
        <v>0</v>
      </c>
      <c r="AK642" s="12">
        <f t="shared" si="211"/>
        <v>0</v>
      </c>
      <c r="AL642" s="12">
        <f t="shared" si="212"/>
        <v>0</v>
      </c>
      <c r="AM642" s="12">
        <f t="shared" si="212"/>
        <v>0</v>
      </c>
      <c r="AN642" s="12">
        <f t="shared" si="212"/>
        <v>0</v>
      </c>
      <c r="AO642" s="12">
        <f t="shared" si="212"/>
        <v>0</v>
      </c>
      <c r="AP642" s="12">
        <f t="shared" si="212"/>
        <v>0</v>
      </c>
      <c r="AQ642" s="12">
        <f t="shared" si="212"/>
        <v>0</v>
      </c>
      <c r="AR642" s="12">
        <f t="shared" si="213"/>
        <v>0</v>
      </c>
      <c r="AS642" s="12">
        <v>0</v>
      </c>
      <c r="AT642" s="12">
        <v>0</v>
      </c>
      <c r="AU642" s="12">
        <v>0</v>
      </c>
      <c r="AV642" s="12">
        <v>0</v>
      </c>
      <c r="AW642" s="12">
        <v>0</v>
      </c>
      <c r="AX642" s="12">
        <v>0</v>
      </c>
      <c r="AY642" s="12">
        <f t="shared" si="214"/>
        <v>0</v>
      </c>
      <c r="AZ642" s="12">
        <f t="shared" si="196"/>
        <v>0</v>
      </c>
      <c r="BA642" s="12">
        <f t="shared" si="197"/>
        <v>0</v>
      </c>
      <c r="BB642" s="12">
        <f t="shared" si="198"/>
        <v>0</v>
      </c>
      <c r="BC642" s="12">
        <f t="shared" si="199"/>
        <v>0</v>
      </c>
      <c r="BD642" s="12">
        <f t="shared" si="200"/>
        <v>0</v>
      </c>
      <c r="BE642" s="12">
        <f t="shared" si="201"/>
        <v>0</v>
      </c>
      <c r="BF642" s="12">
        <f t="shared" si="195"/>
        <v>0</v>
      </c>
      <c r="BH642" s="95"/>
    </row>
    <row r="643" spans="1:60" ht="76.5">
      <c r="A643" s="32" t="s">
        <v>830</v>
      </c>
      <c r="B643" s="14" t="s">
        <v>9</v>
      </c>
      <c r="C643" s="14"/>
      <c r="D643" s="84" t="s">
        <v>1399</v>
      </c>
      <c r="E643" s="14" t="s">
        <v>36</v>
      </c>
      <c r="F643" s="85"/>
      <c r="G643" s="85"/>
      <c r="H643" s="85"/>
      <c r="I643" s="30"/>
      <c r="J643" s="26">
        <v>0</v>
      </c>
      <c r="K643" s="26">
        <v>0</v>
      </c>
      <c r="L643" s="26">
        <v>0</v>
      </c>
      <c r="M643" s="26">
        <v>0</v>
      </c>
      <c r="N643" s="26">
        <v>0</v>
      </c>
      <c r="O643" s="26">
        <v>0</v>
      </c>
      <c r="P643" s="12">
        <f t="shared" si="206"/>
        <v>0</v>
      </c>
      <c r="Q643" s="26">
        <v>0</v>
      </c>
      <c r="R643" s="26">
        <v>0</v>
      </c>
      <c r="S643" s="26">
        <v>0</v>
      </c>
      <c r="T643" s="26">
        <v>0</v>
      </c>
      <c r="U643" s="26">
        <v>0</v>
      </c>
      <c r="V643" s="26">
        <v>0</v>
      </c>
      <c r="W643" s="12">
        <f t="shared" si="209"/>
        <v>0</v>
      </c>
      <c r="X643" s="26">
        <v>0</v>
      </c>
      <c r="Y643" s="26">
        <v>0</v>
      </c>
      <c r="Z643" s="26">
        <v>0</v>
      </c>
      <c r="AA643" s="26">
        <v>0</v>
      </c>
      <c r="AB643" s="26">
        <v>0</v>
      </c>
      <c r="AC643" s="26">
        <v>0</v>
      </c>
      <c r="AD643" s="12">
        <f t="shared" si="210"/>
        <v>0</v>
      </c>
      <c r="AE643" s="26">
        <v>0</v>
      </c>
      <c r="AF643" s="26">
        <v>0</v>
      </c>
      <c r="AG643" s="26">
        <v>0</v>
      </c>
      <c r="AH643" s="26">
        <v>0</v>
      </c>
      <c r="AI643" s="26">
        <v>0</v>
      </c>
      <c r="AJ643" s="26">
        <v>0</v>
      </c>
      <c r="AK643" s="12">
        <f t="shared" si="211"/>
        <v>0</v>
      </c>
      <c r="AL643" s="12">
        <f t="shared" si="212"/>
        <v>0</v>
      </c>
      <c r="AM643" s="12">
        <f t="shared" si="212"/>
        <v>0</v>
      </c>
      <c r="AN643" s="12">
        <f t="shared" si="212"/>
        <v>0</v>
      </c>
      <c r="AO643" s="12">
        <f t="shared" si="212"/>
        <v>0</v>
      </c>
      <c r="AP643" s="12">
        <f t="shared" si="212"/>
        <v>0</v>
      </c>
      <c r="AQ643" s="12">
        <f t="shared" si="212"/>
        <v>0</v>
      </c>
      <c r="AR643" s="12">
        <f t="shared" si="213"/>
        <v>0</v>
      </c>
      <c r="AS643" s="12">
        <v>0</v>
      </c>
      <c r="AT643" s="12">
        <v>0</v>
      </c>
      <c r="AU643" s="12">
        <v>0</v>
      </c>
      <c r="AV643" s="12">
        <v>0</v>
      </c>
      <c r="AW643" s="12">
        <v>0</v>
      </c>
      <c r="AX643" s="12">
        <v>0</v>
      </c>
      <c r="AY643" s="12">
        <f t="shared" si="214"/>
        <v>0</v>
      </c>
      <c r="AZ643" s="12">
        <f t="shared" si="196"/>
        <v>0</v>
      </c>
      <c r="BA643" s="12">
        <f t="shared" si="197"/>
        <v>0</v>
      </c>
      <c r="BB643" s="12">
        <f t="shared" si="198"/>
        <v>0</v>
      </c>
      <c r="BC643" s="12">
        <f t="shared" si="199"/>
        <v>0</v>
      </c>
      <c r="BD643" s="12">
        <f t="shared" si="200"/>
        <v>0</v>
      </c>
      <c r="BE643" s="12">
        <f t="shared" si="201"/>
        <v>0</v>
      </c>
      <c r="BF643" s="12">
        <f t="shared" si="195"/>
        <v>0</v>
      </c>
      <c r="BH643" s="95"/>
    </row>
    <row r="644" spans="1:60" ht="76.5">
      <c r="A644" s="32" t="s">
        <v>831</v>
      </c>
      <c r="B644" s="14" t="s">
        <v>9</v>
      </c>
      <c r="C644" s="14"/>
      <c r="D644" s="84" t="s">
        <v>1399</v>
      </c>
      <c r="E644" s="14" t="s">
        <v>36</v>
      </c>
      <c r="F644" s="85"/>
      <c r="G644" s="85"/>
      <c r="H644" s="85"/>
      <c r="I644" s="30"/>
      <c r="J644" s="26">
        <v>0</v>
      </c>
      <c r="K644" s="26">
        <v>0</v>
      </c>
      <c r="L644" s="26">
        <v>0</v>
      </c>
      <c r="M644" s="26">
        <v>0</v>
      </c>
      <c r="N644" s="26">
        <v>0</v>
      </c>
      <c r="O644" s="26">
        <v>0</v>
      </c>
      <c r="P644" s="12">
        <f t="shared" si="206"/>
        <v>0</v>
      </c>
      <c r="Q644" s="26">
        <v>0</v>
      </c>
      <c r="R644" s="26">
        <v>0</v>
      </c>
      <c r="S644" s="26">
        <v>0</v>
      </c>
      <c r="T644" s="26">
        <v>0</v>
      </c>
      <c r="U644" s="26">
        <v>0</v>
      </c>
      <c r="V644" s="26">
        <v>0</v>
      </c>
      <c r="W644" s="12">
        <f t="shared" si="209"/>
        <v>0</v>
      </c>
      <c r="X644" s="26">
        <v>0</v>
      </c>
      <c r="Y644" s="26">
        <v>0</v>
      </c>
      <c r="Z644" s="26">
        <v>0</v>
      </c>
      <c r="AA644" s="26">
        <v>0</v>
      </c>
      <c r="AB644" s="26">
        <v>0</v>
      </c>
      <c r="AC644" s="26">
        <v>0</v>
      </c>
      <c r="AD644" s="12">
        <f t="shared" si="210"/>
        <v>0</v>
      </c>
      <c r="AE644" s="26">
        <v>0</v>
      </c>
      <c r="AF644" s="26">
        <v>0</v>
      </c>
      <c r="AG644" s="26">
        <v>0</v>
      </c>
      <c r="AH644" s="26">
        <v>0</v>
      </c>
      <c r="AI644" s="26">
        <v>0</v>
      </c>
      <c r="AJ644" s="26">
        <v>0</v>
      </c>
      <c r="AK644" s="12">
        <f t="shared" si="211"/>
        <v>0</v>
      </c>
      <c r="AL644" s="12">
        <f t="shared" si="212"/>
        <v>0</v>
      </c>
      <c r="AM644" s="12">
        <f t="shared" si="212"/>
        <v>0</v>
      </c>
      <c r="AN644" s="12">
        <f t="shared" si="212"/>
        <v>0</v>
      </c>
      <c r="AO644" s="12">
        <f t="shared" si="212"/>
        <v>0</v>
      </c>
      <c r="AP644" s="12">
        <f t="shared" si="212"/>
        <v>0</v>
      </c>
      <c r="AQ644" s="12">
        <f t="shared" si="212"/>
        <v>0</v>
      </c>
      <c r="AR644" s="12">
        <f t="shared" si="213"/>
        <v>0</v>
      </c>
      <c r="AS644" s="12">
        <v>0</v>
      </c>
      <c r="AT644" s="12">
        <v>0</v>
      </c>
      <c r="AU644" s="12">
        <v>0</v>
      </c>
      <c r="AV644" s="12">
        <v>0</v>
      </c>
      <c r="AW644" s="12">
        <v>0</v>
      </c>
      <c r="AX644" s="12">
        <v>0</v>
      </c>
      <c r="AY644" s="12">
        <f t="shared" si="214"/>
        <v>0</v>
      </c>
      <c r="AZ644" s="12">
        <f t="shared" si="196"/>
        <v>0</v>
      </c>
      <c r="BA644" s="12">
        <f t="shared" si="197"/>
        <v>0</v>
      </c>
      <c r="BB644" s="12">
        <f t="shared" si="198"/>
        <v>0</v>
      </c>
      <c r="BC644" s="12">
        <f t="shared" si="199"/>
        <v>0</v>
      </c>
      <c r="BD644" s="12">
        <f t="shared" si="200"/>
        <v>0</v>
      </c>
      <c r="BE644" s="12">
        <f t="shared" si="201"/>
        <v>0</v>
      </c>
      <c r="BF644" s="12">
        <f t="shared" si="195"/>
        <v>0</v>
      </c>
      <c r="BH644" s="95"/>
    </row>
    <row r="645" spans="1:60" ht="89.25">
      <c r="A645" s="32" t="s">
        <v>832</v>
      </c>
      <c r="B645" s="14" t="s">
        <v>9</v>
      </c>
      <c r="C645" s="14"/>
      <c r="D645" s="84" t="s">
        <v>1399</v>
      </c>
      <c r="E645" s="14" t="s">
        <v>36</v>
      </c>
      <c r="F645" s="85"/>
      <c r="G645" s="85"/>
      <c r="H645" s="85"/>
      <c r="I645" s="30"/>
      <c r="J645" s="26">
        <v>0</v>
      </c>
      <c r="K645" s="26">
        <v>0</v>
      </c>
      <c r="L645" s="26">
        <v>0</v>
      </c>
      <c r="M645" s="26">
        <v>0</v>
      </c>
      <c r="N645" s="26">
        <v>0</v>
      </c>
      <c r="O645" s="26">
        <v>0</v>
      </c>
      <c r="P645" s="12">
        <f t="shared" si="206"/>
        <v>0</v>
      </c>
      <c r="Q645" s="26">
        <v>0</v>
      </c>
      <c r="R645" s="26">
        <v>0</v>
      </c>
      <c r="S645" s="26">
        <v>0</v>
      </c>
      <c r="T645" s="26">
        <v>0</v>
      </c>
      <c r="U645" s="26">
        <v>0</v>
      </c>
      <c r="V645" s="26">
        <v>0</v>
      </c>
      <c r="W645" s="12">
        <f t="shared" si="209"/>
        <v>0</v>
      </c>
      <c r="X645" s="26">
        <v>0</v>
      </c>
      <c r="Y645" s="26">
        <v>0</v>
      </c>
      <c r="Z645" s="26">
        <v>0</v>
      </c>
      <c r="AA645" s="26">
        <v>0</v>
      </c>
      <c r="AB645" s="26">
        <v>0</v>
      </c>
      <c r="AC645" s="26">
        <v>0</v>
      </c>
      <c r="AD645" s="12">
        <f t="shared" si="210"/>
        <v>0</v>
      </c>
      <c r="AE645" s="26">
        <v>0</v>
      </c>
      <c r="AF645" s="26">
        <v>0</v>
      </c>
      <c r="AG645" s="26">
        <v>0</v>
      </c>
      <c r="AH645" s="26">
        <v>0</v>
      </c>
      <c r="AI645" s="26">
        <v>0</v>
      </c>
      <c r="AJ645" s="26">
        <v>0</v>
      </c>
      <c r="AK645" s="12">
        <f t="shared" si="211"/>
        <v>0</v>
      </c>
      <c r="AL645" s="12">
        <f t="shared" si="212"/>
        <v>0</v>
      </c>
      <c r="AM645" s="12">
        <f t="shared" si="212"/>
        <v>0</v>
      </c>
      <c r="AN645" s="12">
        <f t="shared" si="212"/>
        <v>0</v>
      </c>
      <c r="AO645" s="12">
        <f t="shared" si="212"/>
        <v>0</v>
      </c>
      <c r="AP645" s="12">
        <f t="shared" si="212"/>
        <v>0</v>
      </c>
      <c r="AQ645" s="12">
        <f t="shared" si="212"/>
        <v>0</v>
      </c>
      <c r="AR645" s="12">
        <f t="shared" si="213"/>
        <v>0</v>
      </c>
      <c r="AS645" s="12">
        <v>0</v>
      </c>
      <c r="AT645" s="12">
        <v>0</v>
      </c>
      <c r="AU645" s="12">
        <v>0</v>
      </c>
      <c r="AV645" s="12">
        <v>0</v>
      </c>
      <c r="AW645" s="12">
        <v>0</v>
      </c>
      <c r="AX645" s="12">
        <v>0</v>
      </c>
      <c r="AY645" s="12">
        <f t="shared" si="214"/>
        <v>0</v>
      </c>
      <c r="AZ645" s="12">
        <f t="shared" si="196"/>
        <v>0</v>
      </c>
      <c r="BA645" s="12">
        <f t="shared" si="197"/>
        <v>0</v>
      </c>
      <c r="BB645" s="12">
        <f t="shared" si="198"/>
        <v>0</v>
      </c>
      <c r="BC645" s="12">
        <f t="shared" si="199"/>
        <v>0</v>
      </c>
      <c r="BD645" s="12">
        <f t="shared" si="200"/>
        <v>0</v>
      </c>
      <c r="BE645" s="12">
        <f t="shared" si="201"/>
        <v>0</v>
      </c>
      <c r="BF645" s="12">
        <f t="shared" si="195"/>
        <v>0</v>
      </c>
      <c r="BH645" s="95"/>
    </row>
    <row r="646" spans="1:60" hidden="1">
      <c r="A646" s="71"/>
      <c r="B646" s="14"/>
      <c r="C646" s="14"/>
      <c r="D646" s="84"/>
      <c r="E646" s="84"/>
      <c r="F646" s="85"/>
      <c r="G646" s="85"/>
      <c r="H646" s="86"/>
      <c r="I646" s="14"/>
      <c r="J646" s="12"/>
      <c r="K646" s="12"/>
      <c r="L646" s="12"/>
      <c r="M646" s="12"/>
      <c r="N646" s="12"/>
      <c r="O646" s="12"/>
      <c r="P646" s="12"/>
      <c r="Q646" s="12"/>
      <c r="R646" s="12"/>
      <c r="S646" s="12"/>
      <c r="T646" s="12"/>
      <c r="U646" s="12"/>
      <c r="V646" s="12"/>
      <c r="W646" s="12"/>
      <c r="X646" s="12"/>
      <c r="Y646" s="12"/>
      <c r="Z646" s="12"/>
      <c r="AA646" s="12"/>
      <c r="AB646" s="12"/>
      <c r="AC646" s="12"/>
      <c r="AD646" s="12"/>
      <c r="AE646" s="12"/>
      <c r="AF646" s="12"/>
      <c r="AG646" s="12"/>
      <c r="AH646" s="12"/>
      <c r="AI646" s="12"/>
      <c r="AJ646" s="12"/>
      <c r="AK646" s="12"/>
      <c r="AL646" s="12"/>
      <c r="AM646" s="12"/>
      <c r="AN646" s="12"/>
      <c r="AO646" s="12"/>
      <c r="AP646" s="12"/>
      <c r="AQ646" s="12"/>
      <c r="AR646" s="12"/>
      <c r="AS646" s="12"/>
      <c r="AT646" s="12"/>
      <c r="AU646" s="12"/>
      <c r="AV646" s="12"/>
      <c r="AW646" s="12"/>
      <c r="AX646" s="12"/>
      <c r="AY646" s="12"/>
      <c r="AZ646" s="12">
        <f t="shared" si="196"/>
        <v>0</v>
      </c>
      <c r="BA646" s="12">
        <f t="shared" si="197"/>
        <v>0</v>
      </c>
      <c r="BB646" s="12">
        <f t="shared" si="198"/>
        <v>0</v>
      </c>
      <c r="BC646" s="12">
        <f t="shared" si="199"/>
        <v>0</v>
      </c>
      <c r="BD646" s="12">
        <f t="shared" si="200"/>
        <v>0</v>
      </c>
      <c r="BE646" s="12">
        <f t="shared" si="201"/>
        <v>0</v>
      </c>
      <c r="BF646" s="12">
        <f t="shared" si="195"/>
        <v>0</v>
      </c>
      <c r="BH646" s="95"/>
    </row>
    <row r="647" spans="1:60">
      <c r="A647" s="84"/>
      <c r="B647" s="14"/>
      <c r="C647" s="14"/>
      <c r="D647" s="84"/>
      <c r="E647" s="84"/>
      <c r="F647" s="85"/>
      <c r="G647" s="85"/>
      <c r="H647" s="128"/>
      <c r="I647" s="14"/>
      <c r="J647" s="12"/>
      <c r="K647" s="12"/>
      <c r="L647" s="12"/>
      <c r="M647" s="12"/>
      <c r="N647" s="12"/>
      <c r="O647" s="12"/>
      <c r="P647" s="12"/>
      <c r="Q647" s="12"/>
      <c r="R647" s="12"/>
      <c r="S647" s="12"/>
      <c r="T647" s="12"/>
      <c r="U647" s="12"/>
      <c r="V647" s="12"/>
      <c r="W647" s="12"/>
      <c r="X647" s="12"/>
      <c r="Y647" s="12"/>
      <c r="Z647" s="12"/>
      <c r="AA647" s="12"/>
      <c r="AB647" s="12"/>
      <c r="AC647" s="12"/>
      <c r="AD647" s="12"/>
      <c r="AE647" s="12"/>
      <c r="AF647" s="12"/>
      <c r="AG647" s="12"/>
      <c r="AH647" s="12"/>
      <c r="AI647" s="12"/>
      <c r="AJ647" s="12"/>
      <c r="AK647" s="12"/>
      <c r="AL647" s="12"/>
      <c r="AM647" s="12"/>
      <c r="AN647" s="12"/>
      <c r="AO647" s="12"/>
      <c r="AP647" s="12"/>
      <c r="AQ647" s="12"/>
      <c r="AR647" s="12"/>
      <c r="AS647" s="12"/>
      <c r="AT647" s="12"/>
      <c r="AU647" s="12"/>
      <c r="AV647" s="12"/>
      <c r="AW647" s="12"/>
      <c r="AX647" s="12"/>
      <c r="AY647" s="12"/>
      <c r="AZ647" s="12">
        <f t="shared" si="196"/>
        <v>0</v>
      </c>
      <c r="BA647" s="12">
        <f t="shared" si="197"/>
        <v>0</v>
      </c>
      <c r="BB647" s="12">
        <f t="shared" si="198"/>
        <v>0</v>
      </c>
      <c r="BC647" s="12">
        <f t="shared" si="199"/>
        <v>0</v>
      </c>
      <c r="BD647" s="12">
        <f t="shared" si="200"/>
        <v>0</v>
      </c>
      <c r="BE647" s="12">
        <f t="shared" si="201"/>
        <v>0</v>
      </c>
      <c r="BF647" s="12">
        <f t="shared" si="195"/>
        <v>0</v>
      </c>
      <c r="BH647" s="95"/>
    </row>
    <row r="648" spans="1:60" hidden="1">
      <c r="A648" s="84"/>
      <c r="B648" s="14"/>
      <c r="C648" s="84"/>
      <c r="D648" s="84"/>
      <c r="E648" s="84"/>
      <c r="F648" s="85"/>
      <c r="G648" s="85"/>
      <c r="H648" s="128"/>
      <c r="I648" s="14"/>
      <c r="J648" s="12"/>
      <c r="K648" s="12"/>
      <c r="L648" s="12"/>
      <c r="M648" s="12"/>
      <c r="N648" s="12"/>
      <c r="O648" s="12"/>
      <c r="P648" s="12"/>
      <c r="Q648" s="12"/>
      <c r="R648" s="12"/>
      <c r="S648" s="12"/>
      <c r="T648" s="12"/>
      <c r="U648" s="12"/>
      <c r="V648" s="12"/>
      <c r="W648" s="12"/>
      <c r="X648" s="12"/>
      <c r="Y648" s="12"/>
      <c r="Z648" s="12"/>
      <c r="AA648" s="12"/>
      <c r="AB648" s="12"/>
      <c r="AC648" s="12"/>
      <c r="AD648" s="12"/>
      <c r="AE648" s="12"/>
      <c r="AF648" s="12"/>
      <c r="AG648" s="12"/>
      <c r="AH648" s="12"/>
      <c r="AI648" s="12"/>
      <c r="AJ648" s="12"/>
      <c r="AK648" s="12"/>
      <c r="AL648" s="12"/>
      <c r="AM648" s="12"/>
      <c r="AN648" s="12"/>
      <c r="AO648" s="12"/>
      <c r="AP648" s="12"/>
      <c r="AQ648" s="12"/>
      <c r="AR648" s="12"/>
      <c r="AS648" s="12"/>
      <c r="AT648" s="12"/>
      <c r="AU648" s="12"/>
      <c r="AV648" s="12"/>
      <c r="AW648" s="12"/>
      <c r="AX648" s="12"/>
      <c r="AY648" s="12"/>
      <c r="AZ648" s="12">
        <f t="shared" si="196"/>
        <v>0</v>
      </c>
      <c r="BA648" s="12">
        <f t="shared" si="197"/>
        <v>0</v>
      </c>
      <c r="BB648" s="12">
        <f t="shared" si="198"/>
        <v>0</v>
      </c>
      <c r="BC648" s="12">
        <f t="shared" si="199"/>
        <v>0</v>
      </c>
      <c r="BD648" s="12">
        <f t="shared" si="200"/>
        <v>0</v>
      </c>
      <c r="BE648" s="12">
        <f t="shared" si="201"/>
        <v>0</v>
      </c>
      <c r="BF648" s="12">
        <f t="shared" si="195"/>
        <v>0</v>
      </c>
      <c r="BH648" s="95"/>
    </row>
    <row r="649" spans="1:60" hidden="1">
      <c r="A649" s="84"/>
      <c r="B649" s="14"/>
      <c r="C649" s="84"/>
      <c r="D649" s="84"/>
      <c r="E649" s="84"/>
      <c r="F649" s="85"/>
      <c r="G649" s="85"/>
      <c r="H649" s="128"/>
      <c r="I649" s="14"/>
      <c r="J649" s="12"/>
      <c r="K649" s="12"/>
      <c r="L649" s="12"/>
      <c r="M649" s="12"/>
      <c r="N649" s="12"/>
      <c r="O649" s="12"/>
      <c r="P649" s="12"/>
      <c r="Q649" s="12"/>
      <c r="R649" s="12"/>
      <c r="S649" s="12"/>
      <c r="T649" s="12"/>
      <c r="U649" s="12"/>
      <c r="V649" s="12"/>
      <c r="W649" s="12"/>
      <c r="X649" s="12"/>
      <c r="Y649" s="12"/>
      <c r="Z649" s="12"/>
      <c r="AA649" s="12"/>
      <c r="AB649" s="12"/>
      <c r="AC649" s="12"/>
      <c r="AD649" s="12"/>
      <c r="AE649" s="12"/>
      <c r="AF649" s="12"/>
      <c r="AG649" s="12"/>
      <c r="AH649" s="12"/>
      <c r="AI649" s="12"/>
      <c r="AJ649" s="12"/>
      <c r="AK649" s="12"/>
      <c r="AL649" s="12"/>
      <c r="AM649" s="12"/>
      <c r="AN649" s="12"/>
      <c r="AO649" s="12"/>
      <c r="AP649" s="12"/>
      <c r="AQ649" s="12"/>
      <c r="AR649" s="12"/>
      <c r="AS649" s="12"/>
      <c r="AT649" s="12"/>
      <c r="AU649" s="12"/>
      <c r="AV649" s="12"/>
      <c r="AW649" s="12"/>
      <c r="AX649" s="12"/>
      <c r="AY649" s="12"/>
      <c r="AZ649" s="12">
        <f t="shared" si="196"/>
        <v>0</v>
      </c>
      <c r="BA649" s="12">
        <f t="shared" si="197"/>
        <v>0</v>
      </c>
      <c r="BB649" s="12">
        <f t="shared" si="198"/>
        <v>0</v>
      </c>
      <c r="BC649" s="12">
        <f t="shared" si="199"/>
        <v>0</v>
      </c>
      <c r="BD649" s="12">
        <f t="shared" si="200"/>
        <v>0</v>
      </c>
      <c r="BE649" s="12">
        <f t="shared" si="201"/>
        <v>0</v>
      </c>
      <c r="BF649" s="12">
        <f t="shared" si="195"/>
        <v>0</v>
      </c>
      <c r="BH649" s="95"/>
    </row>
    <row r="650" spans="1:60">
      <c r="A650" s="71" t="s">
        <v>833</v>
      </c>
      <c r="B650" s="14"/>
      <c r="C650" s="14"/>
      <c r="D650" s="84"/>
      <c r="E650" s="84"/>
      <c r="F650" s="85"/>
      <c r="G650" s="85"/>
      <c r="H650" s="75"/>
      <c r="I650" s="14"/>
      <c r="J650" s="12">
        <f>SUM(J651:J657)</f>
        <v>89000</v>
      </c>
      <c r="K650" s="12">
        <f t="shared" ref="K650:AR650" si="215">SUM(K651:K657)</f>
        <v>0</v>
      </c>
      <c r="L650" s="12">
        <f t="shared" si="215"/>
        <v>0</v>
      </c>
      <c r="M650" s="12">
        <f t="shared" si="215"/>
        <v>0</v>
      </c>
      <c r="N650" s="12">
        <f t="shared" si="215"/>
        <v>18123391.949999999</v>
      </c>
      <c r="O650" s="12">
        <f t="shared" si="215"/>
        <v>0</v>
      </c>
      <c r="P650" s="12">
        <f t="shared" si="215"/>
        <v>18212391.949999999</v>
      </c>
      <c r="Q650" s="12">
        <f t="shared" si="215"/>
        <v>0</v>
      </c>
      <c r="R650" s="12">
        <f t="shared" si="215"/>
        <v>0</v>
      </c>
      <c r="S650" s="12">
        <f t="shared" si="215"/>
        <v>0</v>
      </c>
      <c r="T650" s="12">
        <f t="shared" si="215"/>
        <v>0</v>
      </c>
      <c r="U650" s="12">
        <f t="shared" si="215"/>
        <v>18123391.949999999</v>
      </c>
      <c r="V650" s="12">
        <f t="shared" si="215"/>
        <v>0</v>
      </c>
      <c r="W650" s="12">
        <f t="shared" si="215"/>
        <v>18123391.949999999</v>
      </c>
      <c r="X650" s="12">
        <f t="shared" si="215"/>
        <v>0</v>
      </c>
      <c r="Y650" s="12">
        <f t="shared" si="215"/>
        <v>0</v>
      </c>
      <c r="Z650" s="12">
        <f t="shared" si="215"/>
        <v>0</v>
      </c>
      <c r="AA650" s="12">
        <f t="shared" si="215"/>
        <v>0</v>
      </c>
      <c r="AB650" s="12">
        <f t="shared" si="215"/>
        <v>17156051.07</v>
      </c>
      <c r="AC650" s="12">
        <f t="shared" si="215"/>
        <v>0</v>
      </c>
      <c r="AD650" s="12">
        <f t="shared" si="215"/>
        <v>17156051.07</v>
      </c>
      <c r="AE650" s="12">
        <f t="shared" si="215"/>
        <v>0</v>
      </c>
      <c r="AF650" s="12">
        <f t="shared" si="215"/>
        <v>0</v>
      </c>
      <c r="AG650" s="12">
        <f t="shared" si="215"/>
        <v>0</v>
      </c>
      <c r="AH650" s="12">
        <f t="shared" si="215"/>
        <v>0</v>
      </c>
      <c r="AI650" s="12">
        <f t="shared" si="215"/>
        <v>9485721.8699999992</v>
      </c>
      <c r="AJ650" s="12">
        <f t="shared" si="215"/>
        <v>0</v>
      </c>
      <c r="AK650" s="12">
        <f t="shared" si="215"/>
        <v>9485721.8699999992</v>
      </c>
      <c r="AL650" s="12">
        <f t="shared" si="215"/>
        <v>89000</v>
      </c>
      <c r="AM650" s="12">
        <f t="shared" si="215"/>
        <v>0</v>
      </c>
      <c r="AN650" s="12">
        <f t="shared" si="215"/>
        <v>0</v>
      </c>
      <c r="AO650" s="12">
        <f t="shared" si="215"/>
        <v>0</v>
      </c>
      <c r="AP650" s="12">
        <f t="shared" si="215"/>
        <v>62888556.839999996</v>
      </c>
      <c r="AQ650" s="12">
        <f t="shared" si="215"/>
        <v>0</v>
      </c>
      <c r="AR650" s="12">
        <f t="shared" si="215"/>
        <v>62977556.839999996</v>
      </c>
      <c r="AS650" s="12">
        <v>0</v>
      </c>
      <c r="AT650" s="12">
        <v>0</v>
      </c>
      <c r="AU650" s="12">
        <v>0</v>
      </c>
      <c r="AV650" s="12">
        <v>0</v>
      </c>
      <c r="AW650" s="12">
        <v>0</v>
      </c>
      <c r="AX650" s="12">
        <v>0</v>
      </c>
      <c r="AY650" s="12">
        <f>SUM(AY651:AY657)</f>
        <v>0</v>
      </c>
      <c r="AZ650" s="12">
        <f t="shared" si="196"/>
        <v>89000</v>
      </c>
      <c r="BA650" s="12">
        <f t="shared" si="197"/>
        <v>0</v>
      </c>
      <c r="BB650" s="12">
        <f t="shared" si="198"/>
        <v>0</v>
      </c>
      <c r="BC650" s="12">
        <f t="shared" si="199"/>
        <v>0</v>
      </c>
      <c r="BD650" s="12">
        <f t="shared" si="200"/>
        <v>62888556.839999996</v>
      </c>
      <c r="BE650" s="12">
        <f t="shared" si="201"/>
        <v>0</v>
      </c>
      <c r="BF650" s="12">
        <f t="shared" ref="BF650:BF713" si="216">SUM(AZ650:BE650)</f>
        <v>62977556.839999996</v>
      </c>
      <c r="BH650" s="95"/>
    </row>
    <row r="651" spans="1:60" hidden="1">
      <c r="A651" s="84"/>
      <c r="B651" s="14"/>
      <c r="C651" s="14"/>
      <c r="D651" s="84"/>
      <c r="E651" s="84"/>
      <c r="F651" s="85"/>
      <c r="G651" s="85"/>
      <c r="H651" s="85"/>
      <c r="I651" s="30"/>
      <c r="J651" s="12"/>
      <c r="K651" s="12"/>
      <c r="L651" s="12"/>
      <c r="M651" s="12"/>
      <c r="N651" s="12"/>
      <c r="O651" s="12"/>
      <c r="P651" s="12"/>
      <c r="Q651" s="12"/>
      <c r="R651" s="12"/>
      <c r="S651" s="12"/>
      <c r="T651" s="12"/>
      <c r="U651" s="12"/>
      <c r="V651" s="12"/>
      <c r="W651" s="12"/>
      <c r="X651" s="12"/>
      <c r="Y651" s="12"/>
      <c r="Z651" s="12"/>
      <c r="AA651" s="12"/>
      <c r="AB651" s="12"/>
      <c r="AC651" s="12"/>
      <c r="AD651" s="12"/>
      <c r="AE651" s="12"/>
      <c r="AF651" s="12"/>
      <c r="AG651" s="12"/>
      <c r="AH651" s="12"/>
      <c r="AI651" s="12"/>
      <c r="AJ651" s="12"/>
      <c r="AK651" s="12"/>
      <c r="AL651" s="12"/>
      <c r="AM651" s="12"/>
      <c r="AN651" s="12"/>
      <c r="AO651" s="12"/>
      <c r="AP651" s="12"/>
      <c r="AQ651" s="12"/>
      <c r="AR651" s="12"/>
      <c r="AS651" s="12"/>
      <c r="AT651" s="12"/>
      <c r="AU651" s="12"/>
      <c r="AV651" s="12"/>
      <c r="AW651" s="12"/>
      <c r="AX651" s="12"/>
      <c r="AY651" s="12"/>
      <c r="AZ651" s="12">
        <f t="shared" ref="AZ651:AZ714" si="217">AL651+AS651</f>
        <v>0</v>
      </c>
      <c r="BA651" s="12">
        <f t="shared" ref="BA651:BA714" si="218">AM651+AT651</f>
        <v>0</v>
      </c>
      <c r="BB651" s="12">
        <f t="shared" ref="BB651:BB714" si="219">AN651+AU651</f>
        <v>0</v>
      </c>
      <c r="BC651" s="12">
        <f t="shared" ref="BC651:BC714" si="220">AO651+AV651</f>
        <v>0</v>
      </c>
      <c r="BD651" s="12">
        <f t="shared" ref="BD651:BD714" si="221">AP651+AW651</f>
        <v>0</v>
      </c>
      <c r="BE651" s="12">
        <f t="shared" ref="BE651:BE714" si="222">AQ651+AX651</f>
        <v>0</v>
      </c>
      <c r="BF651" s="12">
        <f t="shared" si="216"/>
        <v>0</v>
      </c>
      <c r="BH651" s="95"/>
    </row>
    <row r="652" spans="1:60" hidden="1">
      <c r="A652" s="84"/>
      <c r="B652" s="14"/>
      <c r="C652" s="14"/>
      <c r="D652" s="84"/>
      <c r="E652" s="84"/>
      <c r="F652" s="85"/>
      <c r="G652" s="85"/>
      <c r="H652" s="85"/>
      <c r="I652" s="30"/>
      <c r="J652" s="12"/>
      <c r="K652" s="12"/>
      <c r="L652" s="12"/>
      <c r="M652" s="12"/>
      <c r="N652" s="12"/>
      <c r="O652" s="12"/>
      <c r="P652" s="12"/>
      <c r="Q652" s="12"/>
      <c r="R652" s="12"/>
      <c r="S652" s="12"/>
      <c r="T652" s="12"/>
      <c r="U652" s="12"/>
      <c r="V652" s="12"/>
      <c r="W652" s="12"/>
      <c r="X652" s="12"/>
      <c r="Y652" s="12"/>
      <c r="Z652" s="12"/>
      <c r="AA652" s="12"/>
      <c r="AB652" s="12"/>
      <c r="AC652" s="12"/>
      <c r="AD652" s="12"/>
      <c r="AE652" s="12"/>
      <c r="AF652" s="12"/>
      <c r="AG652" s="12"/>
      <c r="AH652" s="12"/>
      <c r="AI652" s="12"/>
      <c r="AJ652" s="12"/>
      <c r="AK652" s="12"/>
      <c r="AL652" s="12"/>
      <c r="AM652" s="12"/>
      <c r="AN652" s="12"/>
      <c r="AO652" s="12"/>
      <c r="AP652" s="12"/>
      <c r="AQ652" s="12"/>
      <c r="AR652" s="12"/>
      <c r="AS652" s="12"/>
      <c r="AT652" s="12"/>
      <c r="AU652" s="12"/>
      <c r="AV652" s="12"/>
      <c r="AW652" s="12"/>
      <c r="AX652" s="12"/>
      <c r="AY652" s="12"/>
      <c r="AZ652" s="12">
        <f t="shared" si="217"/>
        <v>0</v>
      </c>
      <c r="BA652" s="12">
        <f t="shared" si="218"/>
        <v>0</v>
      </c>
      <c r="BB652" s="12">
        <f t="shared" si="219"/>
        <v>0</v>
      </c>
      <c r="BC652" s="12">
        <f t="shared" si="220"/>
        <v>0</v>
      </c>
      <c r="BD652" s="12">
        <f t="shared" si="221"/>
        <v>0</v>
      </c>
      <c r="BE652" s="12">
        <f t="shared" si="222"/>
        <v>0</v>
      </c>
      <c r="BF652" s="12">
        <f t="shared" si="216"/>
        <v>0</v>
      </c>
      <c r="BH652" s="95"/>
    </row>
    <row r="653" spans="1:60" ht="114.75">
      <c r="A653" s="113" t="s">
        <v>834</v>
      </c>
      <c r="B653" s="14" t="s">
        <v>835</v>
      </c>
      <c r="C653" s="84" t="s">
        <v>836</v>
      </c>
      <c r="D653" s="84" t="s">
        <v>45</v>
      </c>
      <c r="E653" s="84" t="s">
        <v>1400</v>
      </c>
      <c r="F653" s="85">
        <v>10</v>
      </c>
      <c r="G653" s="85"/>
      <c r="H653" s="85"/>
      <c r="I653" s="13"/>
      <c r="J653" s="12">
        <v>0</v>
      </c>
      <c r="K653" s="12">
        <v>0</v>
      </c>
      <c r="L653" s="12">
        <v>0</v>
      </c>
      <c r="M653" s="12">
        <v>0</v>
      </c>
      <c r="N653" s="12">
        <v>0</v>
      </c>
      <c r="O653" s="12">
        <v>0</v>
      </c>
      <c r="P653" s="12">
        <f>SUM(J653:O653)</f>
        <v>0</v>
      </c>
      <c r="Q653" s="12">
        <v>0</v>
      </c>
      <c r="R653" s="12">
        <v>0</v>
      </c>
      <c r="S653" s="12">
        <v>0</v>
      </c>
      <c r="T653" s="12">
        <v>0</v>
      </c>
      <c r="U653" s="12">
        <v>0</v>
      </c>
      <c r="V653" s="12">
        <v>0</v>
      </c>
      <c r="W653" s="12">
        <f>SUM(Q653:V653)</f>
        <v>0</v>
      </c>
      <c r="X653" s="12">
        <v>0</v>
      </c>
      <c r="Y653" s="12">
        <v>0</v>
      </c>
      <c r="Z653" s="12">
        <v>0</v>
      </c>
      <c r="AA653" s="12">
        <v>0</v>
      </c>
      <c r="AB653" s="12">
        <v>0</v>
      </c>
      <c r="AC653" s="12">
        <v>0</v>
      </c>
      <c r="AD653" s="12">
        <f>SUM(X653:AC653)</f>
        <v>0</v>
      </c>
      <c r="AE653" s="12">
        <v>0</v>
      </c>
      <c r="AF653" s="12">
        <v>0</v>
      </c>
      <c r="AG653" s="12">
        <v>0</v>
      </c>
      <c r="AH653" s="12">
        <v>0</v>
      </c>
      <c r="AI653" s="12">
        <v>0</v>
      </c>
      <c r="AJ653" s="12">
        <v>0</v>
      </c>
      <c r="AK653" s="12">
        <f>SUM(AE653:AJ653)</f>
        <v>0</v>
      </c>
      <c r="AL653" s="12">
        <f t="shared" ref="AL653:AQ655" si="223">+J653+Q653+X653+AE653</f>
        <v>0</v>
      </c>
      <c r="AM653" s="12">
        <f t="shared" si="223"/>
        <v>0</v>
      </c>
      <c r="AN653" s="12">
        <f t="shared" si="223"/>
        <v>0</v>
      </c>
      <c r="AO653" s="12">
        <f t="shared" si="223"/>
        <v>0</v>
      </c>
      <c r="AP653" s="12">
        <f t="shared" si="223"/>
        <v>0</v>
      </c>
      <c r="AQ653" s="12">
        <f t="shared" si="223"/>
        <v>0</v>
      </c>
      <c r="AR653" s="12">
        <f>SUM(AL653:AQ653)</f>
        <v>0</v>
      </c>
      <c r="AS653" s="12">
        <v>0</v>
      </c>
      <c r="AT653" s="12">
        <v>0</v>
      </c>
      <c r="AU653" s="12">
        <v>0</v>
      </c>
      <c r="AV653" s="12">
        <v>0</v>
      </c>
      <c r="AW653" s="12">
        <v>0</v>
      </c>
      <c r="AX653" s="12">
        <v>0</v>
      </c>
      <c r="AY653" s="12">
        <f>SUM(AS653:AX653)</f>
        <v>0</v>
      </c>
      <c r="AZ653" s="12">
        <f t="shared" si="217"/>
        <v>0</v>
      </c>
      <c r="BA653" s="12">
        <f t="shared" si="218"/>
        <v>0</v>
      </c>
      <c r="BB653" s="12">
        <f t="shared" si="219"/>
        <v>0</v>
      </c>
      <c r="BC653" s="12">
        <f t="shared" si="220"/>
        <v>0</v>
      </c>
      <c r="BD653" s="12">
        <f t="shared" si="221"/>
        <v>0</v>
      </c>
      <c r="BE653" s="12">
        <f t="shared" si="222"/>
        <v>0</v>
      </c>
      <c r="BF653" s="12">
        <f t="shared" si="216"/>
        <v>0</v>
      </c>
      <c r="BH653" s="95"/>
    </row>
    <row r="654" spans="1:60" ht="76.5">
      <c r="A654" s="84" t="s">
        <v>837</v>
      </c>
      <c r="B654" s="14" t="s">
        <v>835</v>
      </c>
      <c r="C654" s="84" t="s">
        <v>838</v>
      </c>
      <c r="D654" s="84" t="s">
        <v>45</v>
      </c>
      <c r="E654" s="84" t="s">
        <v>1401</v>
      </c>
      <c r="F654" s="85">
        <v>10</v>
      </c>
      <c r="G654" s="85"/>
      <c r="H654" s="85"/>
      <c r="I654" s="13"/>
      <c r="J654" s="12">
        <v>0</v>
      </c>
      <c r="K654" s="12">
        <v>0</v>
      </c>
      <c r="L654" s="12">
        <v>0</v>
      </c>
      <c r="M654" s="12">
        <v>0</v>
      </c>
      <c r="N654" s="12">
        <v>0</v>
      </c>
      <c r="O654" s="12">
        <v>0</v>
      </c>
      <c r="P654" s="12">
        <f>SUM(J654:O654)</f>
        <v>0</v>
      </c>
      <c r="Q654" s="12">
        <v>0</v>
      </c>
      <c r="R654" s="12">
        <v>0</v>
      </c>
      <c r="S654" s="12">
        <v>0</v>
      </c>
      <c r="T654" s="12">
        <v>0</v>
      </c>
      <c r="U654" s="12">
        <v>0</v>
      </c>
      <c r="V654" s="12">
        <v>0</v>
      </c>
      <c r="W654" s="12">
        <f>SUM(Q654:V654)</f>
        <v>0</v>
      </c>
      <c r="X654" s="12">
        <v>0</v>
      </c>
      <c r="Y654" s="12">
        <v>0</v>
      </c>
      <c r="Z654" s="12">
        <v>0</v>
      </c>
      <c r="AA654" s="12">
        <v>0</v>
      </c>
      <c r="AB654" s="12">
        <v>0</v>
      </c>
      <c r="AC654" s="12">
        <v>0</v>
      </c>
      <c r="AD654" s="12">
        <f>SUM(X654:AC654)</f>
        <v>0</v>
      </c>
      <c r="AE654" s="12">
        <v>0</v>
      </c>
      <c r="AF654" s="12">
        <v>0</v>
      </c>
      <c r="AG654" s="12">
        <v>0</v>
      </c>
      <c r="AH654" s="12">
        <v>0</v>
      </c>
      <c r="AI654" s="12">
        <v>0</v>
      </c>
      <c r="AJ654" s="12">
        <v>0</v>
      </c>
      <c r="AK654" s="12">
        <f>SUM(AE654:AJ654)</f>
        <v>0</v>
      </c>
      <c r="AL654" s="12">
        <f t="shared" si="223"/>
        <v>0</v>
      </c>
      <c r="AM654" s="12">
        <f t="shared" si="223"/>
        <v>0</v>
      </c>
      <c r="AN654" s="12">
        <f t="shared" si="223"/>
        <v>0</v>
      </c>
      <c r="AO654" s="12">
        <f t="shared" si="223"/>
        <v>0</v>
      </c>
      <c r="AP654" s="12">
        <f t="shared" si="223"/>
        <v>0</v>
      </c>
      <c r="AQ654" s="12">
        <f t="shared" si="223"/>
        <v>0</v>
      </c>
      <c r="AR654" s="12">
        <f>SUM(AL654:AQ654)</f>
        <v>0</v>
      </c>
      <c r="AS654" s="12">
        <v>0</v>
      </c>
      <c r="AT654" s="12">
        <v>0</v>
      </c>
      <c r="AU654" s="12">
        <v>0</v>
      </c>
      <c r="AV654" s="12">
        <v>0</v>
      </c>
      <c r="AW654" s="12">
        <v>0</v>
      </c>
      <c r="AX654" s="12">
        <v>0</v>
      </c>
      <c r="AY654" s="12">
        <f>SUM(AS654:AX654)</f>
        <v>0</v>
      </c>
      <c r="AZ654" s="12">
        <f t="shared" si="217"/>
        <v>0</v>
      </c>
      <c r="BA654" s="12">
        <f t="shared" si="218"/>
        <v>0</v>
      </c>
      <c r="BB654" s="12">
        <f t="shared" si="219"/>
        <v>0</v>
      </c>
      <c r="BC654" s="12">
        <f t="shared" si="220"/>
        <v>0</v>
      </c>
      <c r="BD654" s="12">
        <f t="shared" si="221"/>
        <v>0</v>
      </c>
      <c r="BE654" s="12">
        <f t="shared" si="222"/>
        <v>0</v>
      </c>
      <c r="BF654" s="12">
        <f t="shared" si="216"/>
        <v>0</v>
      </c>
      <c r="BH654" s="95"/>
    </row>
    <row r="655" spans="1:60">
      <c r="A655" s="84" t="s">
        <v>839</v>
      </c>
      <c r="B655" s="14" t="s">
        <v>835</v>
      </c>
      <c r="C655" s="13"/>
      <c r="D655" s="84" t="s">
        <v>45</v>
      </c>
      <c r="E655" s="84" t="s">
        <v>1401</v>
      </c>
      <c r="F655" s="85">
        <v>10</v>
      </c>
      <c r="G655" s="85" t="s">
        <v>77</v>
      </c>
      <c r="H655" s="85"/>
      <c r="I655" s="14"/>
      <c r="J655" s="24">
        <v>89000</v>
      </c>
      <c r="K655" s="12">
        <v>0</v>
      </c>
      <c r="L655" s="12">
        <v>0</v>
      </c>
      <c r="M655" s="12">
        <v>0</v>
      </c>
      <c r="N655" s="12">
        <v>0</v>
      </c>
      <c r="O655" s="12">
        <v>0</v>
      </c>
      <c r="P655" s="12">
        <f>SUM(J655:O655)</f>
        <v>89000</v>
      </c>
      <c r="Q655" s="12">
        <v>0</v>
      </c>
      <c r="R655" s="12">
        <v>0</v>
      </c>
      <c r="S655" s="12">
        <v>0</v>
      </c>
      <c r="T655" s="12">
        <v>0</v>
      </c>
      <c r="U655" s="12">
        <v>0</v>
      </c>
      <c r="V655" s="12">
        <v>0</v>
      </c>
      <c r="W655" s="12">
        <f>SUM(Q655:V655)</f>
        <v>0</v>
      </c>
      <c r="X655" s="12">
        <v>0</v>
      </c>
      <c r="Y655" s="12">
        <v>0</v>
      </c>
      <c r="Z655" s="12">
        <v>0</v>
      </c>
      <c r="AA655" s="12">
        <v>0</v>
      </c>
      <c r="AB655" s="12">
        <v>0</v>
      </c>
      <c r="AC655" s="12">
        <v>0</v>
      </c>
      <c r="AD655" s="12">
        <f>SUM(X655:AC655)</f>
        <v>0</v>
      </c>
      <c r="AE655" s="12">
        <v>0</v>
      </c>
      <c r="AF655" s="12">
        <v>0</v>
      </c>
      <c r="AG655" s="12">
        <v>0</v>
      </c>
      <c r="AH655" s="12">
        <v>0</v>
      </c>
      <c r="AI655" s="12">
        <v>0</v>
      </c>
      <c r="AJ655" s="12">
        <v>0</v>
      </c>
      <c r="AK655" s="12">
        <f>SUM(AE655:AJ655)</f>
        <v>0</v>
      </c>
      <c r="AL655" s="12">
        <f t="shared" si="223"/>
        <v>89000</v>
      </c>
      <c r="AM655" s="12">
        <f t="shared" si="223"/>
        <v>0</v>
      </c>
      <c r="AN655" s="12">
        <f t="shared" si="223"/>
        <v>0</v>
      </c>
      <c r="AO655" s="12">
        <f t="shared" si="223"/>
        <v>0</v>
      </c>
      <c r="AP655" s="12">
        <f t="shared" si="223"/>
        <v>0</v>
      </c>
      <c r="AQ655" s="12">
        <f t="shared" si="223"/>
        <v>0</v>
      </c>
      <c r="AR655" s="12">
        <f>SUM(AL655:AQ655)</f>
        <v>89000</v>
      </c>
      <c r="AS655" s="12">
        <v>0</v>
      </c>
      <c r="AT655" s="12">
        <v>0</v>
      </c>
      <c r="AU655" s="12">
        <v>0</v>
      </c>
      <c r="AV655" s="12">
        <v>0</v>
      </c>
      <c r="AW655" s="12">
        <v>0</v>
      </c>
      <c r="AX655" s="12">
        <v>0</v>
      </c>
      <c r="AY655" s="12">
        <f>SUM(AS655:AX655)</f>
        <v>0</v>
      </c>
      <c r="AZ655" s="12">
        <f t="shared" si="217"/>
        <v>89000</v>
      </c>
      <c r="BA655" s="12">
        <f t="shared" si="218"/>
        <v>0</v>
      </c>
      <c r="BB655" s="12">
        <f t="shared" si="219"/>
        <v>0</v>
      </c>
      <c r="BC655" s="12">
        <f t="shared" si="220"/>
        <v>0</v>
      </c>
      <c r="BD655" s="12">
        <f t="shared" si="221"/>
        <v>0</v>
      </c>
      <c r="BE655" s="12">
        <f t="shared" si="222"/>
        <v>0</v>
      </c>
      <c r="BF655" s="12">
        <f t="shared" si="216"/>
        <v>89000</v>
      </c>
      <c r="BH655" s="95"/>
    </row>
    <row r="656" spans="1:60" ht="204">
      <c r="A656" s="84" t="s">
        <v>1371</v>
      </c>
      <c r="B656" s="14" t="s">
        <v>3</v>
      </c>
      <c r="C656" s="84" t="s">
        <v>1370</v>
      </c>
      <c r="D656" s="84" t="s">
        <v>1399</v>
      </c>
      <c r="E656" s="84" t="s">
        <v>36</v>
      </c>
      <c r="F656" s="85">
        <v>10</v>
      </c>
      <c r="G656" s="85"/>
      <c r="H656" s="85" t="s">
        <v>813</v>
      </c>
      <c r="I656" s="14"/>
      <c r="J656" s="11"/>
      <c r="K656" s="11">
        <v>0</v>
      </c>
      <c r="L656" s="11">
        <v>0</v>
      </c>
      <c r="M656" s="11">
        <v>0</v>
      </c>
      <c r="N656" s="11">
        <v>18123391.949999999</v>
      </c>
      <c r="O656" s="11">
        <v>0</v>
      </c>
      <c r="P656" s="11">
        <f>SUM(J656:O656)</f>
        <v>18123391.949999999</v>
      </c>
      <c r="Q656" s="11">
        <v>0</v>
      </c>
      <c r="R656" s="11">
        <v>0</v>
      </c>
      <c r="S656" s="11">
        <v>0</v>
      </c>
      <c r="T656" s="11">
        <v>0</v>
      </c>
      <c r="U656" s="11">
        <v>18123391.949999999</v>
      </c>
      <c r="V656" s="11">
        <v>0</v>
      </c>
      <c r="W656" s="11">
        <f>SUM(Q656:V656)</f>
        <v>18123391.949999999</v>
      </c>
      <c r="X656" s="11">
        <v>0</v>
      </c>
      <c r="Y656" s="11">
        <v>0</v>
      </c>
      <c r="Z656" s="11">
        <v>0</v>
      </c>
      <c r="AA656" s="11">
        <v>0</v>
      </c>
      <c r="AB656" s="11">
        <v>17156051.07</v>
      </c>
      <c r="AC656" s="11">
        <v>0</v>
      </c>
      <c r="AD656" s="11">
        <f>SUM(X656:AC656)</f>
        <v>17156051.07</v>
      </c>
      <c r="AE656" s="11">
        <v>0</v>
      </c>
      <c r="AF656" s="11">
        <v>0</v>
      </c>
      <c r="AG656" s="11">
        <v>0</v>
      </c>
      <c r="AH656" s="11">
        <v>0</v>
      </c>
      <c r="AI656" s="11">
        <v>9485721.8699999992</v>
      </c>
      <c r="AJ656" s="11">
        <v>0</v>
      </c>
      <c r="AK656" s="11">
        <f>SUM(AE656:AJ656)</f>
        <v>9485721.8699999992</v>
      </c>
      <c r="AL656" s="12">
        <f t="shared" ref="AL656:AQ656" si="224">J656+Q656+X656+AE656</f>
        <v>0</v>
      </c>
      <c r="AM656" s="12">
        <f t="shared" si="224"/>
        <v>0</v>
      </c>
      <c r="AN656" s="12">
        <f t="shared" si="224"/>
        <v>0</v>
      </c>
      <c r="AO656" s="12">
        <f t="shared" si="224"/>
        <v>0</v>
      </c>
      <c r="AP656" s="12">
        <f t="shared" si="224"/>
        <v>62888556.839999996</v>
      </c>
      <c r="AQ656" s="12">
        <f t="shared" si="224"/>
        <v>0</v>
      </c>
      <c r="AR656" s="12">
        <f>SUM(AL656:AQ656)</f>
        <v>62888556.839999996</v>
      </c>
      <c r="AS656" s="11">
        <v>0</v>
      </c>
      <c r="AT656" s="11">
        <v>0</v>
      </c>
      <c r="AU656" s="11">
        <v>0</v>
      </c>
      <c r="AV656" s="11">
        <v>0</v>
      </c>
      <c r="AW656" s="11">
        <v>0</v>
      </c>
      <c r="AX656" s="11">
        <v>0</v>
      </c>
      <c r="AY656" s="11">
        <f>SUM(AS656:AX656)</f>
        <v>0</v>
      </c>
      <c r="AZ656" s="12">
        <f t="shared" si="217"/>
        <v>0</v>
      </c>
      <c r="BA656" s="12">
        <f t="shared" si="218"/>
        <v>0</v>
      </c>
      <c r="BB656" s="12">
        <f t="shared" si="219"/>
        <v>0</v>
      </c>
      <c r="BC656" s="12">
        <f t="shared" si="220"/>
        <v>0</v>
      </c>
      <c r="BD656" s="12">
        <f t="shared" si="221"/>
        <v>62888556.839999996</v>
      </c>
      <c r="BE656" s="12">
        <f t="shared" si="222"/>
        <v>0</v>
      </c>
      <c r="BF656" s="12">
        <f t="shared" si="216"/>
        <v>62888556.839999996</v>
      </c>
      <c r="BH656" s="95"/>
    </row>
    <row r="657" spans="1:60" hidden="1">
      <c r="A657" s="84"/>
      <c r="B657" s="14"/>
      <c r="C657" s="13"/>
      <c r="D657" s="84"/>
      <c r="E657" s="84"/>
      <c r="F657" s="85"/>
      <c r="G657" s="85"/>
      <c r="H657" s="85"/>
      <c r="I657" s="14"/>
      <c r="J657" s="24"/>
      <c r="K657" s="12"/>
      <c r="L657" s="12"/>
      <c r="M657" s="12"/>
      <c r="N657" s="12"/>
      <c r="O657" s="12"/>
      <c r="P657" s="12"/>
      <c r="Q657" s="24"/>
      <c r="R657" s="12"/>
      <c r="S657" s="12"/>
      <c r="T657" s="12"/>
      <c r="U657" s="12"/>
      <c r="V657" s="12"/>
      <c r="W657" s="12"/>
      <c r="X657" s="12"/>
      <c r="Y657" s="12"/>
      <c r="Z657" s="12"/>
      <c r="AA657" s="12"/>
      <c r="AB657" s="12"/>
      <c r="AC657" s="12"/>
      <c r="AD657" s="12"/>
      <c r="AE657" s="12"/>
      <c r="AF657" s="12"/>
      <c r="AG657" s="12"/>
      <c r="AH657" s="12"/>
      <c r="AI657" s="12"/>
      <c r="AJ657" s="12"/>
      <c r="AK657" s="12"/>
      <c r="AL657" s="12"/>
      <c r="AM657" s="12"/>
      <c r="AN657" s="12"/>
      <c r="AO657" s="12"/>
      <c r="AP657" s="12"/>
      <c r="AQ657" s="12"/>
      <c r="AR657" s="12"/>
      <c r="AS657" s="12"/>
      <c r="AT657" s="12"/>
      <c r="AU657" s="12"/>
      <c r="AV657" s="12"/>
      <c r="AW657" s="12"/>
      <c r="AX657" s="12"/>
      <c r="AY657" s="12"/>
      <c r="AZ657" s="12">
        <f t="shared" si="217"/>
        <v>0</v>
      </c>
      <c r="BA657" s="12">
        <f t="shared" si="218"/>
        <v>0</v>
      </c>
      <c r="BB657" s="12">
        <f t="shared" si="219"/>
        <v>0</v>
      </c>
      <c r="BC657" s="12">
        <f t="shared" si="220"/>
        <v>0</v>
      </c>
      <c r="BD657" s="12">
        <f t="shared" si="221"/>
        <v>0</v>
      </c>
      <c r="BE657" s="12">
        <f t="shared" si="222"/>
        <v>0</v>
      </c>
      <c r="BF657" s="12">
        <f t="shared" si="216"/>
        <v>0</v>
      </c>
      <c r="BH657" s="95"/>
    </row>
    <row r="658" spans="1:60">
      <c r="A658" s="14" t="s">
        <v>840</v>
      </c>
      <c r="B658" s="14"/>
      <c r="C658" s="14"/>
      <c r="D658" s="84"/>
      <c r="E658" s="84"/>
      <c r="F658" s="85"/>
      <c r="G658" s="85"/>
      <c r="H658" s="85"/>
      <c r="I658" s="14"/>
      <c r="J658" s="26"/>
      <c r="K658" s="26"/>
      <c r="L658" s="26"/>
      <c r="M658" s="26"/>
      <c r="N658" s="26"/>
      <c r="O658" s="26"/>
      <c r="P658" s="26"/>
      <c r="Q658" s="26"/>
      <c r="R658" s="26"/>
      <c r="S658" s="26"/>
      <c r="T658" s="26"/>
      <c r="U658" s="26"/>
      <c r="V658" s="26"/>
      <c r="W658" s="26"/>
      <c r="X658" s="26"/>
      <c r="Y658" s="26"/>
      <c r="Z658" s="26"/>
      <c r="AA658" s="26"/>
      <c r="AB658" s="26"/>
      <c r="AC658" s="26"/>
      <c r="AD658" s="26"/>
      <c r="AE658" s="26"/>
      <c r="AF658" s="26"/>
      <c r="AG658" s="26"/>
      <c r="AH658" s="26"/>
      <c r="AI658" s="26"/>
      <c r="AJ658" s="26"/>
      <c r="AK658" s="26"/>
      <c r="AL658" s="26"/>
      <c r="AM658" s="26"/>
      <c r="AN658" s="26"/>
      <c r="AO658" s="26"/>
      <c r="AP658" s="26"/>
      <c r="AQ658" s="26"/>
      <c r="AR658" s="26"/>
      <c r="AS658" s="26"/>
      <c r="AT658" s="26"/>
      <c r="AU658" s="26"/>
      <c r="AV658" s="26"/>
      <c r="AW658" s="26"/>
      <c r="AX658" s="26"/>
      <c r="AY658" s="26"/>
      <c r="AZ658" s="12">
        <f t="shared" si="217"/>
        <v>0</v>
      </c>
      <c r="BA658" s="12">
        <f t="shared" si="218"/>
        <v>0</v>
      </c>
      <c r="BB658" s="12">
        <f t="shared" si="219"/>
        <v>0</v>
      </c>
      <c r="BC658" s="12">
        <f t="shared" si="220"/>
        <v>0</v>
      </c>
      <c r="BD658" s="12">
        <f t="shared" si="221"/>
        <v>0</v>
      </c>
      <c r="BE658" s="12">
        <f t="shared" si="222"/>
        <v>0</v>
      </c>
      <c r="BF658" s="12">
        <f t="shared" si="216"/>
        <v>0</v>
      </c>
      <c r="BH658" s="95"/>
    </row>
    <row r="659" spans="1:60" s="98" customFormat="1">
      <c r="A659" s="84"/>
      <c r="B659" s="14"/>
      <c r="C659" s="84"/>
      <c r="D659" s="84"/>
      <c r="E659" s="84"/>
      <c r="F659" s="85"/>
      <c r="G659" s="85"/>
      <c r="H659" s="85"/>
      <c r="I659" s="11"/>
      <c r="J659" s="12"/>
      <c r="K659" s="12"/>
      <c r="L659" s="12"/>
      <c r="M659" s="12"/>
      <c r="N659" s="12"/>
      <c r="O659" s="12"/>
      <c r="P659" s="12"/>
      <c r="Q659" s="12"/>
      <c r="R659" s="12"/>
      <c r="S659" s="12"/>
      <c r="T659" s="12"/>
      <c r="U659" s="12"/>
      <c r="V659" s="12"/>
      <c r="W659" s="12"/>
      <c r="X659" s="12"/>
      <c r="Y659" s="12"/>
      <c r="Z659" s="12"/>
      <c r="AA659" s="12"/>
      <c r="AB659" s="12"/>
      <c r="AC659" s="12"/>
      <c r="AD659" s="12"/>
      <c r="AE659" s="12"/>
      <c r="AF659" s="12"/>
      <c r="AG659" s="12"/>
      <c r="AH659" s="12"/>
      <c r="AI659" s="12"/>
      <c r="AJ659" s="12"/>
      <c r="AK659" s="12"/>
      <c r="AL659" s="12"/>
      <c r="AM659" s="12"/>
      <c r="AN659" s="12"/>
      <c r="AO659" s="12"/>
      <c r="AP659" s="12"/>
      <c r="AQ659" s="12"/>
      <c r="AR659" s="12"/>
      <c r="AS659" s="12"/>
      <c r="AT659" s="12"/>
      <c r="AU659" s="12"/>
      <c r="AV659" s="12"/>
      <c r="AW659" s="12"/>
      <c r="AX659" s="12"/>
      <c r="AY659" s="12"/>
      <c r="AZ659" s="12">
        <f t="shared" si="217"/>
        <v>0</v>
      </c>
      <c r="BA659" s="12">
        <f t="shared" si="218"/>
        <v>0</v>
      </c>
      <c r="BB659" s="12">
        <f t="shared" si="219"/>
        <v>0</v>
      </c>
      <c r="BC659" s="12">
        <f t="shared" si="220"/>
        <v>0</v>
      </c>
      <c r="BD659" s="12">
        <f t="shared" si="221"/>
        <v>0</v>
      </c>
      <c r="BE659" s="12">
        <f t="shared" si="222"/>
        <v>0</v>
      </c>
      <c r="BF659" s="12">
        <f t="shared" si="216"/>
        <v>0</v>
      </c>
      <c r="BG659" s="97"/>
      <c r="BH659" s="95"/>
    </row>
    <row r="660" spans="1:60" ht="114.75">
      <c r="A660" s="84" t="s">
        <v>841</v>
      </c>
      <c r="B660" s="14" t="s">
        <v>10</v>
      </c>
      <c r="C660" s="84" t="s">
        <v>842</v>
      </c>
      <c r="D660" s="84" t="s">
        <v>44</v>
      </c>
      <c r="E660" s="84"/>
      <c r="F660" s="85">
        <v>4</v>
      </c>
      <c r="G660" s="85" t="s">
        <v>843</v>
      </c>
      <c r="H660" s="85"/>
      <c r="I660" s="11"/>
      <c r="J660" s="12">
        <v>0</v>
      </c>
      <c r="K660" s="12">
        <v>0</v>
      </c>
      <c r="L660" s="12">
        <v>0</v>
      </c>
      <c r="M660" s="12">
        <v>0</v>
      </c>
      <c r="N660" s="12">
        <v>0</v>
      </c>
      <c r="O660" s="12">
        <v>0</v>
      </c>
      <c r="P660" s="12">
        <f>SUM(J660:O660)</f>
        <v>0</v>
      </c>
      <c r="Q660" s="12">
        <v>9410000</v>
      </c>
      <c r="R660" s="12">
        <v>0</v>
      </c>
      <c r="S660" s="12">
        <v>0</v>
      </c>
      <c r="T660" s="12">
        <v>0</v>
      </c>
      <c r="U660" s="12">
        <v>0</v>
      </c>
      <c r="V660" s="12">
        <v>0</v>
      </c>
      <c r="W660" s="12">
        <f>SUM(Q660:V660)</f>
        <v>9410000</v>
      </c>
      <c r="X660" s="12">
        <v>12000000</v>
      </c>
      <c r="Y660" s="12">
        <v>0</v>
      </c>
      <c r="Z660" s="12">
        <v>0</v>
      </c>
      <c r="AA660" s="12">
        <v>0</v>
      </c>
      <c r="AB660" s="12">
        <v>0</v>
      </c>
      <c r="AC660" s="12">
        <v>0</v>
      </c>
      <c r="AD660" s="12">
        <f>SUM(X660:AC660)</f>
        <v>12000000</v>
      </c>
      <c r="AE660" s="12">
        <v>14000000</v>
      </c>
      <c r="AF660" s="12">
        <v>0</v>
      </c>
      <c r="AG660" s="12">
        <v>0</v>
      </c>
      <c r="AH660" s="12">
        <v>0</v>
      </c>
      <c r="AI660" s="12">
        <v>0</v>
      </c>
      <c r="AJ660" s="12">
        <v>0</v>
      </c>
      <c r="AK660" s="12">
        <f>SUM(AE660:AJ660)</f>
        <v>14000000</v>
      </c>
      <c r="AL660" s="12">
        <f t="shared" ref="AL660:AQ660" si="225">+J660+Q660+X660+AE660</f>
        <v>35410000</v>
      </c>
      <c r="AM660" s="12">
        <f t="shared" si="225"/>
        <v>0</v>
      </c>
      <c r="AN660" s="12">
        <f t="shared" si="225"/>
        <v>0</v>
      </c>
      <c r="AO660" s="12">
        <f t="shared" si="225"/>
        <v>0</v>
      </c>
      <c r="AP660" s="12">
        <f t="shared" si="225"/>
        <v>0</v>
      </c>
      <c r="AQ660" s="12">
        <f t="shared" si="225"/>
        <v>0</v>
      </c>
      <c r="AR660" s="12">
        <f>SUM(AL660:AQ660)</f>
        <v>35410000</v>
      </c>
      <c r="AS660" s="12">
        <v>0</v>
      </c>
      <c r="AT660" s="12">
        <v>0</v>
      </c>
      <c r="AU660" s="12">
        <v>0</v>
      </c>
      <c r="AV660" s="12">
        <v>0</v>
      </c>
      <c r="AW660" s="12">
        <v>0</v>
      </c>
      <c r="AX660" s="12">
        <v>0</v>
      </c>
      <c r="AY660" s="12">
        <f>SUM(AS660:AX660)</f>
        <v>0</v>
      </c>
      <c r="AZ660" s="12">
        <f t="shared" si="217"/>
        <v>35410000</v>
      </c>
      <c r="BA660" s="12">
        <f t="shared" si="218"/>
        <v>0</v>
      </c>
      <c r="BB660" s="12">
        <f t="shared" si="219"/>
        <v>0</v>
      </c>
      <c r="BC660" s="12">
        <f t="shared" si="220"/>
        <v>0</v>
      </c>
      <c r="BD660" s="12">
        <f t="shared" si="221"/>
        <v>0</v>
      </c>
      <c r="BE660" s="12">
        <f t="shared" si="222"/>
        <v>0</v>
      </c>
      <c r="BF660" s="12">
        <f t="shared" si="216"/>
        <v>35410000</v>
      </c>
      <c r="BH660" s="95"/>
    </row>
    <row r="661" spans="1:60">
      <c r="A661" s="71" t="s">
        <v>844</v>
      </c>
      <c r="B661" s="14"/>
      <c r="C661" s="14"/>
      <c r="D661" s="84"/>
      <c r="E661" s="84"/>
      <c r="F661" s="85"/>
      <c r="G661" s="85"/>
      <c r="H661" s="86"/>
      <c r="I661" s="14"/>
      <c r="J661" s="12">
        <f t="shared" ref="J661:AR661" si="226">SUM(J662:J786)</f>
        <v>24054426</v>
      </c>
      <c r="K661" s="12">
        <f t="shared" si="226"/>
        <v>0</v>
      </c>
      <c r="L661" s="12">
        <f t="shared" si="226"/>
        <v>0</v>
      </c>
      <c r="M661" s="12">
        <f t="shared" si="226"/>
        <v>124496.944</v>
      </c>
      <c r="N661" s="12">
        <f t="shared" si="226"/>
        <v>0</v>
      </c>
      <c r="O661" s="12">
        <f t="shared" si="226"/>
        <v>0</v>
      </c>
      <c r="P661" s="12">
        <f t="shared" si="226"/>
        <v>24178922.943999998</v>
      </c>
      <c r="Q661" s="12">
        <f t="shared" si="226"/>
        <v>25745984.991579998</v>
      </c>
      <c r="R661" s="12">
        <f t="shared" si="226"/>
        <v>0</v>
      </c>
      <c r="S661" s="12">
        <f t="shared" si="226"/>
        <v>11000</v>
      </c>
      <c r="T661" s="12">
        <f t="shared" si="226"/>
        <v>321070.473</v>
      </c>
      <c r="U661" s="12">
        <f t="shared" si="226"/>
        <v>52000</v>
      </c>
      <c r="V661" s="12">
        <f t="shared" si="226"/>
        <v>0</v>
      </c>
      <c r="W661" s="12">
        <f t="shared" si="226"/>
        <v>26130055.464579999</v>
      </c>
      <c r="X661" s="12">
        <f t="shared" si="226"/>
        <v>26292559</v>
      </c>
      <c r="Y661" s="12">
        <f t="shared" si="226"/>
        <v>0</v>
      </c>
      <c r="Z661" s="12">
        <f t="shared" si="226"/>
        <v>0</v>
      </c>
      <c r="AA661" s="12">
        <f t="shared" si="226"/>
        <v>759058.74</v>
      </c>
      <c r="AB661" s="12">
        <f t="shared" si="226"/>
        <v>50000</v>
      </c>
      <c r="AC661" s="12">
        <f t="shared" si="226"/>
        <v>0</v>
      </c>
      <c r="AD661" s="12">
        <f t="shared" si="226"/>
        <v>27101617.739999998</v>
      </c>
      <c r="AE661" s="12">
        <f t="shared" si="226"/>
        <v>21452801</v>
      </c>
      <c r="AF661" s="12">
        <f t="shared" si="226"/>
        <v>0</v>
      </c>
      <c r="AG661" s="12">
        <f t="shared" si="226"/>
        <v>0</v>
      </c>
      <c r="AH661" s="12">
        <f t="shared" si="226"/>
        <v>0</v>
      </c>
      <c r="AI661" s="12">
        <f t="shared" si="226"/>
        <v>50000</v>
      </c>
      <c r="AJ661" s="12">
        <f t="shared" si="226"/>
        <v>0</v>
      </c>
      <c r="AK661" s="12">
        <f t="shared" si="226"/>
        <v>21502801</v>
      </c>
      <c r="AL661" s="12">
        <f t="shared" si="226"/>
        <v>97545770.991579995</v>
      </c>
      <c r="AM661" s="12">
        <f t="shared" si="226"/>
        <v>0</v>
      </c>
      <c r="AN661" s="12">
        <f t="shared" si="226"/>
        <v>11000</v>
      </c>
      <c r="AO661" s="12">
        <f t="shared" si="226"/>
        <v>1204626.1570000001</v>
      </c>
      <c r="AP661" s="12">
        <f t="shared" si="226"/>
        <v>152000</v>
      </c>
      <c r="AQ661" s="12">
        <f t="shared" si="226"/>
        <v>0</v>
      </c>
      <c r="AR661" s="12">
        <f t="shared" si="226"/>
        <v>98913397.14858</v>
      </c>
      <c r="AS661" s="12">
        <v>12724910</v>
      </c>
      <c r="AT661" s="12">
        <v>0</v>
      </c>
      <c r="AU661" s="12">
        <v>0</v>
      </c>
      <c r="AV661" s="12">
        <v>0</v>
      </c>
      <c r="AW661" s="12">
        <v>0</v>
      </c>
      <c r="AX661" s="12">
        <v>0</v>
      </c>
      <c r="AY661" s="12">
        <f>SUM(AY662:AY786)</f>
        <v>12724910</v>
      </c>
      <c r="AZ661" s="12">
        <f t="shared" si="217"/>
        <v>110270680.99157999</v>
      </c>
      <c r="BA661" s="12">
        <f t="shared" si="218"/>
        <v>0</v>
      </c>
      <c r="BB661" s="12">
        <f t="shared" si="219"/>
        <v>11000</v>
      </c>
      <c r="BC661" s="12">
        <f t="shared" si="220"/>
        <v>1204626.1570000001</v>
      </c>
      <c r="BD661" s="12">
        <f t="shared" si="221"/>
        <v>152000</v>
      </c>
      <c r="BE661" s="12">
        <f t="shared" si="222"/>
        <v>0</v>
      </c>
      <c r="BF661" s="12">
        <f t="shared" si="216"/>
        <v>111638307.14858</v>
      </c>
      <c r="BH661" s="95"/>
    </row>
    <row r="662" spans="1:60" hidden="1">
      <c r="A662" s="84"/>
      <c r="B662" s="14"/>
      <c r="C662" s="14"/>
      <c r="D662" s="84"/>
      <c r="E662" s="84"/>
      <c r="F662" s="85"/>
      <c r="G662" s="85"/>
      <c r="H662" s="127"/>
      <c r="I662" s="13"/>
      <c r="J662" s="12"/>
      <c r="K662" s="12"/>
      <c r="L662" s="12"/>
      <c r="M662" s="12"/>
      <c r="N662" s="12"/>
      <c r="O662" s="12"/>
      <c r="P662" s="12"/>
      <c r="Q662" s="12"/>
      <c r="R662" s="12"/>
      <c r="S662" s="12"/>
      <c r="T662" s="12"/>
      <c r="U662" s="12"/>
      <c r="V662" s="12"/>
      <c r="W662" s="12"/>
      <c r="X662" s="23"/>
      <c r="Y662" s="12"/>
      <c r="Z662" s="12"/>
      <c r="AA662" s="12"/>
      <c r="AB662" s="12"/>
      <c r="AC662" s="12"/>
      <c r="AD662" s="12"/>
      <c r="AE662" s="23"/>
      <c r="AF662" s="12"/>
      <c r="AG662" s="12"/>
      <c r="AH662" s="12"/>
      <c r="AI662" s="12"/>
      <c r="AJ662" s="12"/>
      <c r="AK662" s="12"/>
      <c r="AL662" s="12"/>
      <c r="AM662" s="12"/>
      <c r="AN662" s="12"/>
      <c r="AO662" s="12"/>
      <c r="AP662" s="12"/>
      <c r="AQ662" s="12"/>
      <c r="AR662" s="12"/>
      <c r="AS662" s="12"/>
      <c r="AT662" s="12"/>
      <c r="AU662" s="12"/>
      <c r="AV662" s="12"/>
      <c r="AW662" s="12"/>
      <c r="AX662" s="12"/>
      <c r="AY662" s="12"/>
      <c r="AZ662" s="12">
        <f t="shared" si="217"/>
        <v>0</v>
      </c>
      <c r="BA662" s="12">
        <f t="shared" si="218"/>
        <v>0</v>
      </c>
      <c r="BB662" s="12">
        <f t="shared" si="219"/>
        <v>0</v>
      </c>
      <c r="BC662" s="12">
        <f t="shared" si="220"/>
        <v>0</v>
      </c>
      <c r="BD662" s="12">
        <f t="shared" si="221"/>
        <v>0</v>
      </c>
      <c r="BE662" s="12">
        <f t="shared" si="222"/>
        <v>0</v>
      </c>
      <c r="BF662" s="12">
        <f t="shared" si="216"/>
        <v>0</v>
      </c>
      <c r="BH662" s="95"/>
    </row>
    <row r="663" spans="1:60" hidden="1">
      <c r="A663" s="84"/>
      <c r="B663" s="14"/>
      <c r="C663" s="14"/>
      <c r="D663" s="84"/>
      <c r="E663" s="84"/>
      <c r="F663" s="85"/>
      <c r="G663" s="85"/>
      <c r="H663" s="127"/>
      <c r="I663" s="13"/>
      <c r="J663" s="12"/>
      <c r="K663" s="12"/>
      <c r="L663" s="12"/>
      <c r="M663" s="12"/>
      <c r="N663" s="12"/>
      <c r="O663" s="12"/>
      <c r="P663" s="12"/>
      <c r="Q663" s="12"/>
      <c r="R663" s="12"/>
      <c r="S663" s="12"/>
      <c r="T663" s="12"/>
      <c r="U663" s="12"/>
      <c r="V663" s="12"/>
      <c r="W663" s="12"/>
      <c r="X663" s="23"/>
      <c r="Y663" s="12"/>
      <c r="Z663" s="12"/>
      <c r="AA663" s="12"/>
      <c r="AB663" s="12"/>
      <c r="AC663" s="12"/>
      <c r="AD663" s="12"/>
      <c r="AE663" s="23"/>
      <c r="AF663" s="12"/>
      <c r="AG663" s="12"/>
      <c r="AH663" s="12"/>
      <c r="AI663" s="12"/>
      <c r="AJ663" s="12"/>
      <c r="AK663" s="12"/>
      <c r="AL663" s="12"/>
      <c r="AM663" s="12"/>
      <c r="AN663" s="12"/>
      <c r="AO663" s="12"/>
      <c r="AP663" s="12"/>
      <c r="AQ663" s="12"/>
      <c r="AR663" s="12"/>
      <c r="AS663" s="12"/>
      <c r="AT663" s="12"/>
      <c r="AU663" s="12"/>
      <c r="AV663" s="12"/>
      <c r="AW663" s="12"/>
      <c r="AX663" s="12"/>
      <c r="AY663" s="12"/>
      <c r="AZ663" s="12">
        <f t="shared" si="217"/>
        <v>0</v>
      </c>
      <c r="BA663" s="12">
        <f t="shared" si="218"/>
        <v>0</v>
      </c>
      <c r="BB663" s="12">
        <f t="shared" si="219"/>
        <v>0</v>
      </c>
      <c r="BC663" s="12">
        <f t="shared" si="220"/>
        <v>0</v>
      </c>
      <c r="BD663" s="12">
        <f t="shared" si="221"/>
        <v>0</v>
      </c>
      <c r="BE663" s="12">
        <f t="shared" si="222"/>
        <v>0</v>
      </c>
      <c r="BF663" s="12">
        <f t="shared" si="216"/>
        <v>0</v>
      </c>
      <c r="BH663" s="95"/>
    </row>
    <row r="664" spans="1:60" hidden="1">
      <c r="A664" s="84"/>
      <c r="B664" s="14"/>
      <c r="C664" s="14"/>
      <c r="D664" s="84"/>
      <c r="E664" s="84"/>
      <c r="F664" s="85"/>
      <c r="G664" s="85"/>
      <c r="H664" s="127"/>
      <c r="I664" s="13"/>
      <c r="J664" s="12"/>
      <c r="K664" s="12"/>
      <c r="L664" s="12"/>
      <c r="M664" s="12"/>
      <c r="N664" s="12"/>
      <c r="O664" s="12"/>
      <c r="P664" s="12"/>
      <c r="Q664" s="12"/>
      <c r="R664" s="12"/>
      <c r="S664" s="12"/>
      <c r="T664" s="12"/>
      <c r="U664" s="12"/>
      <c r="V664" s="12"/>
      <c r="W664" s="12"/>
      <c r="X664" s="26"/>
      <c r="Y664" s="12"/>
      <c r="Z664" s="12"/>
      <c r="AA664" s="12"/>
      <c r="AB664" s="12"/>
      <c r="AC664" s="12"/>
      <c r="AD664" s="12"/>
      <c r="AE664" s="23"/>
      <c r="AF664" s="12"/>
      <c r="AG664" s="12"/>
      <c r="AH664" s="12"/>
      <c r="AI664" s="12"/>
      <c r="AJ664" s="12"/>
      <c r="AK664" s="12"/>
      <c r="AL664" s="12"/>
      <c r="AM664" s="12"/>
      <c r="AN664" s="12"/>
      <c r="AO664" s="12"/>
      <c r="AP664" s="12"/>
      <c r="AQ664" s="12"/>
      <c r="AR664" s="12"/>
      <c r="AS664" s="12"/>
      <c r="AT664" s="12"/>
      <c r="AU664" s="12"/>
      <c r="AV664" s="12"/>
      <c r="AW664" s="12"/>
      <c r="AX664" s="12"/>
      <c r="AY664" s="12"/>
      <c r="AZ664" s="12">
        <f t="shared" si="217"/>
        <v>0</v>
      </c>
      <c r="BA664" s="12">
        <f t="shared" si="218"/>
        <v>0</v>
      </c>
      <c r="BB664" s="12">
        <f t="shared" si="219"/>
        <v>0</v>
      </c>
      <c r="BC664" s="12">
        <f t="shared" si="220"/>
        <v>0</v>
      </c>
      <c r="BD664" s="12">
        <f t="shared" si="221"/>
        <v>0</v>
      </c>
      <c r="BE664" s="12">
        <f t="shared" si="222"/>
        <v>0</v>
      </c>
      <c r="BF664" s="12">
        <f t="shared" si="216"/>
        <v>0</v>
      </c>
      <c r="BH664" s="95"/>
    </row>
    <row r="665" spans="1:60" hidden="1">
      <c r="A665" s="84"/>
      <c r="B665" s="14"/>
      <c r="C665" s="84"/>
      <c r="D665" s="84"/>
      <c r="E665" s="84"/>
      <c r="F665" s="85"/>
      <c r="G665" s="85"/>
      <c r="H665" s="127"/>
      <c r="I665" s="13"/>
      <c r="J665" s="12"/>
      <c r="K665" s="12"/>
      <c r="L665" s="12"/>
      <c r="M665" s="12"/>
      <c r="N665" s="12"/>
      <c r="O665" s="12"/>
      <c r="P665" s="12"/>
      <c r="Q665" s="12"/>
      <c r="R665" s="12"/>
      <c r="S665" s="12"/>
      <c r="T665" s="12"/>
      <c r="U665" s="12"/>
      <c r="V665" s="12"/>
      <c r="W665" s="12"/>
      <c r="X665" s="26"/>
      <c r="Y665" s="12"/>
      <c r="Z665" s="12"/>
      <c r="AA665" s="12"/>
      <c r="AB665" s="12"/>
      <c r="AC665" s="12"/>
      <c r="AD665" s="12"/>
      <c r="AE665" s="23"/>
      <c r="AF665" s="12"/>
      <c r="AG665" s="12"/>
      <c r="AH665" s="12"/>
      <c r="AI665" s="12"/>
      <c r="AJ665" s="12"/>
      <c r="AK665" s="12"/>
      <c r="AL665" s="12"/>
      <c r="AM665" s="12"/>
      <c r="AN665" s="12"/>
      <c r="AO665" s="12"/>
      <c r="AP665" s="12"/>
      <c r="AQ665" s="12"/>
      <c r="AR665" s="12"/>
      <c r="AS665" s="26"/>
      <c r="AT665" s="12"/>
      <c r="AU665" s="12"/>
      <c r="AV665" s="12"/>
      <c r="AW665" s="12"/>
      <c r="AX665" s="12"/>
      <c r="AY665" s="12"/>
      <c r="AZ665" s="12">
        <f t="shared" si="217"/>
        <v>0</v>
      </c>
      <c r="BA665" s="12">
        <f t="shared" si="218"/>
        <v>0</v>
      </c>
      <c r="BB665" s="12">
        <f t="shared" si="219"/>
        <v>0</v>
      </c>
      <c r="BC665" s="12">
        <f t="shared" si="220"/>
        <v>0</v>
      </c>
      <c r="BD665" s="12">
        <f t="shared" si="221"/>
        <v>0</v>
      </c>
      <c r="BE665" s="12">
        <f t="shared" si="222"/>
        <v>0</v>
      </c>
      <c r="BF665" s="12">
        <f t="shared" si="216"/>
        <v>0</v>
      </c>
      <c r="BH665" s="95"/>
    </row>
    <row r="666" spans="1:60" hidden="1">
      <c r="A666" s="84"/>
      <c r="B666" s="14"/>
      <c r="C666" s="14"/>
      <c r="D666" s="84"/>
      <c r="E666" s="84"/>
      <c r="F666" s="85"/>
      <c r="G666" s="85"/>
      <c r="H666" s="127"/>
      <c r="I666" s="13"/>
      <c r="J666" s="12"/>
      <c r="K666" s="12"/>
      <c r="L666" s="12"/>
      <c r="M666" s="12"/>
      <c r="N666" s="12"/>
      <c r="O666" s="12"/>
      <c r="P666" s="12"/>
      <c r="Q666" s="12"/>
      <c r="R666" s="12"/>
      <c r="S666" s="12"/>
      <c r="T666" s="12"/>
      <c r="U666" s="12"/>
      <c r="V666" s="12"/>
      <c r="W666" s="12"/>
      <c r="X666" s="23"/>
      <c r="Y666" s="12"/>
      <c r="Z666" s="12"/>
      <c r="AA666" s="12"/>
      <c r="AB666" s="12"/>
      <c r="AC666" s="12"/>
      <c r="AD666" s="12"/>
      <c r="AE666" s="23"/>
      <c r="AF666" s="12"/>
      <c r="AG666" s="12"/>
      <c r="AH666" s="12"/>
      <c r="AI666" s="12"/>
      <c r="AJ666" s="12"/>
      <c r="AK666" s="12"/>
      <c r="AL666" s="12"/>
      <c r="AM666" s="12"/>
      <c r="AN666" s="12"/>
      <c r="AO666" s="12"/>
      <c r="AP666" s="12"/>
      <c r="AQ666" s="12"/>
      <c r="AR666" s="12"/>
      <c r="AS666" s="12"/>
      <c r="AT666" s="12"/>
      <c r="AU666" s="12"/>
      <c r="AV666" s="12"/>
      <c r="AW666" s="12"/>
      <c r="AX666" s="12"/>
      <c r="AY666" s="12"/>
      <c r="AZ666" s="12">
        <f t="shared" si="217"/>
        <v>0</v>
      </c>
      <c r="BA666" s="12">
        <f t="shared" si="218"/>
        <v>0</v>
      </c>
      <c r="BB666" s="12">
        <f t="shared" si="219"/>
        <v>0</v>
      </c>
      <c r="BC666" s="12">
        <f t="shared" si="220"/>
        <v>0</v>
      </c>
      <c r="BD666" s="12">
        <f t="shared" si="221"/>
        <v>0</v>
      </c>
      <c r="BE666" s="12">
        <f t="shared" si="222"/>
        <v>0</v>
      </c>
      <c r="BF666" s="12">
        <f t="shared" si="216"/>
        <v>0</v>
      </c>
      <c r="BH666" s="95"/>
    </row>
    <row r="667" spans="1:60" ht="76.5">
      <c r="A667" s="84" t="s">
        <v>845</v>
      </c>
      <c r="B667" s="14" t="s">
        <v>846</v>
      </c>
      <c r="C667" s="84" t="s">
        <v>847</v>
      </c>
      <c r="D667" s="84" t="s">
        <v>44</v>
      </c>
      <c r="E667" s="84"/>
      <c r="F667" s="85">
        <v>10</v>
      </c>
      <c r="G667" s="85">
        <v>16</v>
      </c>
      <c r="H667" s="85" t="s">
        <v>848</v>
      </c>
      <c r="I667" s="14"/>
      <c r="J667" s="24">
        <v>1684400</v>
      </c>
      <c r="K667" s="12">
        <v>0</v>
      </c>
      <c r="L667" s="12">
        <v>0</v>
      </c>
      <c r="M667" s="12">
        <v>0</v>
      </c>
      <c r="N667" s="12">
        <v>0</v>
      </c>
      <c r="O667" s="12">
        <v>0</v>
      </c>
      <c r="P667" s="12">
        <f t="shared" ref="P667:P730" si="227">SUM(J667:O667)</f>
        <v>1684400</v>
      </c>
      <c r="Q667" s="12">
        <v>2419854</v>
      </c>
      <c r="R667" s="12">
        <v>0</v>
      </c>
      <c r="S667" s="12">
        <v>0</v>
      </c>
      <c r="T667" s="12">
        <v>0</v>
      </c>
      <c r="U667" s="12">
        <v>0</v>
      </c>
      <c r="V667" s="12">
        <v>0</v>
      </c>
      <c r="W667" s="12">
        <f t="shared" ref="W667:W730" si="228">SUM(Q667:V667)</f>
        <v>2419854</v>
      </c>
      <c r="X667" s="12">
        <v>724400</v>
      </c>
      <c r="Y667" s="12">
        <v>0</v>
      </c>
      <c r="Z667" s="12">
        <v>0</v>
      </c>
      <c r="AA667" s="12">
        <v>0</v>
      </c>
      <c r="AB667" s="12">
        <v>0</v>
      </c>
      <c r="AC667" s="12">
        <v>0</v>
      </c>
      <c r="AD667" s="12">
        <f t="shared" ref="AD667:AD730" si="229">SUM(X667:AC667)</f>
        <v>724400</v>
      </c>
      <c r="AE667" s="12">
        <v>808200</v>
      </c>
      <c r="AF667" s="12">
        <v>0</v>
      </c>
      <c r="AG667" s="12">
        <v>0</v>
      </c>
      <c r="AH667" s="12">
        <v>0</v>
      </c>
      <c r="AI667" s="12">
        <v>0</v>
      </c>
      <c r="AJ667" s="12">
        <v>0</v>
      </c>
      <c r="AK667" s="12">
        <f t="shared" ref="AK667:AK730" si="230">SUM(AE667:AJ667)</f>
        <v>808200</v>
      </c>
      <c r="AL667" s="12">
        <f t="shared" ref="AL667:AQ704" si="231">+J667+Q667+X667+AE667</f>
        <v>5636854</v>
      </c>
      <c r="AM667" s="12">
        <f t="shared" si="231"/>
        <v>0</v>
      </c>
      <c r="AN667" s="12">
        <f t="shared" si="231"/>
        <v>0</v>
      </c>
      <c r="AO667" s="12">
        <f t="shared" si="231"/>
        <v>0</v>
      </c>
      <c r="AP667" s="12">
        <f t="shared" si="231"/>
        <v>0</v>
      </c>
      <c r="AQ667" s="12">
        <f t="shared" si="231"/>
        <v>0</v>
      </c>
      <c r="AR667" s="12">
        <f t="shared" ref="AR667:AR725" si="232">SUM(AL667:AQ667)</f>
        <v>5636854</v>
      </c>
      <c r="AS667" s="26">
        <v>0</v>
      </c>
      <c r="AT667" s="12">
        <v>0</v>
      </c>
      <c r="AU667" s="12">
        <v>0</v>
      </c>
      <c r="AV667" s="12">
        <v>0</v>
      </c>
      <c r="AW667" s="12">
        <v>0</v>
      </c>
      <c r="AX667" s="12">
        <v>0</v>
      </c>
      <c r="AY667" s="12">
        <f t="shared" ref="AY667:AY730" si="233">SUM(AS667:AX667)</f>
        <v>0</v>
      </c>
      <c r="AZ667" s="12">
        <f t="shared" si="217"/>
        <v>5636854</v>
      </c>
      <c r="BA667" s="12">
        <f t="shared" si="218"/>
        <v>0</v>
      </c>
      <c r="BB667" s="12">
        <f t="shared" si="219"/>
        <v>0</v>
      </c>
      <c r="BC667" s="12">
        <f t="shared" si="220"/>
        <v>0</v>
      </c>
      <c r="BD667" s="12">
        <f t="shared" si="221"/>
        <v>0</v>
      </c>
      <c r="BE667" s="12">
        <f t="shared" si="222"/>
        <v>0</v>
      </c>
      <c r="BF667" s="12">
        <f t="shared" si="216"/>
        <v>5636854</v>
      </c>
      <c r="BH667" s="95"/>
    </row>
    <row r="668" spans="1:60" ht="63.75">
      <c r="A668" s="84" t="s">
        <v>849</v>
      </c>
      <c r="B668" s="14" t="s">
        <v>846</v>
      </c>
      <c r="C668" s="14" t="s">
        <v>850</v>
      </c>
      <c r="D668" s="84" t="s">
        <v>1399</v>
      </c>
      <c r="E668" s="84" t="s">
        <v>66</v>
      </c>
      <c r="F668" s="85">
        <v>10</v>
      </c>
      <c r="G668" s="85" t="s">
        <v>851</v>
      </c>
      <c r="H668" s="85" t="s">
        <v>852</v>
      </c>
      <c r="I668" s="14"/>
      <c r="J668" s="24">
        <v>125739</v>
      </c>
      <c r="K668" s="12">
        <v>0</v>
      </c>
      <c r="L668" s="12">
        <v>0</v>
      </c>
      <c r="M668" s="12">
        <v>0</v>
      </c>
      <c r="N668" s="12">
        <v>0</v>
      </c>
      <c r="O668" s="12">
        <v>0</v>
      </c>
      <c r="P668" s="12">
        <f t="shared" si="227"/>
        <v>125739</v>
      </c>
      <c r="Q668" s="12">
        <v>105000</v>
      </c>
      <c r="R668" s="12">
        <v>0</v>
      </c>
      <c r="S668" s="12">
        <v>0</v>
      </c>
      <c r="T668" s="12">
        <v>0</v>
      </c>
      <c r="U668" s="12">
        <v>0</v>
      </c>
      <c r="V668" s="12">
        <v>0</v>
      </c>
      <c r="W668" s="12">
        <f t="shared" si="228"/>
        <v>105000</v>
      </c>
      <c r="X668" s="12">
        <v>0</v>
      </c>
      <c r="Y668" s="12">
        <v>0</v>
      </c>
      <c r="Z668" s="12">
        <v>0</v>
      </c>
      <c r="AA668" s="12">
        <v>0</v>
      </c>
      <c r="AB668" s="12">
        <v>0</v>
      </c>
      <c r="AC668" s="12">
        <v>0</v>
      </c>
      <c r="AD668" s="12">
        <f t="shared" si="229"/>
        <v>0</v>
      </c>
      <c r="AE668" s="12">
        <v>0</v>
      </c>
      <c r="AF668" s="12">
        <v>0</v>
      </c>
      <c r="AG668" s="12">
        <v>0</v>
      </c>
      <c r="AH668" s="12">
        <v>0</v>
      </c>
      <c r="AI668" s="12">
        <v>0</v>
      </c>
      <c r="AJ668" s="12">
        <v>0</v>
      </c>
      <c r="AK668" s="12">
        <f t="shared" si="230"/>
        <v>0</v>
      </c>
      <c r="AL668" s="12">
        <f t="shared" si="231"/>
        <v>230739</v>
      </c>
      <c r="AM668" s="12">
        <f t="shared" si="231"/>
        <v>0</v>
      </c>
      <c r="AN668" s="12">
        <f t="shared" si="231"/>
        <v>0</v>
      </c>
      <c r="AO668" s="12">
        <f t="shared" si="231"/>
        <v>0</v>
      </c>
      <c r="AP668" s="12">
        <f t="shared" si="231"/>
        <v>0</v>
      </c>
      <c r="AQ668" s="12">
        <f t="shared" si="231"/>
        <v>0</v>
      </c>
      <c r="AR668" s="12">
        <f t="shared" si="232"/>
        <v>230739</v>
      </c>
      <c r="AS668" s="26">
        <v>0</v>
      </c>
      <c r="AT668" s="12">
        <v>0</v>
      </c>
      <c r="AU668" s="12">
        <v>0</v>
      </c>
      <c r="AV668" s="12">
        <v>0</v>
      </c>
      <c r="AW668" s="12">
        <v>0</v>
      </c>
      <c r="AX668" s="12">
        <v>0</v>
      </c>
      <c r="AY668" s="12">
        <f t="shared" si="233"/>
        <v>0</v>
      </c>
      <c r="AZ668" s="12">
        <f t="shared" si="217"/>
        <v>230739</v>
      </c>
      <c r="BA668" s="12">
        <f t="shared" si="218"/>
        <v>0</v>
      </c>
      <c r="BB668" s="12">
        <f t="shared" si="219"/>
        <v>0</v>
      </c>
      <c r="BC668" s="12">
        <f t="shared" si="220"/>
        <v>0</v>
      </c>
      <c r="BD668" s="12">
        <f t="shared" si="221"/>
        <v>0</v>
      </c>
      <c r="BE668" s="12">
        <f t="shared" si="222"/>
        <v>0</v>
      </c>
      <c r="BF668" s="12">
        <f t="shared" si="216"/>
        <v>230739</v>
      </c>
      <c r="BH668" s="95"/>
    </row>
    <row r="669" spans="1:60" ht="89.25">
      <c r="A669" s="84" t="s">
        <v>853</v>
      </c>
      <c r="B669" s="14" t="s">
        <v>846</v>
      </c>
      <c r="C669" s="14" t="s">
        <v>854</v>
      </c>
      <c r="D669" s="84" t="s">
        <v>1399</v>
      </c>
      <c r="E669" s="84" t="s">
        <v>57</v>
      </c>
      <c r="F669" s="85">
        <v>10</v>
      </c>
      <c r="G669" s="85" t="s">
        <v>851</v>
      </c>
      <c r="H669" s="85" t="s">
        <v>852</v>
      </c>
      <c r="I669" s="14"/>
      <c r="J669" s="24">
        <v>9215</v>
      </c>
      <c r="K669" s="12">
        <v>0</v>
      </c>
      <c r="L669" s="12">
        <v>0</v>
      </c>
      <c r="M669" s="12">
        <v>0</v>
      </c>
      <c r="N669" s="12">
        <v>0</v>
      </c>
      <c r="O669" s="12">
        <v>0</v>
      </c>
      <c r="P669" s="12">
        <f t="shared" si="227"/>
        <v>9215</v>
      </c>
      <c r="Q669" s="12">
        <v>0</v>
      </c>
      <c r="R669" s="12">
        <v>0</v>
      </c>
      <c r="S669" s="12">
        <v>0</v>
      </c>
      <c r="T669" s="12">
        <v>0</v>
      </c>
      <c r="U669" s="12">
        <v>0</v>
      </c>
      <c r="V669" s="12">
        <v>0</v>
      </c>
      <c r="W669" s="12">
        <f t="shared" si="228"/>
        <v>0</v>
      </c>
      <c r="X669" s="12">
        <v>0</v>
      </c>
      <c r="Y669" s="12">
        <v>0</v>
      </c>
      <c r="Z669" s="12">
        <v>0</v>
      </c>
      <c r="AA669" s="12">
        <v>0</v>
      </c>
      <c r="AB669" s="12">
        <v>0</v>
      </c>
      <c r="AC669" s="12">
        <v>0</v>
      </c>
      <c r="AD669" s="12">
        <f t="shared" si="229"/>
        <v>0</v>
      </c>
      <c r="AE669" s="12">
        <v>0</v>
      </c>
      <c r="AF669" s="12">
        <v>0</v>
      </c>
      <c r="AG669" s="12">
        <v>0</v>
      </c>
      <c r="AH669" s="12">
        <v>0</v>
      </c>
      <c r="AI669" s="12">
        <v>0</v>
      </c>
      <c r="AJ669" s="12">
        <v>0</v>
      </c>
      <c r="AK669" s="12">
        <f t="shared" si="230"/>
        <v>0</v>
      </c>
      <c r="AL669" s="12">
        <f t="shared" si="231"/>
        <v>9215</v>
      </c>
      <c r="AM669" s="12">
        <f t="shared" si="231"/>
        <v>0</v>
      </c>
      <c r="AN669" s="12">
        <f t="shared" si="231"/>
        <v>0</v>
      </c>
      <c r="AO669" s="12">
        <f t="shared" si="231"/>
        <v>0</v>
      </c>
      <c r="AP669" s="12">
        <f t="shared" si="231"/>
        <v>0</v>
      </c>
      <c r="AQ669" s="12">
        <f t="shared" si="231"/>
        <v>0</v>
      </c>
      <c r="AR669" s="12">
        <f t="shared" si="232"/>
        <v>9215</v>
      </c>
      <c r="AS669" s="26">
        <v>0</v>
      </c>
      <c r="AT669" s="12">
        <v>0</v>
      </c>
      <c r="AU669" s="12">
        <v>0</v>
      </c>
      <c r="AV669" s="12">
        <v>0</v>
      </c>
      <c r="AW669" s="12">
        <v>0</v>
      </c>
      <c r="AX669" s="12">
        <v>0</v>
      </c>
      <c r="AY669" s="12">
        <f t="shared" si="233"/>
        <v>0</v>
      </c>
      <c r="AZ669" s="12">
        <f t="shared" si="217"/>
        <v>9215</v>
      </c>
      <c r="BA669" s="12">
        <f t="shared" si="218"/>
        <v>0</v>
      </c>
      <c r="BB669" s="12">
        <f t="shared" si="219"/>
        <v>0</v>
      </c>
      <c r="BC669" s="12">
        <f t="shared" si="220"/>
        <v>0</v>
      </c>
      <c r="BD669" s="12">
        <f t="shared" si="221"/>
        <v>0</v>
      </c>
      <c r="BE669" s="12">
        <f t="shared" si="222"/>
        <v>0</v>
      </c>
      <c r="BF669" s="12">
        <f t="shared" si="216"/>
        <v>9215</v>
      </c>
      <c r="BH669" s="95"/>
    </row>
    <row r="670" spans="1:60" ht="63.75">
      <c r="A670" s="84" t="s">
        <v>855</v>
      </c>
      <c r="B670" s="14" t="s">
        <v>846</v>
      </c>
      <c r="C670" s="14" t="s">
        <v>856</v>
      </c>
      <c r="D670" s="84" t="s">
        <v>1399</v>
      </c>
      <c r="E670" s="84" t="s">
        <v>38</v>
      </c>
      <c r="F670" s="85">
        <v>10</v>
      </c>
      <c r="G670" s="85" t="s">
        <v>851</v>
      </c>
      <c r="H670" s="85" t="s">
        <v>852</v>
      </c>
      <c r="I670" s="14"/>
      <c r="J670" s="24">
        <v>46075</v>
      </c>
      <c r="K670" s="12">
        <v>0</v>
      </c>
      <c r="L670" s="12">
        <v>0</v>
      </c>
      <c r="M670" s="12">
        <v>0</v>
      </c>
      <c r="N670" s="12">
        <v>0</v>
      </c>
      <c r="O670" s="12">
        <v>0</v>
      </c>
      <c r="P670" s="12">
        <f t="shared" si="227"/>
        <v>46075</v>
      </c>
      <c r="Q670" s="12">
        <v>70000</v>
      </c>
      <c r="R670" s="12">
        <v>0</v>
      </c>
      <c r="S670" s="12">
        <v>0</v>
      </c>
      <c r="T670" s="12">
        <v>0</v>
      </c>
      <c r="U670" s="12">
        <v>0</v>
      </c>
      <c r="V670" s="12">
        <v>0</v>
      </c>
      <c r="W670" s="12">
        <f t="shared" si="228"/>
        <v>70000</v>
      </c>
      <c r="X670" s="12">
        <v>0</v>
      </c>
      <c r="Y670" s="12">
        <v>0</v>
      </c>
      <c r="Z670" s="12">
        <v>0</v>
      </c>
      <c r="AA670" s="12">
        <v>0</v>
      </c>
      <c r="AB670" s="12">
        <v>0</v>
      </c>
      <c r="AC670" s="12">
        <v>0</v>
      </c>
      <c r="AD670" s="12">
        <f t="shared" si="229"/>
        <v>0</v>
      </c>
      <c r="AE670" s="12">
        <v>0</v>
      </c>
      <c r="AF670" s="12">
        <v>0</v>
      </c>
      <c r="AG670" s="12">
        <v>0</v>
      </c>
      <c r="AH670" s="12">
        <v>0</v>
      </c>
      <c r="AI670" s="12">
        <v>0</v>
      </c>
      <c r="AJ670" s="12">
        <v>0</v>
      </c>
      <c r="AK670" s="12">
        <f t="shared" si="230"/>
        <v>0</v>
      </c>
      <c r="AL670" s="12">
        <f t="shared" si="231"/>
        <v>116075</v>
      </c>
      <c r="AM670" s="12">
        <f t="shared" si="231"/>
        <v>0</v>
      </c>
      <c r="AN670" s="12">
        <f t="shared" si="231"/>
        <v>0</v>
      </c>
      <c r="AO670" s="12">
        <f t="shared" si="231"/>
        <v>0</v>
      </c>
      <c r="AP670" s="12">
        <f t="shared" si="231"/>
        <v>0</v>
      </c>
      <c r="AQ670" s="12">
        <f t="shared" si="231"/>
        <v>0</v>
      </c>
      <c r="AR670" s="12">
        <f t="shared" si="232"/>
        <v>116075</v>
      </c>
      <c r="AS670" s="26">
        <v>0</v>
      </c>
      <c r="AT670" s="12">
        <v>0</v>
      </c>
      <c r="AU670" s="12">
        <v>0</v>
      </c>
      <c r="AV670" s="12">
        <v>0</v>
      </c>
      <c r="AW670" s="12">
        <v>0</v>
      </c>
      <c r="AX670" s="12">
        <v>0</v>
      </c>
      <c r="AY670" s="12">
        <f t="shared" si="233"/>
        <v>0</v>
      </c>
      <c r="AZ670" s="12">
        <f t="shared" si="217"/>
        <v>116075</v>
      </c>
      <c r="BA670" s="12">
        <f t="shared" si="218"/>
        <v>0</v>
      </c>
      <c r="BB670" s="12">
        <f t="shared" si="219"/>
        <v>0</v>
      </c>
      <c r="BC670" s="12">
        <f t="shared" si="220"/>
        <v>0</v>
      </c>
      <c r="BD670" s="12">
        <f t="shared" si="221"/>
        <v>0</v>
      </c>
      <c r="BE670" s="12">
        <f t="shared" si="222"/>
        <v>0</v>
      </c>
      <c r="BF670" s="12">
        <f t="shared" si="216"/>
        <v>116075</v>
      </c>
      <c r="BH670" s="95"/>
    </row>
    <row r="671" spans="1:60" ht="63.75">
      <c r="A671" s="84" t="s">
        <v>857</v>
      </c>
      <c r="B671" s="14" t="s">
        <v>846</v>
      </c>
      <c r="C671" s="14" t="s">
        <v>858</v>
      </c>
      <c r="D671" s="84" t="s">
        <v>1399</v>
      </c>
      <c r="E671" s="84" t="s">
        <v>57</v>
      </c>
      <c r="F671" s="85">
        <v>10</v>
      </c>
      <c r="G671" s="85" t="s">
        <v>851</v>
      </c>
      <c r="H671" s="85" t="s">
        <v>852</v>
      </c>
      <c r="I671" s="14"/>
      <c r="J671" s="24">
        <v>18430</v>
      </c>
      <c r="K671" s="12">
        <v>0</v>
      </c>
      <c r="L671" s="12">
        <v>0</v>
      </c>
      <c r="M671" s="12">
        <v>0</v>
      </c>
      <c r="N671" s="12">
        <v>0</v>
      </c>
      <c r="O671" s="12">
        <v>0</v>
      </c>
      <c r="P671" s="12">
        <f t="shared" si="227"/>
        <v>18430</v>
      </c>
      <c r="Q671" s="12">
        <v>50000</v>
      </c>
      <c r="R671" s="12">
        <v>0</v>
      </c>
      <c r="S671" s="12">
        <v>0</v>
      </c>
      <c r="T671" s="12">
        <v>0</v>
      </c>
      <c r="U671" s="12">
        <v>0</v>
      </c>
      <c r="V671" s="12">
        <v>0</v>
      </c>
      <c r="W671" s="12">
        <f t="shared" si="228"/>
        <v>50000</v>
      </c>
      <c r="X671" s="12">
        <v>0</v>
      </c>
      <c r="Y671" s="12">
        <v>0</v>
      </c>
      <c r="Z671" s="12">
        <v>0</v>
      </c>
      <c r="AA671" s="12">
        <v>0</v>
      </c>
      <c r="AB671" s="12">
        <v>0</v>
      </c>
      <c r="AC671" s="12">
        <v>0</v>
      </c>
      <c r="AD671" s="12">
        <f t="shared" si="229"/>
        <v>0</v>
      </c>
      <c r="AE671" s="12">
        <v>0</v>
      </c>
      <c r="AF671" s="12">
        <v>0</v>
      </c>
      <c r="AG671" s="12">
        <v>0</v>
      </c>
      <c r="AH671" s="12">
        <v>0</v>
      </c>
      <c r="AI671" s="12">
        <v>0</v>
      </c>
      <c r="AJ671" s="12">
        <v>0</v>
      </c>
      <c r="AK671" s="12">
        <f t="shared" si="230"/>
        <v>0</v>
      </c>
      <c r="AL671" s="12">
        <f t="shared" si="231"/>
        <v>68430</v>
      </c>
      <c r="AM671" s="12">
        <f t="shared" si="231"/>
        <v>0</v>
      </c>
      <c r="AN671" s="12">
        <f t="shared" si="231"/>
        <v>0</v>
      </c>
      <c r="AO671" s="12">
        <f t="shared" si="231"/>
        <v>0</v>
      </c>
      <c r="AP671" s="12">
        <f t="shared" si="231"/>
        <v>0</v>
      </c>
      <c r="AQ671" s="12">
        <f t="shared" si="231"/>
        <v>0</v>
      </c>
      <c r="AR671" s="12">
        <f t="shared" si="232"/>
        <v>68430</v>
      </c>
      <c r="AS671" s="26">
        <v>0</v>
      </c>
      <c r="AT671" s="12">
        <v>0</v>
      </c>
      <c r="AU671" s="12">
        <v>0</v>
      </c>
      <c r="AV671" s="12">
        <v>0</v>
      </c>
      <c r="AW671" s="12">
        <v>0</v>
      </c>
      <c r="AX671" s="12">
        <v>0</v>
      </c>
      <c r="AY671" s="12">
        <f t="shared" si="233"/>
        <v>0</v>
      </c>
      <c r="AZ671" s="12">
        <f t="shared" si="217"/>
        <v>68430</v>
      </c>
      <c r="BA671" s="12">
        <f t="shared" si="218"/>
        <v>0</v>
      </c>
      <c r="BB671" s="12">
        <f t="shared" si="219"/>
        <v>0</v>
      </c>
      <c r="BC671" s="12">
        <f t="shared" si="220"/>
        <v>0</v>
      </c>
      <c r="BD671" s="12">
        <f t="shared" si="221"/>
        <v>0</v>
      </c>
      <c r="BE671" s="12">
        <f t="shared" si="222"/>
        <v>0</v>
      </c>
      <c r="BF671" s="12">
        <f t="shared" si="216"/>
        <v>68430</v>
      </c>
      <c r="BH671" s="95"/>
    </row>
    <row r="672" spans="1:60" ht="63.75">
      <c r="A672" s="84" t="s">
        <v>859</v>
      </c>
      <c r="B672" s="14" t="s">
        <v>846</v>
      </c>
      <c r="C672" s="14" t="s">
        <v>860</v>
      </c>
      <c r="D672" s="84" t="s">
        <v>1399</v>
      </c>
      <c r="E672" s="84" t="s">
        <v>56</v>
      </c>
      <c r="F672" s="85">
        <v>10</v>
      </c>
      <c r="G672" s="85" t="s">
        <v>851</v>
      </c>
      <c r="H672" s="85" t="s">
        <v>852</v>
      </c>
      <c r="I672" s="14"/>
      <c r="J672" s="24">
        <v>46075</v>
      </c>
      <c r="K672" s="12">
        <v>0</v>
      </c>
      <c r="L672" s="12">
        <v>0</v>
      </c>
      <c r="M672" s="12">
        <v>0</v>
      </c>
      <c r="N672" s="12">
        <v>0</v>
      </c>
      <c r="O672" s="12">
        <v>0</v>
      </c>
      <c r="P672" s="12">
        <f t="shared" si="227"/>
        <v>46075</v>
      </c>
      <c r="Q672" s="12">
        <v>0</v>
      </c>
      <c r="R672" s="12">
        <v>0</v>
      </c>
      <c r="S672" s="12">
        <v>0</v>
      </c>
      <c r="T672" s="12">
        <v>0</v>
      </c>
      <c r="U672" s="12">
        <v>0</v>
      </c>
      <c r="V672" s="12">
        <v>0</v>
      </c>
      <c r="W672" s="12">
        <f t="shared" si="228"/>
        <v>0</v>
      </c>
      <c r="X672" s="12">
        <v>0</v>
      </c>
      <c r="Y672" s="12">
        <v>0</v>
      </c>
      <c r="Z672" s="12">
        <v>0</v>
      </c>
      <c r="AA672" s="12">
        <v>0</v>
      </c>
      <c r="AB672" s="12">
        <v>0</v>
      </c>
      <c r="AC672" s="12">
        <v>0</v>
      </c>
      <c r="AD672" s="12">
        <f t="shared" si="229"/>
        <v>0</v>
      </c>
      <c r="AE672" s="12">
        <v>0</v>
      </c>
      <c r="AF672" s="12">
        <v>0</v>
      </c>
      <c r="AG672" s="12">
        <v>0</v>
      </c>
      <c r="AH672" s="12">
        <v>0</v>
      </c>
      <c r="AI672" s="12">
        <v>0</v>
      </c>
      <c r="AJ672" s="12">
        <v>0</v>
      </c>
      <c r="AK672" s="12">
        <f t="shared" si="230"/>
        <v>0</v>
      </c>
      <c r="AL672" s="12">
        <f t="shared" si="231"/>
        <v>46075</v>
      </c>
      <c r="AM672" s="12">
        <f t="shared" si="231"/>
        <v>0</v>
      </c>
      <c r="AN672" s="12">
        <f t="shared" si="231"/>
        <v>0</v>
      </c>
      <c r="AO672" s="12">
        <f t="shared" si="231"/>
        <v>0</v>
      </c>
      <c r="AP672" s="12">
        <f t="shared" si="231"/>
        <v>0</v>
      </c>
      <c r="AQ672" s="12">
        <f t="shared" si="231"/>
        <v>0</v>
      </c>
      <c r="AR672" s="12">
        <f t="shared" si="232"/>
        <v>46075</v>
      </c>
      <c r="AS672" s="26">
        <v>0</v>
      </c>
      <c r="AT672" s="12">
        <v>0</v>
      </c>
      <c r="AU672" s="12">
        <v>0</v>
      </c>
      <c r="AV672" s="12">
        <v>0</v>
      </c>
      <c r="AW672" s="12">
        <v>0</v>
      </c>
      <c r="AX672" s="12">
        <v>0</v>
      </c>
      <c r="AY672" s="12">
        <f t="shared" si="233"/>
        <v>0</v>
      </c>
      <c r="AZ672" s="12">
        <f t="shared" si="217"/>
        <v>46075</v>
      </c>
      <c r="BA672" s="12">
        <f t="shared" si="218"/>
        <v>0</v>
      </c>
      <c r="BB672" s="12">
        <f t="shared" si="219"/>
        <v>0</v>
      </c>
      <c r="BC672" s="12">
        <f t="shared" si="220"/>
        <v>0</v>
      </c>
      <c r="BD672" s="12">
        <f t="shared" si="221"/>
        <v>0</v>
      </c>
      <c r="BE672" s="12">
        <f t="shared" si="222"/>
        <v>0</v>
      </c>
      <c r="BF672" s="12">
        <f t="shared" si="216"/>
        <v>46075</v>
      </c>
      <c r="BH672" s="95"/>
    </row>
    <row r="673" spans="1:60" ht="76.5">
      <c r="A673" s="84" t="s">
        <v>861</v>
      </c>
      <c r="B673" s="14" t="s">
        <v>846</v>
      </c>
      <c r="C673" s="14" t="s">
        <v>862</v>
      </c>
      <c r="D673" s="84" t="s">
        <v>1399</v>
      </c>
      <c r="E673" s="84" t="s">
        <v>57</v>
      </c>
      <c r="F673" s="85">
        <v>10</v>
      </c>
      <c r="G673" s="85" t="s">
        <v>851</v>
      </c>
      <c r="H673" s="85" t="s">
        <v>852</v>
      </c>
      <c r="I673" s="14"/>
      <c r="J673" s="24">
        <v>135460</v>
      </c>
      <c r="K673" s="12">
        <v>0</v>
      </c>
      <c r="L673" s="12">
        <v>0</v>
      </c>
      <c r="M673" s="12">
        <v>0</v>
      </c>
      <c r="N673" s="12">
        <v>0</v>
      </c>
      <c r="O673" s="12">
        <v>0</v>
      </c>
      <c r="P673" s="12">
        <f t="shared" si="227"/>
        <v>135460</v>
      </c>
      <c r="Q673" s="12">
        <v>0</v>
      </c>
      <c r="R673" s="12">
        <v>0</v>
      </c>
      <c r="S673" s="12">
        <v>0</v>
      </c>
      <c r="T673" s="12">
        <v>0</v>
      </c>
      <c r="U673" s="12">
        <v>0</v>
      </c>
      <c r="V673" s="12">
        <v>0</v>
      </c>
      <c r="W673" s="12">
        <f t="shared" si="228"/>
        <v>0</v>
      </c>
      <c r="X673" s="12">
        <v>0</v>
      </c>
      <c r="Y673" s="12">
        <v>0</v>
      </c>
      <c r="Z673" s="12">
        <v>0</v>
      </c>
      <c r="AA673" s="12">
        <v>0</v>
      </c>
      <c r="AB673" s="12">
        <v>0</v>
      </c>
      <c r="AC673" s="12">
        <v>0</v>
      </c>
      <c r="AD673" s="12">
        <f t="shared" si="229"/>
        <v>0</v>
      </c>
      <c r="AE673" s="12">
        <v>0</v>
      </c>
      <c r="AF673" s="12">
        <v>0</v>
      </c>
      <c r="AG673" s="12">
        <v>0</v>
      </c>
      <c r="AH673" s="12">
        <v>0</v>
      </c>
      <c r="AI673" s="12">
        <v>0</v>
      </c>
      <c r="AJ673" s="12">
        <v>0</v>
      </c>
      <c r="AK673" s="12">
        <f t="shared" si="230"/>
        <v>0</v>
      </c>
      <c r="AL673" s="12">
        <f t="shared" si="231"/>
        <v>135460</v>
      </c>
      <c r="AM673" s="12">
        <f t="shared" si="231"/>
        <v>0</v>
      </c>
      <c r="AN673" s="12">
        <f t="shared" si="231"/>
        <v>0</v>
      </c>
      <c r="AO673" s="12">
        <f t="shared" si="231"/>
        <v>0</v>
      </c>
      <c r="AP673" s="12">
        <f t="shared" si="231"/>
        <v>0</v>
      </c>
      <c r="AQ673" s="12">
        <f t="shared" si="231"/>
        <v>0</v>
      </c>
      <c r="AR673" s="12">
        <f t="shared" si="232"/>
        <v>135460</v>
      </c>
      <c r="AS673" s="26">
        <v>0</v>
      </c>
      <c r="AT673" s="12">
        <v>0</v>
      </c>
      <c r="AU673" s="12">
        <v>0</v>
      </c>
      <c r="AV673" s="12">
        <v>0</v>
      </c>
      <c r="AW673" s="12">
        <v>0</v>
      </c>
      <c r="AX673" s="12">
        <v>0</v>
      </c>
      <c r="AY673" s="12">
        <f t="shared" si="233"/>
        <v>0</v>
      </c>
      <c r="AZ673" s="12">
        <f t="shared" si="217"/>
        <v>135460</v>
      </c>
      <c r="BA673" s="12">
        <f t="shared" si="218"/>
        <v>0</v>
      </c>
      <c r="BB673" s="12">
        <f t="shared" si="219"/>
        <v>0</v>
      </c>
      <c r="BC673" s="12">
        <f t="shared" si="220"/>
        <v>0</v>
      </c>
      <c r="BD673" s="12">
        <f t="shared" si="221"/>
        <v>0</v>
      </c>
      <c r="BE673" s="12">
        <f t="shared" si="222"/>
        <v>0</v>
      </c>
      <c r="BF673" s="12">
        <f t="shared" si="216"/>
        <v>135460</v>
      </c>
      <c r="BH673" s="95"/>
    </row>
    <row r="674" spans="1:60" ht="63.75">
      <c r="A674" s="84" t="s">
        <v>863</v>
      </c>
      <c r="B674" s="14" t="s">
        <v>846</v>
      </c>
      <c r="C674" s="14" t="s">
        <v>864</v>
      </c>
      <c r="D674" s="84" t="s">
        <v>1399</v>
      </c>
      <c r="E674" s="84" t="s">
        <v>1378</v>
      </c>
      <c r="F674" s="85">
        <v>10</v>
      </c>
      <c r="G674" s="85" t="s">
        <v>851</v>
      </c>
      <c r="H674" s="85" t="s">
        <v>852</v>
      </c>
      <c r="I674" s="14"/>
      <c r="J674" s="24">
        <v>27645</v>
      </c>
      <c r="K674" s="12">
        <v>0</v>
      </c>
      <c r="L674" s="12">
        <v>0</v>
      </c>
      <c r="M674" s="12">
        <v>0</v>
      </c>
      <c r="N674" s="12">
        <v>0</v>
      </c>
      <c r="O674" s="12">
        <v>0</v>
      </c>
      <c r="P674" s="12">
        <f t="shared" si="227"/>
        <v>27645</v>
      </c>
      <c r="Q674" s="12">
        <v>30000</v>
      </c>
      <c r="R674" s="12">
        <v>0</v>
      </c>
      <c r="S674" s="12">
        <v>0</v>
      </c>
      <c r="T674" s="12">
        <v>0</v>
      </c>
      <c r="U674" s="12">
        <v>0</v>
      </c>
      <c r="V674" s="12">
        <v>0</v>
      </c>
      <c r="W674" s="12">
        <f t="shared" si="228"/>
        <v>30000</v>
      </c>
      <c r="X674" s="12">
        <v>0</v>
      </c>
      <c r="Y674" s="12">
        <v>0</v>
      </c>
      <c r="Z674" s="12">
        <v>0</v>
      </c>
      <c r="AA674" s="12">
        <v>0</v>
      </c>
      <c r="AB674" s="12">
        <v>0</v>
      </c>
      <c r="AC674" s="12">
        <v>0</v>
      </c>
      <c r="AD674" s="12">
        <f t="shared" si="229"/>
        <v>0</v>
      </c>
      <c r="AE674" s="12">
        <v>0</v>
      </c>
      <c r="AF674" s="12">
        <v>0</v>
      </c>
      <c r="AG674" s="12">
        <v>0</v>
      </c>
      <c r="AH674" s="12">
        <v>0</v>
      </c>
      <c r="AI674" s="12">
        <v>0</v>
      </c>
      <c r="AJ674" s="12">
        <v>0</v>
      </c>
      <c r="AK674" s="12">
        <f t="shared" si="230"/>
        <v>0</v>
      </c>
      <c r="AL674" s="12">
        <f t="shared" si="231"/>
        <v>57645</v>
      </c>
      <c r="AM674" s="12">
        <f t="shared" si="231"/>
        <v>0</v>
      </c>
      <c r="AN674" s="12">
        <f t="shared" si="231"/>
        <v>0</v>
      </c>
      <c r="AO674" s="12">
        <f t="shared" si="231"/>
        <v>0</v>
      </c>
      <c r="AP674" s="12">
        <f t="shared" si="231"/>
        <v>0</v>
      </c>
      <c r="AQ674" s="12">
        <f t="shared" si="231"/>
        <v>0</v>
      </c>
      <c r="AR674" s="12">
        <f t="shared" si="232"/>
        <v>57645</v>
      </c>
      <c r="AS674" s="26">
        <v>0</v>
      </c>
      <c r="AT674" s="12">
        <v>0</v>
      </c>
      <c r="AU674" s="12">
        <v>0</v>
      </c>
      <c r="AV674" s="12">
        <v>0</v>
      </c>
      <c r="AW674" s="12">
        <v>0</v>
      </c>
      <c r="AX674" s="12">
        <v>0</v>
      </c>
      <c r="AY674" s="12">
        <f t="shared" si="233"/>
        <v>0</v>
      </c>
      <c r="AZ674" s="12">
        <f t="shared" si="217"/>
        <v>57645</v>
      </c>
      <c r="BA674" s="12">
        <f t="shared" si="218"/>
        <v>0</v>
      </c>
      <c r="BB674" s="12">
        <f t="shared" si="219"/>
        <v>0</v>
      </c>
      <c r="BC674" s="12">
        <f t="shared" si="220"/>
        <v>0</v>
      </c>
      <c r="BD674" s="12">
        <f t="shared" si="221"/>
        <v>0</v>
      </c>
      <c r="BE674" s="12">
        <f t="shared" si="222"/>
        <v>0</v>
      </c>
      <c r="BF674" s="12">
        <f t="shared" si="216"/>
        <v>57645</v>
      </c>
      <c r="BH674" s="95"/>
    </row>
    <row r="675" spans="1:60" ht="63.75">
      <c r="A675" s="84" t="s">
        <v>865</v>
      </c>
      <c r="B675" s="14" t="s">
        <v>846</v>
      </c>
      <c r="C675" s="14" t="s">
        <v>866</v>
      </c>
      <c r="D675" s="84" t="s">
        <v>1399</v>
      </c>
      <c r="E675" s="84" t="s">
        <v>58</v>
      </c>
      <c r="F675" s="85">
        <v>10</v>
      </c>
      <c r="G675" s="85" t="s">
        <v>851</v>
      </c>
      <c r="H675" s="85" t="s">
        <v>852</v>
      </c>
      <c r="I675" s="14"/>
      <c r="J675" s="24">
        <v>46075</v>
      </c>
      <c r="K675" s="12">
        <v>0</v>
      </c>
      <c r="L675" s="12">
        <v>0</v>
      </c>
      <c r="M675" s="12">
        <v>0</v>
      </c>
      <c r="N675" s="12">
        <v>0</v>
      </c>
      <c r="O675" s="12">
        <v>0</v>
      </c>
      <c r="P675" s="12">
        <f t="shared" si="227"/>
        <v>46075</v>
      </c>
      <c r="Q675" s="12">
        <v>25000</v>
      </c>
      <c r="R675" s="12">
        <v>0</v>
      </c>
      <c r="S675" s="12">
        <v>0</v>
      </c>
      <c r="T675" s="12">
        <v>0</v>
      </c>
      <c r="U675" s="12">
        <v>0</v>
      </c>
      <c r="V675" s="12">
        <v>0</v>
      </c>
      <c r="W675" s="12">
        <f t="shared" si="228"/>
        <v>25000</v>
      </c>
      <c r="X675" s="12">
        <v>0</v>
      </c>
      <c r="Y675" s="12">
        <v>0</v>
      </c>
      <c r="Z675" s="12">
        <v>0</v>
      </c>
      <c r="AA675" s="12">
        <v>0</v>
      </c>
      <c r="AB675" s="12">
        <v>0</v>
      </c>
      <c r="AC675" s="12">
        <v>0</v>
      </c>
      <c r="AD675" s="12">
        <f t="shared" si="229"/>
        <v>0</v>
      </c>
      <c r="AE675" s="12">
        <v>0</v>
      </c>
      <c r="AF675" s="12">
        <v>0</v>
      </c>
      <c r="AG675" s="12">
        <v>0</v>
      </c>
      <c r="AH675" s="12">
        <v>0</v>
      </c>
      <c r="AI675" s="12">
        <v>0</v>
      </c>
      <c r="AJ675" s="12">
        <v>0</v>
      </c>
      <c r="AK675" s="12">
        <f t="shared" si="230"/>
        <v>0</v>
      </c>
      <c r="AL675" s="12">
        <f t="shared" si="231"/>
        <v>71075</v>
      </c>
      <c r="AM675" s="12">
        <f t="shared" si="231"/>
        <v>0</v>
      </c>
      <c r="AN675" s="12">
        <f t="shared" si="231"/>
        <v>0</v>
      </c>
      <c r="AO675" s="12">
        <f t="shared" si="231"/>
        <v>0</v>
      </c>
      <c r="AP675" s="12">
        <f t="shared" si="231"/>
        <v>0</v>
      </c>
      <c r="AQ675" s="12">
        <f t="shared" si="231"/>
        <v>0</v>
      </c>
      <c r="AR675" s="12">
        <f t="shared" si="232"/>
        <v>71075</v>
      </c>
      <c r="AS675" s="26">
        <v>0</v>
      </c>
      <c r="AT675" s="12">
        <v>0</v>
      </c>
      <c r="AU675" s="12">
        <v>0</v>
      </c>
      <c r="AV675" s="12">
        <v>0</v>
      </c>
      <c r="AW675" s="12">
        <v>0</v>
      </c>
      <c r="AX675" s="12">
        <v>0</v>
      </c>
      <c r="AY675" s="12">
        <f t="shared" si="233"/>
        <v>0</v>
      </c>
      <c r="AZ675" s="12">
        <f t="shared" si="217"/>
        <v>71075</v>
      </c>
      <c r="BA675" s="12">
        <f t="shared" si="218"/>
        <v>0</v>
      </c>
      <c r="BB675" s="12">
        <f t="shared" si="219"/>
        <v>0</v>
      </c>
      <c r="BC675" s="12">
        <f t="shared" si="220"/>
        <v>0</v>
      </c>
      <c r="BD675" s="12">
        <f t="shared" si="221"/>
        <v>0</v>
      </c>
      <c r="BE675" s="12">
        <f t="shared" si="222"/>
        <v>0</v>
      </c>
      <c r="BF675" s="12">
        <f t="shared" si="216"/>
        <v>71075</v>
      </c>
      <c r="BH675" s="95"/>
    </row>
    <row r="676" spans="1:60" ht="63.75">
      <c r="A676" s="84" t="s">
        <v>867</v>
      </c>
      <c r="B676" s="14" t="s">
        <v>846</v>
      </c>
      <c r="C676" s="14" t="s">
        <v>868</v>
      </c>
      <c r="D676" s="84" t="s">
        <v>1399</v>
      </c>
      <c r="E676" s="84" t="s">
        <v>64</v>
      </c>
      <c r="F676" s="85">
        <v>10</v>
      </c>
      <c r="G676" s="85" t="s">
        <v>851</v>
      </c>
      <c r="H676" s="85" t="s">
        <v>852</v>
      </c>
      <c r="I676" s="14"/>
      <c r="J676" s="24">
        <v>4608</v>
      </c>
      <c r="K676" s="12">
        <v>0</v>
      </c>
      <c r="L676" s="12">
        <v>0</v>
      </c>
      <c r="M676" s="12">
        <v>0</v>
      </c>
      <c r="N676" s="12">
        <v>0</v>
      </c>
      <c r="O676" s="12">
        <v>0</v>
      </c>
      <c r="P676" s="12">
        <f t="shared" si="227"/>
        <v>4608</v>
      </c>
      <c r="Q676" s="12">
        <v>0</v>
      </c>
      <c r="R676" s="12">
        <v>0</v>
      </c>
      <c r="S676" s="12">
        <v>0</v>
      </c>
      <c r="T676" s="12">
        <v>0</v>
      </c>
      <c r="U676" s="12">
        <v>0</v>
      </c>
      <c r="V676" s="12">
        <v>0</v>
      </c>
      <c r="W676" s="12">
        <f t="shared" si="228"/>
        <v>0</v>
      </c>
      <c r="X676" s="12">
        <v>0</v>
      </c>
      <c r="Y676" s="12">
        <v>0</v>
      </c>
      <c r="Z676" s="12">
        <v>0</v>
      </c>
      <c r="AA676" s="12">
        <v>0</v>
      </c>
      <c r="AB676" s="12">
        <v>0</v>
      </c>
      <c r="AC676" s="12">
        <v>0</v>
      </c>
      <c r="AD676" s="12">
        <f t="shared" si="229"/>
        <v>0</v>
      </c>
      <c r="AE676" s="12">
        <v>0</v>
      </c>
      <c r="AF676" s="12">
        <v>0</v>
      </c>
      <c r="AG676" s="12">
        <v>0</v>
      </c>
      <c r="AH676" s="12">
        <v>0</v>
      </c>
      <c r="AI676" s="12">
        <v>0</v>
      </c>
      <c r="AJ676" s="12">
        <v>0</v>
      </c>
      <c r="AK676" s="12">
        <f t="shared" si="230"/>
        <v>0</v>
      </c>
      <c r="AL676" s="12">
        <f t="shared" si="231"/>
        <v>4608</v>
      </c>
      <c r="AM676" s="12">
        <f t="shared" si="231"/>
        <v>0</v>
      </c>
      <c r="AN676" s="12">
        <f t="shared" si="231"/>
        <v>0</v>
      </c>
      <c r="AO676" s="12">
        <f t="shared" si="231"/>
        <v>0</v>
      </c>
      <c r="AP676" s="12">
        <f t="shared" si="231"/>
        <v>0</v>
      </c>
      <c r="AQ676" s="12">
        <f t="shared" si="231"/>
        <v>0</v>
      </c>
      <c r="AR676" s="12">
        <f t="shared" si="232"/>
        <v>4608</v>
      </c>
      <c r="AS676" s="26">
        <v>0</v>
      </c>
      <c r="AT676" s="12">
        <v>0</v>
      </c>
      <c r="AU676" s="12">
        <v>0</v>
      </c>
      <c r="AV676" s="12">
        <v>0</v>
      </c>
      <c r="AW676" s="12">
        <v>0</v>
      </c>
      <c r="AX676" s="12">
        <v>0</v>
      </c>
      <c r="AY676" s="12">
        <f t="shared" si="233"/>
        <v>0</v>
      </c>
      <c r="AZ676" s="12">
        <f t="shared" si="217"/>
        <v>4608</v>
      </c>
      <c r="BA676" s="12">
        <f t="shared" si="218"/>
        <v>0</v>
      </c>
      <c r="BB676" s="12">
        <f t="shared" si="219"/>
        <v>0</v>
      </c>
      <c r="BC676" s="12">
        <f t="shared" si="220"/>
        <v>0</v>
      </c>
      <c r="BD676" s="12">
        <f t="shared" si="221"/>
        <v>0</v>
      </c>
      <c r="BE676" s="12">
        <f t="shared" si="222"/>
        <v>0</v>
      </c>
      <c r="BF676" s="12">
        <f t="shared" si="216"/>
        <v>4608</v>
      </c>
      <c r="BH676" s="95"/>
    </row>
    <row r="677" spans="1:60" ht="63.75">
      <c r="A677" s="84" t="s">
        <v>869</v>
      </c>
      <c r="B677" s="14" t="s">
        <v>846</v>
      </c>
      <c r="C677" s="14" t="s">
        <v>870</v>
      </c>
      <c r="D677" s="84" t="s">
        <v>1399</v>
      </c>
      <c r="E677" s="84" t="s">
        <v>58</v>
      </c>
      <c r="F677" s="85">
        <v>10</v>
      </c>
      <c r="G677" s="85" t="s">
        <v>851</v>
      </c>
      <c r="H677" s="85" t="s">
        <v>852</v>
      </c>
      <c r="I677" s="14"/>
      <c r="J677" s="24">
        <v>0</v>
      </c>
      <c r="K677" s="12">
        <v>0</v>
      </c>
      <c r="L677" s="12">
        <v>0</v>
      </c>
      <c r="M677" s="12">
        <v>0</v>
      </c>
      <c r="N677" s="12">
        <v>0</v>
      </c>
      <c r="O677" s="12">
        <v>0</v>
      </c>
      <c r="P677" s="12">
        <f t="shared" si="227"/>
        <v>0</v>
      </c>
      <c r="Q677" s="12">
        <v>0</v>
      </c>
      <c r="R677" s="12">
        <v>0</v>
      </c>
      <c r="S677" s="12">
        <v>0</v>
      </c>
      <c r="T677" s="12">
        <v>0</v>
      </c>
      <c r="U677" s="12">
        <v>0</v>
      </c>
      <c r="V677" s="12">
        <v>0</v>
      </c>
      <c r="W677" s="12">
        <f t="shared" si="228"/>
        <v>0</v>
      </c>
      <c r="X677" s="12">
        <v>0</v>
      </c>
      <c r="Y677" s="12">
        <v>0</v>
      </c>
      <c r="Z677" s="12">
        <v>0</v>
      </c>
      <c r="AA677" s="12">
        <v>0</v>
      </c>
      <c r="AB677" s="12">
        <v>0</v>
      </c>
      <c r="AC677" s="12">
        <v>0</v>
      </c>
      <c r="AD677" s="12">
        <f t="shared" si="229"/>
        <v>0</v>
      </c>
      <c r="AE677" s="12">
        <v>150000</v>
      </c>
      <c r="AF677" s="12">
        <v>0</v>
      </c>
      <c r="AG677" s="12">
        <v>0</v>
      </c>
      <c r="AH677" s="12">
        <v>0</v>
      </c>
      <c r="AI677" s="12">
        <v>0</v>
      </c>
      <c r="AJ677" s="12">
        <v>0</v>
      </c>
      <c r="AK677" s="12">
        <f t="shared" si="230"/>
        <v>150000</v>
      </c>
      <c r="AL677" s="12">
        <f t="shared" si="231"/>
        <v>150000</v>
      </c>
      <c r="AM677" s="12">
        <f t="shared" si="231"/>
        <v>0</v>
      </c>
      <c r="AN677" s="12">
        <f t="shared" si="231"/>
        <v>0</v>
      </c>
      <c r="AO677" s="12">
        <f t="shared" si="231"/>
        <v>0</v>
      </c>
      <c r="AP677" s="12">
        <f t="shared" si="231"/>
        <v>0</v>
      </c>
      <c r="AQ677" s="12">
        <f t="shared" si="231"/>
        <v>0</v>
      </c>
      <c r="AR677" s="12">
        <f t="shared" si="232"/>
        <v>150000</v>
      </c>
      <c r="AS677" s="26">
        <v>0</v>
      </c>
      <c r="AT677" s="12">
        <v>0</v>
      </c>
      <c r="AU677" s="12">
        <v>0</v>
      </c>
      <c r="AV677" s="12">
        <v>0</v>
      </c>
      <c r="AW677" s="12">
        <v>0</v>
      </c>
      <c r="AX677" s="12">
        <v>0</v>
      </c>
      <c r="AY677" s="12">
        <f t="shared" si="233"/>
        <v>0</v>
      </c>
      <c r="AZ677" s="12">
        <f t="shared" si="217"/>
        <v>150000</v>
      </c>
      <c r="BA677" s="12">
        <f t="shared" si="218"/>
        <v>0</v>
      </c>
      <c r="BB677" s="12">
        <f t="shared" si="219"/>
        <v>0</v>
      </c>
      <c r="BC677" s="12">
        <f t="shared" si="220"/>
        <v>0</v>
      </c>
      <c r="BD677" s="12">
        <f t="shared" si="221"/>
        <v>0</v>
      </c>
      <c r="BE677" s="12">
        <f t="shared" si="222"/>
        <v>0</v>
      </c>
      <c r="BF677" s="12">
        <f t="shared" si="216"/>
        <v>150000</v>
      </c>
      <c r="BH677" s="95"/>
    </row>
    <row r="678" spans="1:60" ht="63.75">
      <c r="A678" s="84" t="s">
        <v>871</v>
      </c>
      <c r="B678" s="14" t="s">
        <v>846</v>
      </c>
      <c r="C678" s="14" t="s">
        <v>872</v>
      </c>
      <c r="D678" s="84" t="s">
        <v>1399</v>
      </c>
      <c r="E678" s="84" t="s">
        <v>67</v>
      </c>
      <c r="F678" s="85">
        <v>10</v>
      </c>
      <c r="G678" s="85" t="s">
        <v>851</v>
      </c>
      <c r="H678" s="85" t="s">
        <v>852</v>
      </c>
      <c r="I678" s="14"/>
      <c r="J678" s="24">
        <v>9215</v>
      </c>
      <c r="K678" s="12">
        <v>0</v>
      </c>
      <c r="L678" s="12">
        <v>0</v>
      </c>
      <c r="M678" s="12">
        <v>0</v>
      </c>
      <c r="N678" s="12">
        <v>0</v>
      </c>
      <c r="O678" s="12">
        <v>0</v>
      </c>
      <c r="P678" s="12">
        <f t="shared" si="227"/>
        <v>9215</v>
      </c>
      <c r="Q678" s="12">
        <v>0</v>
      </c>
      <c r="R678" s="12">
        <v>0</v>
      </c>
      <c r="S678" s="12">
        <v>0</v>
      </c>
      <c r="T678" s="12">
        <v>0</v>
      </c>
      <c r="U678" s="12">
        <v>0</v>
      </c>
      <c r="V678" s="12">
        <v>0</v>
      </c>
      <c r="W678" s="12">
        <f t="shared" si="228"/>
        <v>0</v>
      </c>
      <c r="X678" s="12">
        <v>0</v>
      </c>
      <c r="Y678" s="12">
        <v>0</v>
      </c>
      <c r="Z678" s="12">
        <v>0</v>
      </c>
      <c r="AA678" s="12">
        <v>0</v>
      </c>
      <c r="AB678" s="12">
        <v>0</v>
      </c>
      <c r="AC678" s="12">
        <v>0</v>
      </c>
      <c r="AD678" s="12">
        <f t="shared" si="229"/>
        <v>0</v>
      </c>
      <c r="AE678" s="12">
        <v>0</v>
      </c>
      <c r="AF678" s="12">
        <v>0</v>
      </c>
      <c r="AG678" s="12">
        <v>0</v>
      </c>
      <c r="AH678" s="12">
        <v>0</v>
      </c>
      <c r="AI678" s="12">
        <v>0</v>
      </c>
      <c r="AJ678" s="12">
        <v>0</v>
      </c>
      <c r="AK678" s="12">
        <f t="shared" si="230"/>
        <v>0</v>
      </c>
      <c r="AL678" s="12">
        <f t="shared" si="231"/>
        <v>9215</v>
      </c>
      <c r="AM678" s="12">
        <f t="shared" si="231"/>
        <v>0</v>
      </c>
      <c r="AN678" s="12">
        <f t="shared" si="231"/>
        <v>0</v>
      </c>
      <c r="AO678" s="12">
        <f t="shared" si="231"/>
        <v>0</v>
      </c>
      <c r="AP678" s="12">
        <f t="shared" si="231"/>
        <v>0</v>
      </c>
      <c r="AQ678" s="12">
        <f t="shared" si="231"/>
        <v>0</v>
      </c>
      <c r="AR678" s="12">
        <f t="shared" si="232"/>
        <v>9215</v>
      </c>
      <c r="AS678" s="26">
        <v>0</v>
      </c>
      <c r="AT678" s="12">
        <v>0</v>
      </c>
      <c r="AU678" s="12">
        <v>0</v>
      </c>
      <c r="AV678" s="12">
        <v>0</v>
      </c>
      <c r="AW678" s="12">
        <v>0</v>
      </c>
      <c r="AX678" s="12">
        <v>0</v>
      </c>
      <c r="AY678" s="12">
        <f t="shared" si="233"/>
        <v>0</v>
      </c>
      <c r="AZ678" s="12">
        <f t="shared" si="217"/>
        <v>9215</v>
      </c>
      <c r="BA678" s="12">
        <f t="shared" si="218"/>
        <v>0</v>
      </c>
      <c r="BB678" s="12">
        <f t="shared" si="219"/>
        <v>0</v>
      </c>
      <c r="BC678" s="12">
        <f t="shared" si="220"/>
        <v>0</v>
      </c>
      <c r="BD678" s="12">
        <f t="shared" si="221"/>
        <v>0</v>
      </c>
      <c r="BE678" s="12">
        <f t="shared" si="222"/>
        <v>0</v>
      </c>
      <c r="BF678" s="12">
        <f t="shared" si="216"/>
        <v>9215</v>
      </c>
      <c r="BH678" s="95"/>
    </row>
    <row r="679" spans="1:60" ht="63.75">
      <c r="A679" s="84" t="s">
        <v>873</v>
      </c>
      <c r="B679" s="14" t="s">
        <v>846</v>
      </c>
      <c r="C679" s="14" t="s">
        <v>874</v>
      </c>
      <c r="D679" s="84" t="s">
        <v>1399</v>
      </c>
      <c r="E679" s="84" t="s">
        <v>56</v>
      </c>
      <c r="F679" s="85">
        <v>10</v>
      </c>
      <c r="G679" s="85" t="s">
        <v>851</v>
      </c>
      <c r="H679" s="85" t="s">
        <v>852</v>
      </c>
      <c r="I679" s="14"/>
      <c r="J679" s="24">
        <v>46075</v>
      </c>
      <c r="K679" s="12">
        <v>0</v>
      </c>
      <c r="L679" s="12">
        <v>0</v>
      </c>
      <c r="M679" s="12">
        <v>0</v>
      </c>
      <c r="N679" s="12">
        <v>0</v>
      </c>
      <c r="O679" s="12">
        <v>0</v>
      </c>
      <c r="P679" s="12">
        <f t="shared" si="227"/>
        <v>46075</v>
      </c>
      <c r="Q679" s="12">
        <v>100000</v>
      </c>
      <c r="R679" s="12">
        <v>0</v>
      </c>
      <c r="S679" s="12">
        <v>0</v>
      </c>
      <c r="T679" s="12">
        <v>0</v>
      </c>
      <c r="U679" s="12">
        <v>0</v>
      </c>
      <c r="V679" s="12">
        <v>0</v>
      </c>
      <c r="W679" s="12">
        <f t="shared" si="228"/>
        <v>100000</v>
      </c>
      <c r="X679" s="12">
        <v>174607</v>
      </c>
      <c r="Y679" s="12">
        <v>0</v>
      </c>
      <c r="Z679" s="12">
        <v>0</v>
      </c>
      <c r="AA679" s="12">
        <v>0</v>
      </c>
      <c r="AB679" s="12">
        <v>0</v>
      </c>
      <c r="AC679" s="12">
        <v>0</v>
      </c>
      <c r="AD679" s="12">
        <f t="shared" si="229"/>
        <v>174607</v>
      </c>
      <c r="AE679" s="12">
        <v>0</v>
      </c>
      <c r="AF679" s="12">
        <v>0</v>
      </c>
      <c r="AG679" s="12">
        <v>0</v>
      </c>
      <c r="AH679" s="12">
        <v>0</v>
      </c>
      <c r="AI679" s="12">
        <v>0</v>
      </c>
      <c r="AJ679" s="12">
        <v>0</v>
      </c>
      <c r="AK679" s="12">
        <f t="shared" si="230"/>
        <v>0</v>
      </c>
      <c r="AL679" s="12">
        <f t="shared" si="231"/>
        <v>320682</v>
      </c>
      <c r="AM679" s="12">
        <f t="shared" si="231"/>
        <v>0</v>
      </c>
      <c r="AN679" s="12">
        <f t="shared" si="231"/>
        <v>0</v>
      </c>
      <c r="AO679" s="12">
        <f t="shared" si="231"/>
        <v>0</v>
      </c>
      <c r="AP679" s="12">
        <f t="shared" si="231"/>
        <v>0</v>
      </c>
      <c r="AQ679" s="12">
        <f t="shared" si="231"/>
        <v>0</v>
      </c>
      <c r="AR679" s="12">
        <f t="shared" si="232"/>
        <v>320682</v>
      </c>
      <c r="AS679" s="26">
        <v>0</v>
      </c>
      <c r="AT679" s="12">
        <v>0</v>
      </c>
      <c r="AU679" s="12">
        <v>0</v>
      </c>
      <c r="AV679" s="12">
        <v>0</v>
      </c>
      <c r="AW679" s="12">
        <v>0</v>
      </c>
      <c r="AX679" s="12">
        <v>0</v>
      </c>
      <c r="AY679" s="12">
        <f t="shared" si="233"/>
        <v>0</v>
      </c>
      <c r="AZ679" s="12">
        <f t="shared" si="217"/>
        <v>320682</v>
      </c>
      <c r="BA679" s="12">
        <f t="shared" si="218"/>
        <v>0</v>
      </c>
      <c r="BB679" s="12">
        <f t="shared" si="219"/>
        <v>0</v>
      </c>
      <c r="BC679" s="12">
        <f t="shared" si="220"/>
        <v>0</v>
      </c>
      <c r="BD679" s="12">
        <f t="shared" si="221"/>
        <v>0</v>
      </c>
      <c r="BE679" s="12">
        <f t="shared" si="222"/>
        <v>0</v>
      </c>
      <c r="BF679" s="12">
        <f t="shared" si="216"/>
        <v>320682</v>
      </c>
      <c r="BH679" s="95"/>
    </row>
    <row r="680" spans="1:60" ht="63.75">
      <c r="A680" s="84" t="s">
        <v>875</v>
      </c>
      <c r="B680" s="14" t="s">
        <v>846</v>
      </c>
      <c r="C680" s="14" t="s">
        <v>876</v>
      </c>
      <c r="D680" s="84" t="s">
        <v>1399</v>
      </c>
      <c r="E680" s="84" t="s">
        <v>59</v>
      </c>
      <c r="F680" s="85">
        <v>10</v>
      </c>
      <c r="G680" s="85" t="s">
        <v>851</v>
      </c>
      <c r="H680" s="85" t="s">
        <v>852</v>
      </c>
      <c r="I680" s="14"/>
      <c r="J680" s="24">
        <v>90580</v>
      </c>
      <c r="K680" s="12">
        <v>0</v>
      </c>
      <c r="L680" s="12">
        <v>0</v>
      </c>
      <c r="M680" s="12">
        <v>0</v>
      </c>
      <c r="N680" s="12">
        <v>0</v>
      </c>
      <c r="O680" s="12">
        <v>0</v>
      </c>
      <c r="P680" s="12">
        <f t="shared" si="227"/>
        <v>90580</v>
      </c>
      <c r="Q680" s="12">
        <v>50000</v>
      </c>
      <c r="R680" s="12">
        <v>0</v>
      </c>
      <c r="S680" s="12">
        <v>0</v>
      </c>
      <c r="T680" s="12">
        <v>0</v>
      </c>
      <c r="U680" s="12">
        <v>0</v>
      </c>
      <c r="V680" s="12">
        <v>0</v>
      </c>
      <c r="W680" s="12">
        <f t="shared" si="228"/>
        <v>50000</v>
      </c>
      <c r="X680" s="12">
        <v>97481</v>
      </c>
      <c r="Y680" s="12">
        <v>0</v>
      </c>
      <c r="Z680" s="12">
        <v>0</v>
      </c>
      <c r="AA680" s="12">
        <v>0</v>
      </c>
      <c r="AB680" s="12">
        <v>0</v>
      </c>
      <c r="AC680" s="12">
        <v>0</v>
      </c>
      <c r="AD680" s="12">
        <f t="shared" si="229"/>
        <v>97481</v>
      </c>
      <c r="AE680" s="12">
        <v>0</v>
      </c>
      <c r="AF680" s="12">
        <v>0</v>
      </c>
      <c r="AG680" s="12">
        <v>0</v>
      </c>
      <c r="AH680" s="12">
        <v>0</v>
      </c>
      <c r="AI680" s="12">
        <v>0</v>
      </c>
      <c r="AJ680" s="12">
        <v>0</v>
      </c>
      <c r="AK680" s="12">
        <f t="shared" si="230"/>
        <v>0</v>
      </c>
      <c r="AL680" s="12">
        <f t="shared" si="231"/>
        <v>238061</v>
      </c>
      <c r="AM680" s="12">
        <f t="shared" si="231"/>
        <v>0</v>
      </c>
      <c r="AN680" s="12">
        <f t="shared" si="231"/>
        <v>0</v>
      </c>
      <c r="AO680" s="12">
        <f t="shared" si="231"/>
        <v>0</v>
      </c>
      <c r="AP680" s="12">
        <f t="shared" si="231"/>
        <v>0</v>
      </c>
      <c r="AQ680" s="12">
        <f t="shared" si="231"/>
        <v>0</v>
      </c>
      <c r="AR680" s="12">
        <f t="shared" si="232"/>
        <v>238061</v>
      </c>
      <c r="AS680" s="26">
        <v>0</v>
      </c>
      <c r="AT680" s="12">
        <v>0</v>
      </c>
      <c r="AU680" s="12">
        <v>0</v>
      </c>
      <c r="AV680" s="12">
        <v>0</v>
      </c>
      <c r="AW680" s="12">
        <v>0</v>
      </c>
      <c r="AX680" s="12">
        <v>0</v>
      </c>
      <c r="AY680" s="12">
        <f t="shared" si="233"/>
        <v>0</v>
      </c>
      <c r="AZ680" s="12">
        <f t="shared" si="217"/>
        <v>238061</v>
      </c>
      <c r="BA680" s="12">
        <f t="shared" si="218"/>
        <v>0</v>
      </c>
      <c r="BB680" s="12">
        <f t="shared" si="219"/>
        <v>0</v>
      </c>
      <c r="BC680" s="12">
        <f t="shared" si="220"/>
        <v>0</v>
      </c>
      <c r="BD680" s="12">
        <f t="shared" si="221"/>
        <v>0</v>
      </c>
      <c r="BE680" s="12">
        <f t="shared" si="222"/>
        <v>0</v>
      </c>
      <c r="BF680" s="12">
        <f t="shared" si="216"/>
        <v>238061</v>
      </c>
      <c r="BH680" s="95"/>
    </row>
    <row r="681" spans="1:60" ht="63.75">
      <c r="A681" s="84" t="s">
        <v>877</v>
      </c>
      <c r="B681" s="14" t="s">
        <v>846</v>
      </c>
      <c r="C681" s="14" t="s">
        <v>864</v>
      </c>
      <c r="D681" s="84" t="s">
        <v>1399</v>
      </c>
      <c r="E681" s="84" t="s">
        <v>61</v>
      </c>
      <c r="F681" s="85">
        <v>10</v>
      </c>
      <c r="G681" s="85" t="s">
        <v>851</v>
      </c>
      <c r="H681" s="85" t="s">
        <v>852</v>
      </c>
      <c r="I681" s="14"/>
      <c r="J681" s="24">
        <v>27645</v>
      </c>
      <c r="K681" s="12">
        <v>0</v>
      </c>
      <c r="L681" s="12">
        <v>0</v>
      </c>
      <c r="M681" s="12">
        <v>0</v>
      </c>
      <c r="N681" s="12">
        <v>0</v>
      </c>
      <c r="O681" s="12">
        <v>0</v>
      </c>
      <c r="P681" s="12">
        <f t="shared" si="227"/>
        <v>27645</v>
      </c>
      <c r="Q681" s="12">
        <v>40000</v>
      </c>
      <c r="R681" s="12">
        <v>0</v>
      </c>
      <c r="S681" s="12">
        <v>0</v>
      </c>
      <c r="T681" s="12">
        <v>0</v>
      </c>
      <c r="U681" s="12">
        <v>0</v>
      </c>
      <c r="V681" s="12">
        <v>0</v>
      </c>
      <c r="W681" s="12">
        <f t="shared" si="228"/>
        <v>40000</v>
      </c>
      <c r="X681" s="12">
        <v>0</v>
      </c>
      <c r="Y681" s="12">
        <v>0</v>
      </c>
      <c r="Z681" s="12">
        <v>0</v>
      </c>
      <c r="AA681" s="12">
        <v>0</v>
      </c>
      <c r="AB681" s="12">
        <v>0</v>
      </c>
      <c r="AC681" s="12">
        <v>0</v>
      </c>
      <c r="AD681" s="12">
        <f t="shared" si="229"/>
        <v>0</v>
      </c>
      <c r="AE681" s="12">
        <v>0</v>
      </c>
      <c r="AF681" s="12">
        <v>0</v>
      </c>
      <c r="AG681" s="12">
        <v>0</v>
      </c>
      <c r="AH681" s="12">
        <v>0</v>
      </c>
      <c r="AI681" s="12">
        <v>0</v>
      </c>
      <c r="AJ681" s="12">
        <v>0</v>
      </c>
      <c r="AK681" s="12">
        <f t="shared" si="230"/>
        <v>0</v>
      </c>
      <c r="AL681" s="12">
        <f t="shared" si="231"/>
        <v>67645</v>
      </c>
      <c r="AM681" s="12">
        <f t="shared" si="231"/>
        <v>0</v>
      </c>
      <c r="AN681" s="12">
        <f t="shared" si="231"/>
        <v>0</v>
      </c>
      <c r="AO681" s="12">
        <f t="shared" si="231"/>
        <v>0</v>
      </c>
      <c r="AP681" s="12">
        <f t="shared" si="231"/>
        <v>0</v>
      </c>
      <c r="AQ681" s="12">
        <f t="shared" si="231"/>
        <v>0</v>
      </c>
      <c r="AR681" s="12">
        <f t="shared" si="232"/>
        <v>67645</v>
      </c>
      <c r="AS681" s="26">
        <v>0</v>
      </c>
      <c r="AT681" s="12">
        <v>0</v>
      </c>
      <c r="AU681" s="12">
        <v>0</v>
      </c>
      <c r="AV681" s="12">
        <v>0</v>
      </c>
      <c r="AW681" s="12">
        <v>0</v>
      </c>
      <c r="AX681" s="12">
        <v>0</v>
      </c>
      <c r="AY681" s="12">
        <f t="shared" si="233"/>
        <v>0</v>
      </c>
      <c r="AZ681" s="12">
        <f t="shared" si="217"/>
        <v>67645</v>
      </c>
      <c r="BA681" s="12">
        <f t="shared" si="218"/>
        <v>0</v>
      </c>
      <c r="BB681" s="12">
        <f t="shared" si="219"/>
        <v>0</v>
      </c>
      <c r="BC681" s="12">
        <f t="shared" si="220"/>
        <v>0</v>
      </c>
      <c r="BD681" s="12">
        <f t="shared" si="221"/>
        <v>0</v>
      </c>
      <c r="BE681" s="12">
        <f t="shared" si="222"/>
        <v>0</v>
      </c>
      <c r="BF681" s="12">
        <f t="shared" si="216"/>
        <v>67645</v>
      </c>
      <c r="BH681" s="95"/>
    </row>
    <row r="682" spans="1:60" ht="63.75">
      <c r="A682" s="84" t="s">
        <v>878</v>
      </c>
      <c r="B682" s="14" t="s">
        <v>846</v>
      </c>
      <c r="C682" s="14" t="s">
        <v>879</v>
      </c>
      <c r="D682" s="84" t="s">
        <v>1399</v>
      </c>
      <c r="E682" s="84" t="s">
        <v>67</v>
      </c>
      <c r="F682" s="85">
        <v>10</v>
      </c>
      <c r="G682" s="85" t="s">
        <v>851</v>
      </c>
      <c r="H682" s="85" t="s">
        <v>852</v>
      </c>
      <c r="I682" s="14"/>
      <c r="J682" s="24">
        <v>130000</v>
      </c>
      <c r="K682" s="12">
        <v>0</v>
      </c>
      <c r="L682" s="12">
        <v>0</v>
      </c>
      <c r="M682" s="12">
        <v>0</v>
      </c>
      <c r="N682" s="12">
        <v>0</v>
      </c>
      <c r="O682" s="12">
        <v>0</v>
      </c>
      <c r="P682" s="12">
        <f t="shared" si="227"/>
        <v>130000</v>
      </c>
      <c r="Q682" s="12">
        <v>90755</v>
      </c>
      <c r="R682" s="12">
        <v>0</v>
      </c>
      <c r="S682" s="12">
        <v>0</v>
      </c>
      <c r="T682" s="12">
        <v>0</v>
      </c>
      <c r="U682" s="12">
        <v>0</v>
      </c>
      <c r="V682" s="12">
        <v>0</v>
      </c>
      <c r="W682" s="12">
        <f t="shared" si="228"/>
        <v>90755</v>
      </c>
      <c r="X682" s="12">
        <v>0</v>
      </c>
      <c r="Y682" s="12">
        <v>0</v>
      </c>
      <c r="Z682" s="12">
        <v>0</v>
      </c>
      <c r="AA682" s="12">
        <v>0</v>
      </c>
      <c r="AB682" s="12">
        <v>0</v>
      </c>
      <c r="AC682" s="12">
        <v>0</v>
      </c>
      <c r="AD682" s="12">
        <f t="shared" si="229"/>
        <v>0</v>
      </c>
      <c r="AE682" s="12">
        <v>0</v>
      </c>
      <c r="AF682" s="12">
        <v>0</v>
      </c>
      <c r="AG682" s="12">
        <v>0</v>
      </c>
      <c r="AH682" s="12">
        <v>0</v>
      </c>
      <c r="AI682" s="12">
        <v>0</v>
      </c>
      <c r="AJ682" s="12">
        <v>0</v>
      </c>
      <c r="AK682" s="12">
        <f t="shared" si="230"/>
        <v>0</v>
      </c>
      <c r="AL682" s="12">
        <f t="shared" si="231"/>
        <v>220755</v>
      </c>
      <c r="AM682" s="12">
        <f t="shared" si="231"/>
        <v>0</v>
      </c>
      <c r="AN682" s="12">
        <f t="shared" si="231"/>
        <v>0</v>
      </c>
      <c r="AO682" s="12">
        <f t="shared" si="231"/>
        <v>0</v>
      </c>
      <c r="AP682" s="12">
        <f t="shared" si="231"/>
        <v>0</v>
      </c>
      <c r="AQ682" s="12">
        <f t="shared" si="231"/>
        <v>0</v>
      </c>
      <c r="AR682" s="12">
        <f t="shared" si="232"/>
        <v>220755</v>
      </c>
      <c r="AS682" s="26">
        <v>0</v>
      </c>
      <c r="AT682" s="12">
        <v>0</v>
      </c>
      <c r="AU682" s="12">
        <v>0</v>
      </c>
      <c r="AV682" s="12">
        <v>0</v>
      </c>
      <c r="AW682" s="12">
        <v>0</v>
      </c>
      <c r="AX682" s="12">
        <v>0</v>
      </c>
      <c r="AY682" s="12">
        <f t="shared" si="233"/>
        <v>0</v>
      </c>
      <c r="AZ682" s="12">
        <f t="shared" si="217"/>
        <v>220755</v>
      </c>
      <c r="BA682" s="12">
        <f t="shared" si="218"/>
        <v>0</v>
      </c>
      <c r="BB682" s="12">
        <f t="shared" si="219"/>
        <v>0</v>
      </c>
      <c r="BC682" s="12">
        <f t="shared" si="220"/>
        <v>0</v>
      </c>
      <c r="BD682" s="12">
        <f t="shared" si="221"/>
        <v>0</v>
      </c>
      <c r="BE682" s="12">
        <f t="shared" si="222"/>
        <v>0</v>
      </c>
      <c r="BF682" s="12">
        <f t="shared" si="216"/>
        <v>220755</v>
      </c>
      <c r="BH682" s="95"/>
    </row>
    <row r="683" spans="1:60" ht="63.75">
      <c r="A683" s="84" t="s">
        <v>880</v>
      </c>
      <c r="B683" s="14" t="s">
        <v>846</v>
      </c>
      <c r="C683" s="14" t="s">
        <v>864</v>
      </c>
      <c r="D683" s="84" t="s">
        <v>1399</v>
      </c>
      <c r="E683" s="84" t="s">
        <v>61</v>
      </c>
      <c r="F683" s="85">
        <v>10</v>
      </c>
      <c r="G683" s="85" t="s">
        <v>851</v>
      </c>
      <c r="H683" s="85" t="s">
        <v>852</v>
      </c>
      <c r="I683" s="14"/>
      <c r="J683" s="24">
        <v>58976</v>
      </c>
      <c r="K683" s="12">
        <v>0</v>
      </c>
      <c r="L683" s="12">
        <v>0</v>
      </c>
      <c r="M683" s="12">
        <v>0</v>
      </c>
      <c r="N683" s="12">
        <v>0</v>
      </c>
      <c r="O683" s="12">
        <v>0</v>
      </c>
      <c r="P683" s="12">
        <f t="shared" si="227"/>
        <v>58976</v>
      </c>
      <c r="Q683" s="12">
        <v>50000</v>
      </c>
      <c r="R683" s="12">
        <v>0</v>
      </c>
      <c r="S683" s="12">
        <v>0</v>
      </c>
      <c r="T683" s="12">
        <v>0</v>
      </c>
      <c r="U683" s="12">
        <v>0</v>
      </c>
      <c r="V683" s="12">
        <v>0</v>
      </c>
      <c r="W683" s="12">
        <f t="shared" si="228"/>
        <v>50000</v>
      </c>
      <c r="X683" s="12">
        <v>96399</v>
      </c>
      <c r="Y683" s="12">
        <v>0</v>
      </c>
      <c r="Z683" s="12">
        <v>0</v>
      </c>
      <c r="AA683" s="12">
        <v>0</v>
      </c>
      <c r="AB683" s="12">
        <v>0</v>
      </c>
      <c r="AC683" s="12">
        <v>0</v>
      </c>
      <c r="AD683" s="12">
        <f t="shared" si="229"/>
        <v>96399</v>
      </c>
      <c r="AE683" s="12">
        <v>0</v>
      </c>
      <c r="AF683" s="12">
        <v>0</v>
      </c>
      <c r="AG683" s="12">
        <v>0</v>
      </c>
      <c r="AH683" s="12">
        <v>0</v>
      </c>
      <c r="AI683" s="12">
        <v>0</v>
      </c>
      <c r="AJ683" s="12">
        <v>0</v>
      </c>
      <c r="AK683" s="12">
        <f t="shared" si="230"/>
        <v>0</v>
      </c>
      <c r="AL683" s="12">
        <f t="shared" si="231"/>
        <v>205375</v>
      </c>
      <c r="AM683" s="12">
        <f t="shared" si="231"/>
        <v>0</v>
      </c>
      <c r="AN683" s="12">
        <f t="shared" si="231"/>
        <v>0</v>
      </c>
      <c r="AO683" s="12">
        <f t="shared" si="231"/>
        <v>0</v>
      </c>
      <c r="AP683" s="12">
        <f t="shared" si="231"/>
        <v>0</v>
      </c>
      <c r="AQ683" s="12">
        <f t="shared" si="231"/>
        <v>0</v>
      </c>
      <c r="AR683" s="12">
        <f t="shared" si="232"/>
        <v>205375</v>
      </c>
      <c r="AS683" s="26">
        <v>0</v>
      </c>
      <c r="AT683" s="12">
        <v>0</v>
      </c>
      <c r="AU683" s="12">
        <v>0</v>
      </c>
      <c r="AV683" s="12">
        <v>0</v>
      </c>
      <c r="AW683" s="12">
        <v>0</v>
      </c>
      <c r="AX683" s="12">
        <v>0</v>
      </c>
      <c r="AY683" s="12">
        <f t="shared" si="233"/>
        <v>0</v>
      </c>
      <c r="AZ683" s="12">
        <f t="shared" si="217"/>
        <v>205375</v>
      </c>
      <c r="BA683" s="12">
        <f t="shared" si="218"/>
        <v>0</v>
      </c>
      <c r="BB683" s="12">
        <f t="shared" si="219"/>
        <v>0</v>
      </c>
      <c r="BC683" s="12">
        <f t="shared" si="220"/>
        <v>0</v>
      </c>
      <c r="BD683" s="12">
        <f t="shared" si="221"/>
        <v>0</v>
      </c>
      <c r="BE683" s="12">
        <f t="shared" si="222"/>
        <v>0</v>
      </c>
      <c r="BF683" s="12">
        <f t="shared" si="216"/>
        <v>205375</v>
      </c>
      <c r="BH683" s="95"/>
    </row>
    <row r="684" spans="1:60" ht="76.5">
      <c r="A684" s="84" t="s">
        <v>881</v>
      </c>
      <c r="B684" s="14" t="s">
        <v>846</v>
      </c>
      <c r="C684" s="14" t="s">
        <v>882</v>
      </c>
      <c r="D684" s="84" t="s">
        <v>1399</v>
      </c>
      <c r="E684" s="84" t="s">
        <v>62</v>
      </c>
      <c r="F684" s="85">
        <v>10</v>
      </c>
      <c r="G684" s="85" t="s">
        <v>851</v>
      </c>
      <c r="H684" s="85" t="s">
        <v>852</v>
      </c>
      <c r="I684" s="14"/>
      <c r="J684" s="24">
        <v>95580</v>
      </c>
      <c r="K684" s="12">
        <v>0</v>
      </c>
      <c r="L684" s="12">
        <v>0</v>
      </c>
      <c r="M684" s="12">
        <v>0</v>
      </c>
      <c r="N684" s="12">
        <v>0</v>
      </c>
      <c r="O684" s="12">
        <v>0</v>
      </c>
      <c r="P684" s="12">
        <f t="shared" si="227"/>
        <v>95580</v>
      </c>
      <c r="Q684" s="12">
        <v>100227</v>
      </c>
      <c r="R684" s="12">
        <v>0</v>
      </c>
      <c r="S684" s="12">
        <v>0</v>
      </c>
      <c r="T684" s="12">
        <v>0</v>
      </c>
      <c r="U684" s="12">
        <v>0</v>
      </c>
      <c r="V684" s="12">
        <v>0</v>
      </c>
      <c r="W684" s="12">
        <f t="shared" si="228"/>
        <v>100227</v>
      </c>
      <c r="X684" s="12">
        <v>0</v>
      </c>
      <c r="Y684" s="12">
        <v>0</v>
      </c>
      <c r="Z684" s="12">
        <v>0</v>
      </c>
      <c r="AA684" s="12">
        <v>0</v>
      </c>
      <c r="AB684" s="12">
        <v>0</v>
      </c>
      <c r="AC684" s="12">
        <v>0</v>
      </c>
      <c r="AD684" s="12">
        <f t="shared" si="229"/>
        <v>0</v>
      </c>
      <c r="AE684" s="12">
        <v>0</v>
      </c>
      <c r="AF684" s="12">
        <v>0</v>
      </c>
      <c r="AG684" s="12">
        <v>0</v>
      </c>
      <c r="AH684" s="12">
        <v>0</v>
      </c>
      <c r="AI684" s="12">
        <v>0</v>
      </c>
      <c r="AJ684" s="12">
        <v>0</v>
      </c>
      <c r="AK684" s="12">
        <f t="shared" si="230"/>
        <v>0</v>
      </c>
      <c r="AL684" s="12">
        <f t="shared" si="231"/>
        <v>195807</v>
      </c>
      <c r="AM684" s="12">
        <f t="shared" si="231"/>
        <v>0</v>
      </c>
      <c r="AN684" s="12">
        <f t="shared" si="231"/>
        <v>0</v>
      </c>
      <c r="AO684" s="12">
        <f t="shared" si="231"/>
        <v>0</v>
      </c>
      <c r="AP684" s="12">
        <f t="shared" si="231"/>
        <v>0</v>
      </c>
      <c r="AQ684" s="12">
        <f t="shared" si="231"/>
        <v>0</v>
      </c>
      <c r="AR684" s="12">
        <f t="shared" si="232"/>
        <v>195807</v>
      </c>
      <c r="AS684" s="26">
        <v>0</v>
      </c>
      <c r="AT684" s="12">
        <v>0</v>
      </c>
      <c r="AU684" s="12">
        <v>0</v>
      </c>
      <c r="AV684" s="12">
        <v>0</v>
      </c>
      <c r="AW684" s="12">
        <v>0</v>
      </c>
      <c r="AX684" s="12">
        <v>0</v>
      </c>
      <c r="AY684" s="12">
        <f t="shared" si="233"/>
        <v>0</v>
      </c>
      <c r="AZ684" s="12">
        <f t="shared" si="217"/>
        <v>195807</v>
      </c>
      <c r="BA684" s="12">
        <f t="shared" si="218"/>
        <v>0</v>
      </c>
      <c r="BB684" s="12">
        <f t="shared" si="219"/>
        <v>0</v>
      </c>
      <c r="BC684" s="12">
        <f t="shared" si="220"/>
        <v>0</v>
      </c>
      <c r="BD684" s="12">
        <f t="shared" si="221"/>
        <v>0</v>
      </c>
      <c r="BE684" s="12">
        <f t="shared" si="222"/>
        <v>0</v>
      </c>
      <c r="BF684" s="12">
        <f t="shared" si="216"/>
        <v>195807</v>
      </c>
      <c r="BH684" s="95"/>
    </row>
    <row r="685" spans="1:60" ht="63.75">
      <c r="A685" s="84" t="s">
        <v>883</v>
      </c>
      <c r="B685" s="14" t="s">
        <v>846</v>
      </c>
      <c r="C685" s="14" t="s">
        <v>884</v>
      </c>
      <c r="D685" s="84" t="s">
        <v>1399</v>
      </c>
      <c r="E685" s="84" t="s">
        <v>62</v>
      </c>
      <c r="F685" s="85">
        <v>10</v>
      </c>
      <c r="G685" s="85" t="s">
        <v>851</v>
      </c>
      <c r="H685" s="85" t="s">
        <v>852</v>
      </c>
      <c r="I685" s="14"/>
      <c r="J685" s="24">
        <v>0</v>
      </c>
      <c r="K685" s="12">
        <v>0</v>
      </c>
      <c r="L685" s="12">
        <v>0</v>
      </c>
      <c r="M685" s="12">
        <v>0</v>
      </c>
      <c r="N685" s="12">
        <v>0</v>
      </c>
      <c r="O685" s="12">
        <v>0</v>
      </c>
      <c r="P685" s="12">
        <f t="shared" si="227"/>
        <v>0</v>
      </c>
      <c r="Q685" s="12">
        <v>83000</v>
      </c>
      <c r="R685" s="12">
        <v>0</v>
      </c>
      <c r="S685" s="12">
        <v>0</v>
      </c>
      <c r="T685" s="12">
        <v>0</v>
      </c>
      <c r="U685" s="12">
        <v>0</v>
      </c>
      <c r="V685" s="12">
        <v>0</v>
      </c>
      <c r="W685" s="12">
        <f t="shared" si="228"/>
        <v>83000</v>
      </c>
      <c r="X685" s="12">
        <v>0</v>
      </c>
      <c r="Y685" s="12">
        <v>0</v>
      </c>
      <c r="Z685" s="12">
        <v>0</v>
      </c>
      <c r="AA685" s="12">
        <v>0</v>
      </c>
      <c r="AB685" s="12">
        <v>0</v>
      </c>
      <c r="AC685" s="12">
        <v>0</v>
      </c>
      <c r="AD685" s="12">
        <f t="shared" si="229"/>
        <v>0</v>
      </c>
      <c r="AE685" s="12">
        <v>0</v>
      </c>
      <c r="AF685" s="12">
        <v>0</v>
      </c>
      <c r="AG685" s="12">
        <v>0</v>
      </c>
      <c r="AH685" s="12">
        <v>0</v>
      </c>
      <c r="AI685" s="12">
        <v>0</v>
      </c>
      <c r="AJ685" s="12">
        <v>0</v>
      </c>
      <c r="AK685" s="12">
        <f t="shared" si="230"/>
        <v>0</v>
      </c>
      <c r="AL685" s="12">
        <f t="shared" si="231"/>
        <v>83000</v>
      </c>
      <c r="AM685" s="12">
        <f t="shared" si="231"/>
        <v>0</v>
      </c>
      <c r="AN685" s="12">
        <f t="shared" si="231"/>
        <v>0</v>
      </c>
      <c r="AO685" s="12">
        <f t="shared" si="231"/>
        <v>0</v>
      </c>
      <c r="AP685" s="12">
        <f t="shared" si="231"/>
        <v>0</v>
      </c>
      <c r="AQ685" s="12">
        <f t="shared" si="231"/>
        <v>0</v>
      </c>
      <c r="AR685" s="12">
        <f t="shared" si="232"/>
        <v>83000</v>
      </c>
      <c r="AS685" s="26">
        <v>0</v>
      </c>
      <c r="AT685" s="12">
        <v>0</v>
      </c>
      <c r="AU685" s="12">
        <v>0</v>
      </c>
      <c r="AV685" s="12">
        <v>0</v>
      </c>
      <c r="AW685" s="12">
        <v>0</v>
      </c>
      <c r="AX685" s="12">
        <v>0</v>
      </c>
      <c r="AY685" s="12">
        <f t="shared" si="233"/>
        <v>0</v>
      </c>
      <c r="AZ685" s="12">
        <f t="shared" si="217"/>
        <v>83000</v>
      </c>
      <c r="BA685" s="12">
        <f t="shared" si="218"/>
        <v>0</v>
      </c>
      <c r="BB685" s="12">
        <f t="shared" si="219"/>
        <v>0</v>
      </c>
      <c r="BC685" s="12">
        <f t="shared" si="220"/>
        <v>0</v>
      </c>
      <c r="BD685" s="12">
        <f t="shared" si="221"/>
        <v>0</v>
      </c>
      <c r="BE685" s="12">
        <f t="shared" si="222"/>
        <v>0</v>
      </c>
      <c r="BF685" s="12">
        <f t="shared" si="216"/>
        <v>83000</v>
      </c>
      <c r="BH685" s="95"/>
    </row>
    <row r="686" spans="1:60" ht="102">
      <c r="A686" s="84" t="s">
        <v>885</v>
      </c>
      <c r="B686" s="14" t="s">
        <v>846</v>
      </c>
      <c r="C686" s="14" t="s">
        <v>886</v>
      </c>
      <c r="D686" s="84" t="s">
        <v>1399</v>
      </c>
      <c r="E686" s="84" t="s">
        <v>67</v>
      </c>
      <c r="F686" s="85">
        <v>10</v>
      </c>
      <c r="G686" s="85" t="s">
        <v>851</v>
      </c>
      <c r="H686" s="85" t="s">
        <v>852</v>
      </c>
      <c r="I686" s="14"/>
      <c r="J686" s="24">
        <v>50000</v>
      </c>
      <c r="K686" s="12">
        <v>0</v>
      </c>
      <c r="L686" s="12">
        <v>0</v>
      </c>
      <c r="M686" s="12">
        <v>0</v>
      </c>
      <c r="N686" s="12">
        <v>0</v>
      </c>
      <c r="O686" s="12">
        <v>0</v>
      </c>
      <c r="P686" s="12">
        <f t="shared" si="227"/>
        <v>50000</v>
      </c>
      <c r="Q686" s="12">
        <v>0</v>
      </c>
      <c r="R686" s="12">
        <v>0</v>
      </c>
      <c r="S686" s="12">
        <v>0</v>
      </c>
      <c r="T686" s="12">
        <v>0</v>
      </c>
      <c r="U686" s="12">
        <v>0</v>
      </c>
      <c r="V686" s="12">
        <v>0</v>
      </c>
      <c r="W686" s="12">
        <f t="shared" si="228"/>
        <v>0</v>
      </c>
      <c r="X686" s="12">
        <v>0</v>
      </c>
      <c r="Y686" s="12">
        <v>0</v>
      </c>
      <c r="Z686" s="12">
        <v>0</v>
      </c>
      <c r="AA686" s="12">
        <v>0</v>
      </c>
      <c r="AB686" s="12">
        <v>0</v>
      </c>
      <c r="AC686" s="12">
        <v>0</v>
      </c>
      <c r="AD686" s="12">
        <f t="shared" si="229"/>
        <v>0</v>
      </c>
      <c r="AE686" s="12">
        <v>0</v>
      </c>
      <c r="AF686" s="12">
        <v>0</v>
      </c>
      <c r="AG686" s="12">
        <v>0</v>
      </c>
      <c r="AH686" s="12">
        <v>0</v>
      </c>
      <c r="AI686" s="12">
        <v>0</v>
      </c>
      <c r="AJ686" s="12">
        <v>0</v>
      </c>
      <c r="AK686" s="12">
        <f t="shared" si="230"/>
        <v>0</v>
      </c>
      <c r="AL686" s="12">
        <f t="shared" si="231"/>
        <v>50000</v>
      </c>
      <c r="AM686" s="12">
        <f t="shared" si="231"/>
        <v>0</v>
      </c>
      <c r="AN686" s="12">
        <f t="shared" si="231"/>
        <v>0</v>
      </c>
      <c r="AO686" s="12">
        <f t="shared" si="231"/>
        <v>0</v>
      </c>
      <c r="AP686" s="12">
        <f t="shared" si="231"/>
        <v>0</v>
      </c>
      <c r="AQ686" s="12">
        <f t="shared" si="231"/>
        <v>0</v>
      </c>
      <c r="AR686" s="12">
        <f t="shared" si="232"/>
        <v>50000</v>
      </c>
      <c r="AS686" s="26">
        <v>0</v>
      </c>
      <c r="AT686" s="12">
        <v>0</v>
      </c>
      <c r="AU686" s="12">
        <v>0</v>
      </c>
      <c r="AV686" s="12">
        <v>0</v>
      </c>
      <c r="AW686" s="12">
        <v>0</v>
      </c>
      <c r="AX686" s="12">
        <v>0</v>
      </c>
      <c r="AY686" s="12">
        <f t="shared" si="233"/>
        <v>0</v>
      </c>
      <c r="AZ686" s="12">
        <f t="shared" si="217"/>
        <v>50000</v>
      </c>
      <c r="BA686" s="12">
        <f t="shared" si="218"/>
        <v>0</v>
      </c>
      <c r="BB686" s="12">
        <f t="shared" si="219"/>
        <v>0</v>
      </c>
      <c r="BC686" s="12">
        <f t="shared" si="220"/>
        <v>0</v>
      </c>
      <c r="BD686" s="12">
        <f t="shared" si="221"/>
        <v>0</v>
      </c>
      <c r="BE686" s="12">
        <f t="shared" si="222"/>
        <v>0</v>
      </c>
      <c r="BF686" s="12">
        <f t="shared" si="216"/>
        <v>50000</v>
      </c>
      <c r="BH686" s="95"/>
    </row>
    <row r="687" spans="1:60" ht="114.75">
      <c r="A687" s="84" t="s">
        <v>887</v>
      </c>
      <c r="B687" s="14" t="s">
        <v>846</v>
      </c>
      <c r="C687" s="14" t="s">
        <v>888</v>
      </c>
      <c r="D687" s="84" t="s">
        <v>1399</v>
      </c>
      <c r="E687" s="84" t="s">
        <v>62</v>
      </c>
      <c r="F687" s="85">
        <v>10</v>
      </c>
      <c r="G687" s="85" t="s">
        <v>851</v>
      </c>
      <c r="H687" s="85" t="s">
        <v>852</v>
      </c>
      <c r="I687" s="14"/>
      <c r="J687" s="24">
        <v>91950</v>
      </c>
      <c r="K687" s="12">
        <v>0</v>
      </c>
      <c r="L687" s="12">
        <v>0</v>
      </c>
      <c r="M687" s="12">
        <v>0</v>
      </c>
      <c r="N687" s="12">
        <v>0</v>
      </c>
      <c r="O687" s="12">
        <v>0</v>
      </c>
      <c r="P687" s="12">
        <f t="shared" si="227"/>
        <v>91950</v>
      </c>
      <c r="Q687" s="12">
        <v>100000</v>
      </c>
      <c r="R687" s="12">
        <v>0</v>
      </c>
      <c r="S687" s="12">
        <v>0</v>
      </c>
      <c r="T687" s="12">
        <v>0</v>
      </c>
      <c r="U687" s="12">
        <v>0</v>
      </c>
      <c r="V687" s="12">
        <v>0</v>
      </c>
      <c r="W687" s="12">
        <f t="shared" si="228"/>
        <v>100000</v>
      </c>
      <c r="X687" s="12">
        <v>0</v>
      </c>
      <c r="Y687" s="12">
        <v>0</v>
      </c>
      <c r="Z687" s="12">
        <v>0</v>
      </c>
      <c r="AA687" s="12">
        <v>0</v>
      </c>
      <c r="AB687" s="12">
        <v>0</v>
      </c>
      <c r="AC687" s="12">
        <v>0</v>
      </c>
      <c r="AD687" s="12">
        <f t="shared" si="229"/>
        <v>0</v>
      </c>
      <c r="AE687" s="12">
        <v>0</v>
      </c>
      <c r="AF687" s="12">
        <v>0</v>
      </c>
      <c r="AG687" s="12">
        <v>0</v>
      </c>
      <c r="AH687" s="12">
        <v>0</v>
      </c>
      <c r="AI687" s="12">
        <v>0</v>
      </c>
      <c r="AJ687" s="12">
        <v>0</v>
      </c>
      <c r="AK687" s="12">
        <f t="shared" si="230"/>
        <v>0</v>
      </c>
      <c r="AL687" s="12">
        <f t="shared" si="231"/>
        <v>191950</v>
      </c>
      <c r="AM687" s="12">
        <f t="shared" si="231"/>
        <v>0</v>
      </c>
      <c r="AN687" s="12">
        <f t="shared" si="231"/>
        <v>0</v>
      </c>
      <c r="AO687" s="12">
        <f t="shared" si="231"/>
        <v>0</v>
      </c>
      <c r="AP687" s="12">
        <f t="shared" si="231"/>
        <v>0</v>
      </c>
      <c r="AQ687" s="12">
        <f t="shared" si="231"/>
        <v>0</v>
      </c>
      <c r="AR687" s="12">
        <f t="shared" si="232"/>
        <v>191950</v>
      </c>
      <c r="AS687" s="26">
        <v>0</v>
      </c>
      <c r="AT687" s="12">
        <v>0</v>
      </c>
      <c r="AU687" s="12">
        <v>0</v>
      </c>
      <c r="AV687" s="12">
        <v>0</v>
      </c>
      <c r="AW687" s="12">
        <v>0</v>
      </c>
      <c r="AX687" s="12">
        <v>0</v>
      </c>
      <c r="AY687" s="12">
        <f t="shared" si="233"/>
        <v>0</v>
      </c>
      <c r="AZ687" s="12">
        <f t="shared" si="217"/>
        <v>191950</v>
      </c>
      <c r="BA687" s="12">
        <f t="shared" si="218"/>
        <v>0</v>
      </c>
      <c r="BB687" s="12">
        <f t="shared" si="219"/>
        <v>0</v>
      </c>
      <c r="BC687" s="12">
        <f t="shared" si="220"/>
        <v>0</v>
      </c>
      <c r="BD687" s="12">
        <f t="shared" si="221"/>
        <v>0</v>
      </c>
      <c r="BE687" s="12">
        <f t="shared" si="222"/>
        <v>0</v>
      </c>
      <c r="BF687" s="12">
        <f t="shared" si="216"/>
        <v>191950</v>
      </c>
      <c r="BH687" s="95"/>
    </row>
    <row r="688" spans="1:60" ht="63.75">
      <c r="A688" s="84" t="s">
        <v>889</v>
      </c>
      <c r="B688" s="14" t="s">
        <v>846</v>
      </c>
      <c r="C688" s="14" t="s">
        <v>890</v>
      </c>
      <c r="D688" s="84" t="s">
        <v>1399</v>
      </c>
      <c r="E688" s="84" t="s">
        <v>61</v>
      </c>
      <c r="F688" s="85">
        <v>10</v>
      </c>
      <c r="G688" s="85" t="s">
        <v>851</v>
      </c>
      <c r="H688" s="85" t="s">
        <v>852</v>
      </c>
      <c r="I688" s="14"/>
      <c r="J688" s="24">
        <v>27645</v>
      </c>
      <c r="K688" s="12">
        <v>0</v>
      </c>
      <c r="L688" s="12">
        <v>0</v>
      </c>
      <c r="M688" s="12">
        <v>0</v>
      </c>
      <c r="N688" s="12">
        <v>0</v>
      </c>
      <c r="O688" s="12">
        <v>0</v>
      </c>
      <c r="P688" s="12">
        <f t="shared" si="227"/>
        <v>27645</v>
      </c>
      <c r="Q688" s="12">
        <v>40000</v>
      </c>
      <c r="R688" s="12">
        <v>0</v>
      </c>
      <c r="S688" s="12">
        <v>0</v>
      </c>
      <c r="T688" s="12">
        <v>0</v>
      </c>
      <c r="U688" s="12">
        <v>0</v>
      </c>
      <c r="V688" s="12">
        <v>0</v>
      </c>
      <c r="W688" s="12">
        <f t="shared" si="228"/>
        <v>40000</v>
      </c>
      <c r="X688" s="12">
        <v>0</v>
      </c>
      <c r="Y688" s="12">
        <v>0</v>
      </c>
      <c r="Z688" s="12">
        <v>0</v>
      </c>
      <c r="AA688" s="12">
        <v>0</v>
      </c>
      <c r="AB688" s="12">
        <v>0</v>
      </c>
      <c r="AC688" s="12">
        <v>0</v>
      </c>
      <c r="AD688" s="12">
        <f t="shared" si="229"/>
        <v>0</v>
      </c>
      <c r="AE688" s="12">
        <v>0</v>
      </c>
      <c r="AF688" s="12">
        <v>0</v>
      </c>
      <c r="AG688" s="12">
        <v>0</v>
      </c>
      <c r="AH688" s="12">
        <v>0</v>
      </c>
      <c r="AI688" s="12">
        <v>0</v>
      </c>
      <c r="AJ688" s="12">
        <v>0</v>
      </c>
      <c r="AK688" s="12">
        <f t="shared" si="230"/>
        <v>0</v>
      </c>
      <c r="AL688" s="12">
        <f t="shared" si="231"/>
        <v>67645</v>
      </c>
      <c r="AM688" s="12">
        <f t="shared" si="231"/>
        <v>0</v>
      </c>
      <c r="AN688" s="12">
        <f t="shared" si="231"/>
        <v>0</v>
      </c>
      <c r="AO688" s="12">
        <f t="shared" si="231"/>
        <v>0</v>
      </c>
      <c r="AP688" s="12">
        <f t="shared" si="231"/>
        <v>0</v>
      </c>
      <c r="AQ688" s="12">
        <f t="shared" si="231"/>
        <v>0</v>
      </c>
      <c r="AR688" s="12">
        <f t="shared" si="232"/>
        <v>67645</v>
      </c>
      <c r="AS688" s="26">
        <v>0</v>
      </c>
      <c r="AT688" s="12">
        <v>0</v>
      </c>
      <c r="AU688" s="12">
        <v>0</v>
      </c>
      <c r="AV688" s="12">
        <v>0</v>
      </c>
      <c r="AW688" s="12">
        <v>0</v>
      </c>
      <c r="AX688" s="12">
        <v>0</v>
      </c>
      <c r="AY688" s="12">
        <f t="shared" si="233"/>
        <v>0</v>
      </c>
      <c r="AZ688" s="12">
        <f t="shared" si="217"/>
        <v>67645</v>
      </c>
      <c r="BA688" s="12">
        <f t="shared" si="218"/>
        <v>0</v>
      </c>
      <c r="BB688" s="12">
        <f t="shared" si="219"/>
        <v>0</v>
      </c>
      <c r="BC688" s="12">
        <f t="shared" si="220"/>
        <v>0</v>
      </c>
      <c r="BD688" s="12">
        <f t="shared" si="221"/>
        <v>0</v>
      </c>
      <c r="BE688" s="12">
        <f t="shared" si="222"/>
        <v>0</v>
      </c>
      <c r="BF688" s="12">
        <f t="shared" si="216"/>
        <v>67645</v>
      </c>
      <c r="BH688" s="95"/>
    </row>
    <row r="689" spans="1:60" ht="89.25">
      <c r="A689" s="84" t="s">
        <v>891</v>
      </c>
      <c r="B689" s="14" t="s">
        <v>846</v>
      </c>
      <c r="C689" s="14" t="s">
        <v>892</v>
      </c>
      <c r="D689" s="84" t="s">
        <v>1399</v>
      </c>
      <c r="E689" s="84" t="s">
        <v>62</v>
      </c>
      <c r="F689" s="85">
        <v>10</v>
      </c>
      <c r="G689" s="85" t="s">
        <v>851</v>
      </c>
      <c r="H689" s="85" t="s">
        <v>852</v>
      </c>
      <c r="I689" s="14"/>
      <c r="J689" s="24">
        <v>92150</v>
      </c>
      <c r="K689" s="12">
        <v>0</v>
      </c>
      <c r="L689" s="12">
        <v>0</v>
      </c>
      <c r="M689" s="12">
        <v>0</v>
      </c>
      <c r="N689" s="12">
        <v>0</v>
      </c>
      <c r="O689" s="12">
        <v>0</v>
      </c>
      <c r="P689" s="12">
        <f t="shared" si="227"/>
        <v>92150</v>
      </c>
      <c r="Q689" s="12">
        <v>82935</v>
      </c>
      <c r="R689" s="12">
        <v>0</v>
      </c>
      <c r="S689" s="12">
        <v>0</v>
      </c>
      <c r="T689" s="12">
        <v>0</v>
      </c>
      <c r="U689" s="12">
        <v>0</v>
      </c>
      <c r="V689" s="12">
        <v>0</v>
      </c>
      <c r="W689" s="12">
        <f t="shared" si="228"/>
        <v>82935</v>
      </c>
      <c r="X689" s="12">
        <v>0</v>
      </c>
      <c r="Y689" s="12">
        <v>0</v>
      </c>
      <c r="Z689" s="12">
        <v>0</v>
      </c>
      <c r="AA689" s="12">
        <v>0</v>
      </c>
      <c r="AB689" s="12">
        <v>0</v>
      </c>
      <c r="AC689" s="12">
        <v>0</v>
      </c>
      <c r="AD689" s="12">
        <f t="shared" si="229"/>
        <v>0</v>
      </c>
      <c r="AE689" s="12">
        <v>0</v>
      </c>
      <c r="AF689" s="12">
        <v>0</v>
      </c>
      <c r="AG689" s="12">
        <v>0</v>
      </c>
      <c r="AH689" s="12">
        <v>0</v>
      </c>
      <c r="AI689" s="12">
        <v>0</v>
      </c>
      <c r="AJ689" s="12">
        <v>0</v>
      </c>
      <c r="AK689" s="12">
        <f t="shared" si="230"/>
        <v>0</v>
      </c>
      <c r="AL689" s="12">
        <f t="shared" si="231"/>
        <v>175085</v>
      </c>
      <c r="AM689" s="12">
        <f t="shared" si="231"/>
        <v>0</v>
      </c>
      <c r="AN689" s="12">
        <f t="shared" si="231"/>
        <v>0</v>
      </c>
      <c r="AO689" s="12">
        <f t="shared" si="231"/>
        <v>0</v>
      </c>
      <c r="AP689" s="12">
        <f t="shared" si="231"/>
        <v>0</v>
      </c>
      <c r="AQ689" s="12">
        <f t="shared" si="231"/>
        <v>0</v>
      </c>
      <c r="AR689" s="12">
        <f t="shared" si="232"/>
        <v>175085</v>
      </c>
      <c r="AS689" s="26">
        <v>0</v>
      </c>
      <c r="AT689" s="12">
        <v>0</v>
      </c>
      <c r="AU689" s="12">
        <v>0</v>
      </c>
      <c r="AV689" s="12">
        <v>0</v>
      </c>
      <c r="AW689" s="12">
        <v>0</v>
      </c>
      <c r="AX689" s="12">
        <v>0</v>
      </c>
      <c r="AY689" s="12">
        <f t="shared" si="233"/>
        <v>0</v>
      </c>
      <c r="AZ689" s="12">
        <f t="shared" si="217"/>
        <v>175085</v>
      </c>
      <c r="BA689" s="12">
        <f t="shared" si="218"/>
        <v>0</v>
      </c>
      <c r="BB689" s="12">
        <f t="shared" si="219"/>
        <v>0</v>
      </c>
      <c r="BC689" s="12">
        <f t="shared" si="220"/>
        <v>0</v>
      </c>
      <c r="BD689" s="12">
        <f t="shared" si="221"/>
        <v>0</v>
      </c>
      <c r="BE689" s="12">
        <f t="shared" si="222"/>
        <v>0</v>
      </c>
      <c r="BF689" s="12">
        <f t="shared" si="216"/>
        <v>175085</v>
      </c>
      <c r="BH689" s="95"/>
    </row>
    <row r="690" spans="1:60" ht="63.75">
      <c r="A690" s="84" t="s">
        <v>893</v>
      </c>
      <c r="B690" s="14" t="s">
        <v>846</v>
      </c>
      <c r="C690" s="14" t="s">
        <v>894</v>
      </c>
      <c r="D690" s="84" t="s">
        <v>1399</v>
      </c>
      <c r="E690" s="84" t="s">
        <v>57</v>
      </c>
      <c r="F690" s="85">
        <v>10</v>
      </c>
      <c r="G690" s="85" t="s">
        <v>851</v>
      </c>
      <c r="H690" s="85" t="s">
        <v>852</v>
      </c>
      <c r="I690" s="14"/>
      <c r="J690" s="24">
        <v>0</v>
      </c>
      <c r="K690" s="12">
        <v>0</v>
      </c>
      <c r="L690" s="12">
        <v>0</v>
      </c>
      <c r="M690" s="12">
        <v>0</v>
      </c>
      <c r="N690" s="12">
        <v>0</v>
      </c>
      <c r="O690" s="12">
        <v>0</v>
      </c>
      <c r="P690" s="12">
        <f t="shared" si="227"/>
        <v>0</v>
      </c>
      <c r="Q690" s="12">
        <v>85935</v>
      </c>
      <c r="R690" s="12">
        <v>0</v>
      </c>
      <c r="S690" s="12">
        <v>0</v>
      </c>
      <c r="T690" s="12">
        <v>0</v>
      </c>
      <c r="U690" s="12">
        <v>0</v>
      </c>
      <c r="V690" s="12">
        <v>0</v>
      </c>
      <c r="W690" s="12">
        <f t="shared" si="228"/>
        <v>85935</v>
      </c>
      <c r="X690" s="12">
        <v>0</v>
      </c>
      <c r="Y690" s="12">
        <v>0</v>
      </c>
      <c r="Z690" s="12">
        <v>0</v>
      </c>
      <c r="AA690" s="12">
        <v>0</v>
      </c>
      <c r="AB690" s="12">
        <v>0</v>
      </c>
      <c r="AC690" s="12">
        <v>0</v>
      </c>
      <c r="AD690" s="12">
        <f t="shared" si="229"/>
        <v>0</v>
      </c>
      <c r="AE690" s="12">
        <v>0</v>
      </c>
      <c r="AF690" s="12">
        <v>0</v>
      </c>
      <c r="AG690" s="12">
        <v>0</v>
      </c>
      <c r="AH690" s="12">
        <v>0</v>
      </c>
      <c r="AI690" s="12">
        <v>0</v>
      </c>
      <c r="AJ690" s="12">
        <v>0</v>
      </c>
      <c r="AK690" s="12">
        <f t="shared" si="230"/>
        <v>0</v>
      </c>
      <c r="AL690" s="12">
        <f t="shared" si="231"/>
        <v>85935</v>
      </c>
      <c r="AM690" s="12">
        <f t="shared" si="231"/>
        <v>0</v>
      </c>
      <c r="AN690" s="12">
        <f t="shared" si="231"/>
        <v>0</v>
      </c>
      <c r="AO690" s="12">
        <f t="shared" si="231"/>
        <v>0</v>
      </c>
      <c r="AP690" s="12">
        <f t="shared" si="231"/>
        <v>0</v>
      </c>
      <c r="AQ690" s="12">
        <f t="shared" si="231"/>
        <v>0</v>
      </c>
      <c r="AR690" s="12">
        <f t="shared" si="232"/>
        <v>85935</v>
      </c>
      <c r="AS690" s="26">
        <v>0</v>
      </c>
      <c r="AT690" s="12">
        <v>0</v>
      </c>
      <c r="AU690" s="12">
        <v>0</v>
      </c>
      <c r="AV690" s="12">
        <v>0</v>
      </c>
      <c r="AW690" s="12">
        <v>0</v>
      </c>
      <c r="AX690" s="12">
        <v>0</v>
      </c>
      <c r="AY690" s="12">
        <f t="shared" si="233"/>
        <v>0</v>
      </c>
      <c r="AZ690" s="12">
        <f t="shared" si="217"/>
        <v>85935</v>
      </c>
      <c r="BA690" s="12">
        <f t="shared" si="218"/>
        <v>0</v>
      </c>
      <c r="BB690" s="12">
        <f t="shared" si="219"/>
        <v>0</v>
      </c>
      <c r="BC690" s="12">
        <f t="shared" si="220"/>
        <v>0</v>
      </c>
      <c r="BD690" s="12">
        <f t="shared" si="221"/>
        <v>0</v>
      </c>
      <c r="BE690" s="12">
        <f t="shared" si="222"/>
        <v>0</v>
      </c>
      <c r="BF690" s="12">
        <f t="shared" si="216"/>
        <v>85935</v>
      </c>
      <c r="BH690" s="95"/>
    </row>
    <row r="691" spans="1:60" ht="76.5">
      <c r="A691" s="84" t="s">
        <v>895</v>
      </c>
      <c r="B691" s="14" t="s">
        <v>846</v>
      </c>
      <c r="C691" s="14" t="s">
        <v>896</v>
      </c>
      <c r="D691" s="84" t="s">
        <v>1399</v>
      </c>
      <c r="E691" s="84" t="s">
        <v>57</v>
      </c>
      <c r="F691" s="85">
        <v>10</v>
      </c>
      <c r="G691" s="85" t="s">
        <v>851</v>
      </c>
      <c r="H691" s="85" t="s">
        <v>852</v>
      </c>
      <c r="I691" s="14"/>
      <c r="J691" s="24">
        <v>138225</v>
      </c>
      <c r="K691" s="12">
        <v>0</v>
      </c>
      <c r="L691" s="12">
        <v>0</v>
      </c>
      <c r="M691" s="12">
        <v>0</v>
      </c>
      <c r="N691" s="12">
        <v>0</v>
      </c>
      <c r="O691" s="12">
        <v>0</v>
      </c>
      <c r="P691" s="12">
        <f t="shared" si="227"/>
        <v>138225</v>
      </c>
      <c r="Q691" s="12">
        <v>0</v>
      </c>
      <c r="R691" s="12">
        <v>0</v>
      </c>
      <c r="S691" s="12">
        <v>0</v>
      </c>
      <c r="T691" s="12">
        <v>0</v>
      </c>
      <c r="U691" s="12">
        <v>0</v>
      </c>
      <c r="V691" s="12">
        <v>0</v>
      </c>
      <c r="W691" s="12">
        <f t="shared" si="228"/>
        <v>0</v>
      </c>
      <c r="X691" s="12">
        <v>0</v>
      </c>
      <c r="Y691" s="12">
        <v>0</v>
      </c>
      <c r="Z691" s="12">
        <v>0</v>
      </c>
      <c r="AA691" s="12">
        <v>0</v>
      </c>
      <c r="AB691" s="12">
        <v>0</v>
      </c>
      <c r="AC691" s="12">
        <v>0</v>
      </c>
      <c r="AD691" s="12">
        <f t="shared" si="229"/>
        <v>0</v>
      </c>
      <c r="AE691" s="12">
        <v>0</v>
      </c>
      <c r="AF691" s="12">
        <v>0</v>
      </c>
      <c r="AG691" s="12">
        <v>0</v>
      </c>
      <c r="AH691" s="12">
        <v>0</v>
      </c>
      <c r="AI691" s="12">
        <v>0</v>
      </c>
      <c r="AJ691" s="12">
        <v>0</v>
      </c>
      <c r="AK691" s="12">
        <f t="shared" si="230"/>
        <v>0</v>
      </c>
      <c r="AL691" s="12">
        <f t="shared" si="231"/>
        <v>138225</v>
      </c>
      <c r="AM691" s="12">
        <f t="shared" si="231"/>
        <v>0</v>
      </c>
      <c r="AN691" s="12">
        <f t="shared" si="231"/>
        <v>0</v>
      </c>
      <c r="AO691" s="12">
        <f t="shared" si="231"/>
        <v>0</v>
      </c>
      <c r="AP691" s="12">
        <f t="shared" si="231"/>
        <v>0</v>
      </c>
      <c r="AQ691" s="12">
        <f t="shared" si="231"/>
        <v>0</v>
      </c>
      <c r="AR691" s="12">
        <f t="shared" si="232"/>
        <v>138225</v>
      </c>
      <c r="AS691" s="26">
        <v>0</v>
      </c>
      <c r="AT691" s="12">
        <v>0</v>
      </c>
      <c r="AU691" s="12">
        <v>0</v>
      </c>
      <c r="AV691" s="12">
        <v>0</v>
      </c>
      <c r="AW691" s="12">
        <v>0</v>
      </c>
      <c r="AX691" s="12">
        <v>0</v>
      </c>
      <c r="AY691" s="12">
        <f t="shared" si="233"/>
        <v>0</v>
      </c>
      <c r="AZ691" s="12">
        <f t="shared" si="217"/>
        <v>138225</v>
      </c>
      <c r="BA691" s="12">
        <f t="shared" si="218"/>
        <v>0</v>
      </c>
      <c r="BB691" s="12">
        <f t="shared" si="219"/>
        <v>0</v>
      </c>
      <c r="BC691" s="12">
        <f t="shared" si="220"/>
        <v>0</v>
      </c>
      <c r="BD691" s="12">
        <f t="shared" si="221"/>
        <v>0</v>
      </c>
      <c r="BE691" s="12">
        <f t="shared" si="222"/>
        <v>0</v>
      </c>
      <c r="BF691" s="12">
        <f t="shared" si="216"/>
        <v>138225</v>
      </c>
      <c r="BH691" s="95"/>
    </row>
    <row r="692" spans="1:60" ht="63.75">
      <c r="A692" s="84" t="s">
        <v>897</v>
      </c>
      <c r="B692" s="14" t="s">
        <v>846</v>
      </c>
      <c r="C692" s="14" t="s">
        <v>898</v>
      </c>
      <c r="D692" s="84" t="s">
        <v>1399</v>
      </c>
      <c r="E692" s="84" t="s">
        <v>58</v>
      </c>
      <c r="F692" s="85">
        <v>10</v>
      </c>
      <c r="G692" s="85" t="s">
        <v>851</v>
      </c>
      <c r="H692" s="85" t="s">
        <v>852</v>
      </c>
      <c r="I692" s="14"/>
      <c r="J692" s="24">
        <v>200000</v>
      </c>
      <c r="K692" s="12">
        <v>0</v>
      </c>
      <c r="L692" s="12">
        <v>0</v>
      </c>
      <c r="M692" s="12">
        <v>0</v>
      </c>
      <c r="N692" s="12">
        <v>0</v>
      </c>
      <c r="O692" s="12">
        <v>0</v>
      </c>
      <c r="P692" s="12">
        <f t="shared" si="227"/>
        <v>200000</v>
      </c>
      <c r="Q692" s="12">
        <v>0</v>
      </c>
      <c r="R692" s="12">
        <v>0</v>
      </c>
      <c r="S692" s="12">
        <v>0</v>
      </c>
      <c r="T692" s="12">
        <v>0</v>
      </c>
      <c r="U692" s="12">
        <v>0</v>
      </c>
      <c r="V692" s="12">
        <v>0</v>
      </c>
      <c r="W692" s="12">
        <f t="shared" si="228"/>
        <v>0</v>
      </c>
      <c r="X692" s="12">
        <v>0</v>
      </c>
      <c r="Y692" s="12">
        <v>0</v>
      </c>
      <c r="Z692" s="12">
        <v>0</v>
      </c>
      <c r="AA692" s="12">
        <v>0</v>
      </c>
      <c r="AB692" s="12">
        <v>0</v>
      </c>
      <c r="AC692" s="12">
        <v>0</v>
      </c>
      <c r="AD692" s="12">
        <f t="shared" si="229"/>
        <v>0</v>
      </c>
      <c r="AE692" s="12">
        <v>0</v>
      </c>
      <c r="AF692" s="12">
        <v>0</v>
      </c>
      <c r="AG692" s="12">
        <v>0</v>
      </c>
      <c r="AH692" s="12">
        <v>0</v>
      </c>
      <c r="AI692" s="12">
        <v>0</v>
      </c>
      <c r="AJ692" s="12">
        <v>0</v>
      </c>
      <c r="AK692" s="12">
        <f t="shared" si="230"/>
        <v>0</v>
      </c>
      <c r="AL692" s="12">
        <f t="shared" si="231"/>
        <v>200000</v>
      </c>
      <c r="AM692" s="12">
        <f t="shared" si="231"/>
        <v>0</v>
      </c>
      <c r="AN692" s="12">
        <f t="shared" si="231"/>
        <v>0</v>
      </c>
      <c r="AO692" s="12">
        <f t="shared" si="231"/>
        <v>0</v>
      </c>
      <c r="AP692" s="12">
        <f t="shared" si="231"/>
        <v>0</v>
      </c>
      <c r="AQ692" s="12">
        <f t="shared" si="231"/>
        <v>0</v>
      </c>
      <c r="AR692" s="12">
        <f t="shared" si="232"/>
        <v>200000</v>
      </c>
      <c r="AS692" s="26">
        <v>0</v>
      </c>
      <c r="AT692" s="12">
        <v>0</v>
      </c>
      <c r="AU692" s="12">
        <v>0</v>
      </c>
      <c r="AV692" s="12">
        <v>0</v>
      </c>
      <c r="AW692" s="12">
        <v>0</v>
      </c>
      <c r="AX692" s="12">
        <v>0</v>
      </c>
      <c r="AY692" s="12">
        <f t="shared" si="233"/>
        <v>0</v>
      </c>
      <c r="AZ692" s="12">
        <f t="shared" si="217"/>
        <v>200000</v>
      </c>
      <c r="BA692" s="12">
        <f t="shared" si="218"/>
        <v>0</v>
      </c>
      <c r="BB692" s="12">
        <f t="shared" si="219"/>
        <v>0</v>
      </c>
      <c r="BC692" s="12">
        <f t="shared" si="220"/>
        <v>0</v>
      </c>
      <c r="BD692" s="12">
        <f t="shared" si="221"/>
        <v>0</v>
      </c>
      <c r="BE692" s="12">
        <f t="shared" si="222"/>
        <v>0</v>
      </c>
      <c r="BF692" s="12">
        <f t="shared" si="216"/>
        <v>200000</v>
      </c>
      <c r="BH692" s="95"/>
    </row>
    <row r="693" spans="1:60" ht="76.5">
      <c r="A693" s="84" t="s">
        <v>899</v>
      </c>
      <c r="B693" s="14" t="s">
        <v>846</v>
      </c>
      <c r="C693" s="14" t="s">
        <v>900</v>
      </c>
      <c r="D693" s="84" t="s">
        <v>1399</v>
      </c>
      <c r="E693" s="84" t="s">
        <v>57</v>
      </c>
      <c r="F693" s="85">
        <v>10</v>
      </c>
      <c r="G693" s="85" t="s">
        <v>851</v>
      </c>
      <c r="H693" s="85" t="s">
        <v>852</v>
      </c>
      <c r="I693" s="14"/>
      <c r="J693" s="24">
        <v>140440</v>
      </c>
      <c r="K693" s="12">
        <v>0</v>
      </c>
      <c r="L693" s="12">
        <v>0</v>
      </c>
      <c r="M693" s="12">
        <v>0</v>
      </c>
      <c r="N693" s="12">
        <v>0</v>
      </c>
      <c r="O693" s="12">
        <v>0</v>
      </c>
      <c r="P693" s="12">
        <f t="shared" si="227"/>
        <v>140440</v>
      </c>
      <c r="Q693" s="12">
        <v>71505</v>
      </c>
      <c r="R693" s="12">
        <v>0</v>
      </c>
      <c r="S693" s="12">
        <v>0</v>
      </c>
      <c r="T693" s="12">
        <v>0</v>
      </c>
      <c r="U693" s="12">
        <v>0</v>
      </c>
      <c r="V693" s="12">
        <v>0</v>
      </c>
      <c r="W693" s="12">
        <f t="shared" si="228"/>
        <v>71505</v>
      </c>
      <c r="X693" s="12">
        <v>0</v>
      </c>
      <c r="Y693" s="12">
        <v>0</v>
      </c>
      <c r="Z693" s="12">
        <v>0</v>
      </c>
      <c r="AA693" s="12">
        <v>0</v>
      </c>
      <c r="AB693" s="12">
        <v>0</v>
      </c>
      <c r="AC693" s="12">
        <v>0</v>
      </c>
      <c r="AD693" s="12">
        <f t="shared" si="229"/>
        <v>0</v>
      </c>
      <c r="AE693" s="12">
        <v>0</v>
      </c>
      <c r="AF693" s="12">
        <v>0</v>
      </c>
      <c r="AG693" s="12">
        <v>0</v>
      </c>
      <c r="AH693" s="12">
        <v>0</v>
      </c>
      <c r="AI693" s="12">
        <v>0</v>
      </c>
      <c r="AJ693" s="12">
        <v>0</v>
      </c>
      <c r="AK693" s="12">
        <f t="shared" si="230"/>
        <v>0</v>
      </c>
      <c r="AL693" s="12">
        <f t="shared" si="231"/>
        <v>211945</v>
      </c>
      <c r="AM693" s="12">
        <f t="shared" si="231"/>
        <v>0</v>
      </c>
      <c r="AN693" s="12">
        <f t="shared" si="231"/>
        <v>0</v>
      </c>
      <c r="AO693" s="12">
        <f t="shared" si="231"/>
        <v>0</v>
      </c>
      <c r="AP693" s="12">
        <f t="shared" si="231"/>
        <v>0</v>
      </c>
      <c r="AQ693" s="12">
        <f t="shared" si="231"/>
        <v>0</v>
      </c>
      <c r="AR693" s="12">
        <f t="shared" si="232"/>
        <v>211945</v>
      </c>
      <c r="AS693" s="26">
        <v>0</v>
      </c>
      <c r="AT693" s="12">
        <v>0</v>
      </c>
      <c r="AU693" s="12">
        <v>0</v>
      </c>
      <c r="AV693" s="12">
        <v>0</v>
      </c>
      <c r="AW693" s="12">
        <v>0</v>
      </c>
      <c r="AX693" s="12">
        <v>0</v>
      </c>
      <c r="AY693" s="12">
        <f t="shared" si="233"/>
        <v>0</v>
      </c>
      <c r="AZ693" s="12">
        <f t="shared" si="217"/>
        <v>211945</v>
      </c>
      <c r="BA693" s="12">
        <f t="shared" si="218"/>
        <v>0</v>
      </c>
      <c r="BB693" s="12">
        <f t="shared" si="219"/>
        <v>0</v>
      </c>
      <c r="BC693" s="12">
        <f t="shared" si="220"/>
        <v>0</v>
      </c>
      <c r="BD693" s="12">
        <f t="shared" si="221"/>
        <v>0</v>
      </c>
      <c r="BE693" s="12">
        <f t="shared" si="222"/>
        <v>0</v>
      </c>
      <c r="BF693" s="12">
        <f t="shared" si="216"/>
        <v>211945</v>
      </c>
      <c r="BH693" s="95"/>
    </row>
    <row r="694" spans="1:60" ht="63.75">
      <c r="A694" s="84" t="s">
        <v>901</v>
      </c>
      <c r="B694" s="14" t="s">
        <v>846</v>
      </c>
      <c r="C694" s="14" t="s">
        <v>902</v>
      </c>
      <c r="D694" s="84" t="s">
        <v>1399</v>
      </c>
      <c r="E694" s="84" t="s">
        <v>64</v>
      </c>
      <c r="F694" s="85">
        <v>10</v>
      </c>
      <c r="G694" s="85" t="s">
        <v>851</v>
      </c>
      <c r="H694" s="85" t="s">
        <v>852</v>
      </c>
      <c r="I694" s="14"/>
      <c r="J694" s="24">
        <v>18430</v>
      </c>
      <c r="K694" s="12">
        <v>0</v>
      </c>
      <c r="L694" s="12">
        <v>0</v>
      </c>
      <c r="M694" s="12">
        <v>0</v>
      </c>
      <c r="N694" s="12">
        <v>0</v>
      </c>
      <c r="O694" s="12">
        <v>0</v>
      </c>
      <c r="P694" s="12">
        <f t="shared" si="227"/>
        <v>18430</v>
      </c>
      <c r="Q694" s="12">
        <v>0</v>
      </c>
      <c r="R694" s="12">
        <v>0</v>
      </c>
      <c r="S694" s="12">
        <v>0</v>
      </c>
      <c r="T694" s="12">
        <v>0</v>
      </c>
      <c r="U694" s="12">
        <v>0</v>
      </c>
      <c r="V694" s="12">
        <v>0</v>
      </c>
      <c r="W694" s="12">
        <f t="shared" si="228"/>
        <v>0</v>
      </c>
      <c r="X694" s="12">
        <v>0</v>
      </c>
      <c r="Y694" s="12">
        <v>0</v>
      </c>
      <c r="Z694" s="12">
        <v>0</v>
      </c>
      <c r="AA694" s="12">
        <v>0</v>
      </c>
      <c r="AB694" s="12">
        <v>0</v>
      </c>
      <c r="AC694" s="12">
        <v>0</v>
      </c>
      <c r="AD694" s="12">
        <f t="shared" si="229"/>
        <v>0</v>
      </c>
      <c r="AE694" s="12">
        <v>0</v>
      </c>
      <c r="AF694" s="12">
        <v>0</v>
      </c>
      <c r="AG694" s="12">
        <v>0</v>
      </c>
      <c r="AH694" s="12">
        <v>0</v>
      </c>
      <c r="AI694" s="12">
        <v>0</v>
      </c>
      <c r="AJ694" s="12">
        <v>0</v>
      </c>
      <c r="AK694" s="12">
        <f t="shared" si="230"/>
        <v>0</v>
      </c>
      <c r="AL694" s="12">
        <f t="shared" si="231"/>
        <v>18430</v>
      </c>
      <c r="AM694" s="12">
        <f t="shared" si="231"/>
        <v>0</v>
      </c>
      <c r="AN694" s="12">
        <f t="shared" si="231"/>
        <v>0</v>
      </c>
      <c r="AO694" s="12">
        <f t="shared" si="231"/>
        <v>0</v>
      </c>
      <c r="AP694" s="12">
        <f t="shared" si="231"/>
        <v>0</v>
      </c>
      <c r="AQ694" s="12">
        <f t="shared" si="231"/>
        <v>0</v>
      </c>
      <c r="AR694" s="12">
        <f t="shared" si="232"/>
        <v>18430</v>
      </c>
      <c r="AS694" s="26">
        <v>0</v>
      </c>
      <c r="AT694" s="12">
        <v>0</v>
      </c>
      <c r="AU694" s="12">
        <v>0</v>
      </c>
      <c r="AV694" s="12">
        <v>0</v>
      </c>
      <c r="AW694" s="12">
        <v>0</v>
      </c>
      <c r="AX694" s="12">
        <v>0</v>
      </c>
      <c r="AY694" s="12">
        <f t="shared" si="233"/>
        <v>0</v>
      </c>
      <c r="AZ694" s="12">
        <f t="shared" si="217"/>
        <v>18430</v>
      </c>
      <c r="BA694" s="12">
        <f t="shared" si="218"/>
        <v>0</v>
      </c>
      <c r="BB694" s="12">
        <f t="shared" si="219"/>
        <v>0</v>
      </c>
      <c r="BC694" s="12">
        <f t="shared" si="220"/>
        <v>0</v>
      </c>
      <c r="BD694" s="12">
        <f t="shared" si="221"/>
        <v>0</v>
      </c>
      <c r="BE694" s="12">
        <f t="shared" si="222"/>
        <v>0</v>
      </c>
      <c r="BF694" s="12">
        <f t="shared" si="216"/>
        <v>18430</v>
      </c>
      <c r="BH694" s="95"/>
    </row>
    <row r="695" spans="1:60" ht="216.75">
      <c r="A695" s="84" t="s">
        <v>903</v>
      </c>
      <c r="B695" s="14" t="s">
        <v>904</v>
      </c>
      <c r="C695" s="14" t="s">
        <v>905</v>
      </c>
      <c r="D695" s="84" t="s">
        <v>45</v>
      </c>
      <c r="E695" s="84" t="s">
        <v>906</v>
      </c>
      <c r="F695" s="85">
        <v>10</v>
      </c>
      <c r="G695" s="85">
        <v>7</v>
      </c>
      <c r="H695" s="85" t="s">
        <v>907</v>
      </c>
      <c r="I695" s="14"/>
      <c r="J695" s="12">
        <v>0</v>
      </c>
      <c r="K695" s="12">
        <v>0</v>
      </c>
      <c r="L695" s="12">
        <v>0</v>
      </c>
      <c r="M695" s="12">
        <v>0</v>
      </c>
      <c r="N695" s="12">
        <v>0</v>
      </c>
      <c r="O695" s="12">
        <v>0</v>
      </c>
      <c r="P695" s="12">
        <f t="shared" si="227"/>
        <v>0</v>
      </c>
      <c r="Q695" s="12">
        <v>0</v>
      </c>
      <c r="R695" s="12">
        <v>0</v>
      </c>
      <c r="S695" s="12">
        <v>0</v>
      </c>
      <c r="T695" s="12">
        <v>0</v>
      </c>
      <c r="U695" s="12">
        <v>50000</v>
      </c>
      <c r="V695" s="12">
        <v>0</v>
      </c>
      <c r="W695" s="12">
        <f t="shared" si="228"/>
        <v>50000</v>
      </c>
      <c r="X695" s="12">
        <v>0</v>
      </c>
      <c r="Y695" s="12">
        <v>0</v>
      </c>
      <c r="Z695" s="12">
        <v>0</v>
      </c>
      <c r="AA695" s="12">
        <v>0</v>
      </c>
      <c r="AB695" s="12">
        <v>50000</v>
      </c>
      <c r="AC695" s="12">
        <v>0</v>
      </c>
      <c r="AD695" s="12">
        <f t="shared" si="229"/>
        <v>50000</v>
      </c>
      <c r="AE695" s="12">
        <v>0</v>
      </c>
      <c r="AF695" s="12">
        <v>0</v>
      </c>
      <c r="AG695" s="12">
        <v>0</v>
      </c>
      <c r="AH695" s="12">
        <v>0</v>
      </c>
      <c r="AI695" s="12">
        <v>50000</v>
      </c>
      <c r="AJ695" s="12">
        <v>0</v>
      </c>
      <c r="AK695" s="12">
        <f t="shared" si="230"/>
        <v>50000</v>
      </c>
      <c r="AL695" s="12">
        <f t="shared" si="231"/>
        <v>0</v>
      </c>
      <c r="AM695" s="12">
        <f t="shared" si="231"/>
        <v>0</v>
      </c>
      <c r="AN695" s="12">
        <f t="shared" si="231"/>
        <v>0</v>
      </c>
      <c r="AO695" s="12">
        <f t="shared" si="231"/>
        <v>0</v>
      </c>
      <c r="AP695" s="12">
        <f t="shared" si="231"/>
        <v>150000</v>
      </c>
      <c r="AQ695" s="12">
        <f t="shared" si="231"/>
        <v>0</v>
      </c>
      <c r="AR695" s="12">
        <f t="shared" si="232"/>
        <v>150000</v>
      </c>
      <c r="AS695" s="26">
        <v>0</v>
      </c>
      <c r="AT695" s="12">
        <v>0</v>
      </c>
      <c r="AU695" s="12">
        <v>0</v>
      </c>
      <c r="AV695" s="12">
        <v>0</v>
      </c>
      <c r="AW695" s="12">
        <v>0</v>
      </c>
      <c r="AX695" s="12">
        <v>0</v>
      </c>
      <c r="AY695" s="12">
        <f t="shared" si="233"/>
        <v>0</v>
      </c>
      <c r="AZ695" s="12">
        <f t="shared" si="217"/>
        <v>0</v>
      </c>
      <c r="BA695" s="12">
        <f t="shared" si="218"/>
        <v>0</v>
      </c>
      <c r="BB695" s="12">
        <f t="shared" si="219"/>
        <v>0</v>
      </c>
      <c r="BC695" s="12">
        <f t="shared" si="220"/>
        <v>0</v>
      </c>
      <c r="BD695" s="12">
        <f t="shared" si="221"/>
        <v>150000</v>
      </c>
      <c r="BE695" s="12">
        <f t="shared" si="222"/>
        <v>0</v>
      </c>
      <c r="BF695" s="12">
        <f t="shared" si="216"/>
        <v>150000</v>
      </c>
      <c r="BH695" s="95"/>
    </row>
    <row r="696" spans="1:60" ht="76.5">
      <c r="A696" s="84" t="s">
        <v>908</v>
      </c>
      <c r="B696" s="14" t="s">
        <v>846</v>
      </c>
      <c r="C696" s="14" t="s">
        <v>909</v>
      </c>
      <c r="D696" s="84" t="s">
        <v>1399</v>
      </c>
      <c r="E696" s="84" t="s">
        <v>57</v>
      </c>
      <c r="F696" s="85">
        <v>10</v>
      </c>
      <c r="G696" s="85" t="s">
        <v>851</v>
      </c>
      <c r="H696" s="85" t="s">
        <v>852</v>
      </c>
      <c r="I696" s="14"/>
      <c r="J696" s="24">
        <v>92150</v>
      </c>
      <c r="K696" s="12">
        <v>0</v>
      </c>
      <c r="L696" s="12">
        <v>0</v>
      </c>
      <c r="M696" s="12">
        <v>0</v>
      </c>
      <c r="N696" s="12">
        <v>0</v>
      </c>
      <c r="O696" s="12">
        <v>0</v>
      </c>
      <c r="P696" s="12">
        <f t="shared" si="227"/>
        <v>92150</v>
      </c>
      <c r="Q696" s="12">
        <v>205495</v>
      </c>
      <c r="R696" s="12">
        <v>0</v>
      </c>
      <c r="S696" s="12">
        <v>0</v>
      </c>
      <c r="T696" s="12">
        <v>0</v>
      </c>
      <c r="U696" s="12">
        <v>0</v>
      </c>
      <c r="V696" s="12">
        <v>0</v>
      </c>
      <c r="W696" s="12">
        <f t="shared" si="228"/>
        <v>205495</v>
      </c>
      <c r="X696" s="12">
        <v>0</v>
      </c>
      <c r="Y696" s="12">
        <v>0</v>
      </c>
      <c r="Z696" s="12">
        <v>0</v>
      </c>
      <c r="AA696" s="12">
        <v>0</v>
      </c>
      <c r="AB696" s="12">
        <v>0</v>
      </c>
      <c r="AC696" s="12">
        <v>0</v>
      </c>
      <c r="AD696" s="12">
        <f t="shared" si="229"/>
        <v>0</v>
      </c>
      <c r="AE696" s="12">
        <v>0</v>
      </c>
      <c r="AF696" s="12">
        <v>0</v>
      </c>
      <c r="AG696" s="12">
        <v>0</v>
      </c>
      <c r="AH696" s="12">
        <v>0</v>
      </c>
      <c r="AI696" s="12">
        <v>0</v>
      </c>
      <c r="AJ696" s="12">
        <v>0</v>
      </c>
      <c r="AK696" s="12">
        <f t="shared" si="230"/>
        <v>0</v>
      </c>
      <c r="AL696" s="12">
        <f t="shared" si="231"/>
        <v>297645</v>
      </c>
      <c r="AM696" s="12">
        <f t="shared" si="231"/>
        <v>0</v>
      </c>
      <c r="AN696" s="12">
        <f t="shared" si="231"/>
        <v>0</v>
      </c>
      <c r="AO696" s="12">
        <f t="shared" si="231"/>
        <v>0</v>
      </c>
      <c r="AP696" s="12">
        <f t="shared" si="231"/>
        <v>0</v>
      </c>
      <c r="AQ696" s="12">
        <f t="shared" si="231"/>
        <v>0</v>
      </c>
      <c r="AR696" s="12">
        <f t="shared" si="232"/>
        <v>297645</v>
      </c>
      <c r="AS696" s="26">
        <v>0</v>
      </c>
      <c r="AT696" s="12">
        <v>0</v>
      </c>
      <c r="AU696" s="12">
        <v>0</v>
      </c>
      <c r="AV696" s="12">
        <v>0</v>
      </c>
      <c r="AW696" s="12">
        <v>0</v>
      </c>
      <c r="AX696" s="12">
        <v>0</v>
      </c>
      <c r="AY696" s="12">
        <f t="shared" si="233"/>
        <v>0</v>
      </c>
      <c r="AZ696" s="12">
        <f t="shared" si="217"/>
        <v>297645</v>
      </c>
      <c r="BA696" s="12">
        <f t="shared" si="218"/>
        <v>0</v>
      </c>
      <c r="BB696" s="12">
        <f t="shared" si="219"/>
        <v>0</v>
      </c>
      <c r="BC696" s="12">
        <f t="shared" si="220"/>
        <v>0</v>
      </c>
      <c r="BD696" s="12">
        <f t="shared" si="221"/>
        <v>0</v>
      </c>
      <c r="BE696" s="12">
        <f t="shared" si="222"/>
        <v>0</v>
      </c>
      <c r="BF696" s="12">
        <f t="shared" si="216"/>
        <v>297645</v>
      </c>
      <c r="BH696" s="95"/>
    </row>
    <row r="697" spans="1:60" ht="63.75">
      <c r="A697" s="84" t="s">
        <v>910</v>
      </c>
      <c r="B697" s="14" t="s">
        <v>846</v>
      </c>
      <c r="C697" s="14" t="s">
        <v>911</v>
      </c>
      <c r="D697" s="84" t="s">
        <v>1399</v>
      </c>
      <c r="E697" s="84" t="s">
        <v>57</v>
      </c>
      <c r="F697" s="85">
        <v>10</v>
      </c>
      <c r="G697" s="85" t="s">
        <v>851</v>
      </c>
      <c r="H697" s="85" t="s">
        <v>852</v>
      </c>
      <c r="I697" s="14"/>
      <c r="J697" s="24">
        <v>27645</v>
      </c>
      <c r="K697" s="12">
        <v>0</v>
      </c>
      <c r="L697" s="12">
        <v>0</v>
      </c>
      <c r="M697" s="12">
        <v>0</v>
      </c>
      <c r="N697" s="12">
        <v>0</v>
      </c>
      <c r="O697" s="12">
        <v>0</v>
      </c>
      <c r="P697" s="12">
        <f t="shared" si="227"/>
        <v>27645</v>
      </c>
      <c r="Q697" s="12">
        <v>36860</v>
      </c>
      <c r="R697" s="12">
        <v>0</v>
      </c>
      <c r="S697" s="12">
        <v>0</v>
      </c>
      <c r="T697" s="12">
        <v>0</v>
      </c>
      <c r="U697" s="12">
        <v>0</v>
      </c>
      <c r="V697" s="12">
        <v>0</v>
      </c>
      <c r="W697" s="12">
        <f t="shared" si="228"/>
        <v>36860</v>
      </c>
      <c r="X697" s="12">
        <v>0</v>
      </c>
      <c r="Y697" s="12">
        <v>0</v>
      </c>
      <c r="Z697" s="12">
        <v>0</v>
      </c>
      <c r="AA697" s="12">
        <v>0</v>
      </c>
      <c r="AB697" s="12">
        <v>0</v>
      </c>
      <c r="AC697" s="12">
        <v>0</v>
      </c>
      <c r="AD697" s="12">
        <f t="shared" si="229"/>
        <v>0</v>
      </c>
      <c r="AE697" s="12">
        <v>0</v>
      </c>
      <c r="AF697" s="12">
        <v>0</v>
      </c>
      <c r="AG697" s="12">
        <v>0</v>
      </c>
      <c r="AH697" s="12">
        <v>0</v>
      </c>
      <c r="AI697" s="12">
        <v>0</v>
      </c>
      <c r="AJ697" s="12">
        <v>0</v>
      </c>
      <c r="AK697" s="12">
        <f t="shared" si="230"/>
        <v>0</v>
      </c>
      <c r="AL697" s="12">
        <f t="shared" si="231"/>
        <v>64505</v>
      </c>
      <c r="AM697" s="12">
        <f t="shared" si="231"/>
        <v>0</v>
      </c>
      <c r="AN697" s="12">
        <f t="shared" si="231"/>
        <v>0</v>
      </c>
      <c r="AO697" s="12">
        <f t="shared" si="231"/>
        <v>0</v>
      </c>
      <c r="AP697" s="12">
        <f t="shared" si="231"/>
        <v>0</v>
      </c>
      <c r="AQ697" s="12">
        <f t="shared" si="231"/>
        <v>0</v>
      </c>
      <c r="AR697" s="12">
        <f t="shared" si="232"/>
        <v>64505</v>
      </c>
      <c r="AS697" s="26">
        <v>0</v>
      </c>
      <c r="AT697" s="12">
        <v>0</v>
      </c>
      <c r="AU697" s="12">
        <v>0</v>
      </c>
      <c r="AV697" s="12">
        <v>0</v>
      </c>
      <c r="AW697" s="12">
        <v>0</v>
      </c>
      <c r="AX697" s="12">
        <v>0</v>
      </c>
      <c r="AY697" s="12">
        <f t="shared" si="233"/>
        <v>0</v>
      </c>
      <c r="AZ697" s="12">
        <f t="shared" si="217"/>
        <v>64505</v>
      </c>
      <c r="BA697" s="12">
        <f t="shared" si="218"/>
        <v>0</v>
      </c>
      <c r="BB697" s="12">
        <f t="shared" si="219"/>
        <v>0</v>
      </c>
      <c r="BC697" s="12">
        <f t="shared" si="220"/>
        <v>0</v>
      </c>
      <c r="BD697" s="12">
        <f t="shared" si="221"/>
        <v>0</v>
      </c>
      <c r="BE697" s="12">
        <f t="shared" si="222"/>
        <v>0</v>
      </c>
      <c r="BF697" s="12">
        <f t="shared" si="216"/>
        <v>64505</v>
      </c>
      <c r="BH697" s="95"/>
    </row>
    <row r="698" spans="1:60" ht="63.75">
      <c r="A698" s="84" t="s">
        <v>912</v>
      </c>
      <c r="B698" s="14" t="s">
        <v>846</v>
      </c>
      <c r="C698" s="14" t="s">
        <v>913</v>
      </c>
      <c r="D698" s="84" t="s">
        <v>1399</v>
      </c>
      <c r="E698" s="84" t="s">
        <v>56</v>
      </c>
      <c r="F698" s="85">
        <v>10</v>
      </c>
      <c r="G698" s="85" t="s">
        <v>851</v>
      </c>
      <c r="H698" s="85" t="s">
        <v>852</v>
      </c>
      <c r="I698" s="14"/>
      <c r="J698" s="24">
        <v>60000</v>
      </c>
      <c r="K698" s="12">
        <v>0</v>
      </c>
      <c r="L698" s="12">
        <v>0</v>
      </c>
      <c r="M698" s="12">
        <v>0</v>
      </c>
      <c r="N698" s="12">
        <v>0</v>
      </c>
      <c r="O698" s="12">
        <v>0</v>
      </c>
      <c r="P698" s="12">
        <f t="shared" si="227"/>
        <v>60000</v>
      </c>
      <c r="Q698" s="12">
        <v>60000</v>
      </c>
      <c r="R698" s="12">
        <v>0</v>
      </c>
      <c r="S698" s="12">
        <v>0</v>
      </c>
      <c r="T698" s="12">
        <v>0</v>
      </c>
      <c r="U698" s="12">
        <v>0</v>
      </c>
      <c r="V698" s="12">
        <v>0</v>
      </c>
      <c r="W698" s="12">
        <f t="shared" si="228"/>
        <v>60000</v>
      </c>
      <c r="X698" s="12">
        <v>0</v>
      </c>
      <c r="Y698" s="12">
        <v>0</v>
      </c>
      <c r="Z698" s="12">
        <v>0</v>
      </c>
      <c r="AA698" s="12">
        <v>0</v>
      </c>
      <c r="AB698" s="12">
        <v>0</v>
      </c>
      <c r="AC698" s="12">
        <v>0</v>
      </c>
      <c r="AD698" s="12">
        <f t="shared" si="229"/>
        <v>0</v>
      </c>
      <c r="AE698" s="12">
        <v>0</v>
      </c>
      <c r="AF698" s="12">
        <v>0</v>
      </c>
      <c r="AG698" s="12">
        <v>0</v>
      </c>
      <c r="AH698" s="12">
        <v>0</v>
      </c>
      <c r="AI698" s="12">
        <v>0</v>
      </c>
      <c r="AJ698" s="12">
        <v>0</v>
      </c>
      <c r="AK698" s="12">
        <f t="shared" si="230"/>
        <v>0</v>
      </c>
      <c r="AL698" s="12">
        <f t="shared" si="231"/>
        <v>120000</v>
      </c>
      <c r="AM698" s="12">
        <f t="shared" si="231"/>
        <v>0</v>
      </c>
      <c r="AN698" s="12">
        <f t="shared" si="231"/>
        <v>0</v>
      </c>
      <c r="AO698" s="12">
        <f t="shared" si="231"/>
        <v>0</v>
      </c>
      <c r="AP698" s="12">
        <f t="shared" si="231"/>
        <v>0</v>
      </c>
      <c r="AQ698" s="12">
        <f t="shared" si="231"/>
        <v>0</v>
      </c>
      <c r="AR698" s="12">
        <f t="shared" si="232"/>
        <v>120000</v>
      </c>
      <c r="AS698" s="26">
        <v>0</v>
      </c>
      <c r="AT698" s="12">
        <v>0</v>
      </c>
      <c r="AU698" s="12">
        <v>0</v>
      </c>
      <c r="AV698" s="12">
        <v>0</v>
      </c>
      <c r="AW698" s="12">
        <v>0</v>
      </c>
      <c r="AX698" s="12">
        <v>0</v>
      </c>
      <c r="AY698" s="12">
        <f t="shared" si="233"/>
        <v>0</v>
      </c>
      <c r="AZ698" s="12">
        <f t="shared" si="217"/>
        <v>120000</v>
      </c>
      <c r="BA698" s="12">
        <f t="shared" si="218"/>
        <v>0</v>
      </c>
      <c r="BB698" s="12">
        <f t="shared" si="219"/>
        <v>0</v>
      </c>
      <c r="BC698" s="12">
        <f t="shared" si="220"/>
        <v>0</v>
      </c>
      <c r="BD698" s="12">
        <f t="shared" si="221"/>
        <v>0</v>
      </c>
      <c r="BE698" s="12">
        <f t="shared" si="222"/>
        <v>0</v>
      </c>
      <c r="BF698" s="12">
        <f t="shared" si="216"/>
        <v>120000</v>
      </c>
      <c r="BH698" s="95"/>
    </row>
    <row r="699" spans="1:60" ht="63.75">
      <c r="A699" s="84" t="s">
        <v>914</v>
      </c>
      <c r="B699" s="14" t="s">
        <v>846</v>
      </c>
      <c r="C699" s="14" t="s">
        <v>915</v>
      </c>
      <c r="D699" s="84" t="s">
        <v>1399</v>
      </c>
      <c r="E699" s="84" t="s">
        <v>37</v>
      </c>
      <c r="F699" s="85">
        <v>10</v>
      </c>
      <c r="G699" s="85" t="s">
        <v>851</v>
      </c>
      <c r="H699" s="85" t="s">
        <v>852</v>
      </c>
      <c r="I699" s="14"/>
      <c r="J699" s="24">
        <v>65000</v>
      </c>
      <c r="K699" s="12">
        <v>0</v>
      </c>
      <c r="L699" s="12">
        <v>0</v>
      </c>
      <c r="M699" s="12">
        <v>0</v>
      </c>
      <c r="N699" s="12">
        <v>0</v>
      </c>
      <c r="O699" s="12">
        <v>0</v>
      </c>
      <c r="P699" s="12">
        <f t="shared" si="227"/>
        <v>65000</v>
      </c>
      <c r="Q699" s="12">
        <v>100000</v>
      </c>
      <c r="R699" s="12">
        <v>0</v>
      </c>
      <c r="S699" s="12">
        <v>0</v>
      </c>
      <c r="T699" s="12">
        <v>0</v>
      </c>
      <c r="U699" s="12">
        <v>0</v>
      </c>
      <c r="V699" s="12">
        <v>0</v>
      </c>
      <c r="W699" s="12">
        <f t="shared" si="228"/>
        <v>100000</v>
      </c>
      <c r="X699" s="12">
        <v>0</v>
      </c>
      <c r="Y699" s="12">
        <v>0</v>
      </c>
      <c r="Z699" s="12">
        <v>0</v>
      </c>
      <c r="AA699" s="12">
        <v>0</v>
      </c>
      <c r="AB699" s="12">
        <v>0</v>
      </c>
      <c r="AC699" s="12">
        <v>0</v>
      </c>
      <c r="AD699" s="12">
        <f t="shared" si="229"/>
        <v>0</v>
      </c>
      <c r="AE699" s="12">
        <v>0</v>
      </c>
      <c r="AF699" s="12">
        <v>0</v>
      </c>
      <c r="AG699" s="12">
        <v>0</v>
      </c>
      <c r="AH699" s="12">
        <v>0</v>
      </c>
      <c r="AI699" s="12">
        <v>0</v>
      </c>
      <c r="AJ699" s="12">
        <v>0</v>
      </c>
      <c r="AK699" s="12">
        <f t="shared" si="230"/>
        <v>0</v>
      </c>
      <c r="AL699" s="12">
        <f t="shared" si="231"/>
        <v>165000</v>
      </c>
      <c r="AM699" s="12">
        <f t="shared" si="231"/>
        <v>0</v>
      </c>
      <c r="AN699" s="12">
        <f t="shared" si="231"/>
        <v>0</v>
      </c>
      <c r="AO699" s="12">
        <f t="shared" si="231"/>
        <v>0</v>
      </c>
      <c r="AP699" s="12">
        <f t="shared" si="231"/>
        <v>0</v>
      </c>
      <c r="AQ699" s="12">
        <f t="shared" si="231"/>
        <v>0</v>
      </c>
      <c r="AR699" s="12">
        <f t="shared" si="232"/>
        <v>165000</v>
      </c>
      <c r="AS699" s="26">
        <v>0</v>
      </c>
      <c r="AT699" s="12">
        <v>0</v>
      </c>
      <c r="AU699" s="12">
        <v>0</v>
      </c>
      <c r="AV699" s="12">
        <v>0</v>
      </c>
      <c r="AW699" s="12">
        <v>0</v>
      </c>
      <c r="AX699" s="12">
        <v>0</v>
      </c>
      <c r="AY699" s="12">
        <f t="shared" si="233"/>
        <v>0</v>
      </c>
      <c r="AZ699" s="12">
        <f t="shared" si="217"/>
        <v>165000</v>
      </c>
      <c r="BA699" s="12">
        <f t="shared" si="218"/>
        <v>0</v>
      </c>
      <c r="BB699" s="12">
        <f t="shared" si="219"/>
        <v>0</v>
      </c>
      <c r="BC699" s="12">
        <f t="shared" si="220"/>
        <v>0</v>
      </c>
      <c r="BD699" s="12">
        <f t="shared" si="221"/>
        <v>0</v>
      </c>
      <c r="BE699" s="12">
        <f t="shared" si="222"/>
        <v>0</v>
      </c>
      <c r="BF699" s="12">
        <f t="shared" si="216"/>
        <v>165000</v>
      </c>
      <c r="BH699" s="95"/>
    </row>
    <row r="700" spans="1:60" ht="76.5">
      <c r="A700" s="84" t="s">
        <v>916</v>
      </c>
      <c r="B700" s="14" t="s">
        <v>846</v>
      </c>
      <c r="C700" s="14" t="s">
        <v>917</v>
      </c>
      <c r="D700" s="84" t="s">
        <v>1399</v>
      </c>
      <c r="E700" s="84" t="s">
        <v>57</v>
      </c>
      <c r="F700" s="85">
        <v>10</v>
      </c>
      <c r="G700" s="85" t="s">
        <v>851</v>
      </c>
      <c r="H700" s="85" t="s">
        <v>852</v>
      </c>
      <c r="I700" s="14"/>
      <c r="J700" s="24">
        <v>92150</v>
      </c>
      <c r="K700" s="12">
        <v>0</v>
      </c>
      <c r="L700" s="12">
        <v>0</v>
      </c>
      <c r="M700" s="12">
        <v>0</v>
      </c>
      <c r="N700" s="12">
        <v>0</v>
      </c>
      <c r="O700" s="12">
        <v>0</v>
      </c>
      <c r="P700" s="12">
        <f t="shared" si="227"/>
        <v>92150</v>
      </c>
      <c r="Q700" s="12">
        <v>46075</v>
      </c>
      <c r="R700" s="12">
        <v>0</v>
      </c>
      <c r="S700" s="12">
        <v>0</v>
      </c>
      <c r="T700" s="12">
        <v>0</v>
      </c>
      <c r="U700" s="12">
        <v>0</v>
      </c>
      <c r="V700" s="12">
        <v>0</v>
      </c>
      <c r="W700" s="12">
        <f t="shared" si="228"/>
        <v>46075</v>
      </c>
      <c r="X700" s="12">
        <v>0</v>
      </c>
      <c r="Y700" s="12">
        <v>0</v>
      </c>
      <c r="Z700" s="12">
        <v>0</v>
      </c>
      <c r="AA700" s="12">
        <v>0</v>
      </c>
      <c r="AB700" s="12">
        <v>0</v>
      </c>
      <c r="AC700" s="12">
        <v>0</v>
      </c>
      <c r="AD700" s="12">
        <f t="shared" si="229"/>
        <v>0</v>
      </c>
      <c r="AE700" s="12">
        <v>0</v>
      </c>
      <c r="AF700" s="12">
        <v>0</v>
      </c>
      <c r="AG700" s="12">
        <v>0</v>
      </c>
      <c r="AH700" s="12">
        <v>0</v>
      </c>
      <c r="AI700" s="12">
        <v>0</v>
      </c>
      <c r="AJ700" s="12">
        <v>0</v>
      </c>
      <c r="AK700" s="12">
        <f t="shared" si="230"/>
        <v>0</v>
      </c>
      <c r="AL700" s="12">
        <f t="shared" si="231"/>
        <v>138225</v>
      </c>
      <c r="AM700" s="12">
        <f t="shared" si="231"/>
        <v>0</v>
      </c>
      <c r="AN700" s="12">
        <f t="shared" si="231"/>
        <v>0</v>
      </c>
      <c r="AO700" s="12">
        <f t="shared" si="231"/>
        <v>0</v>
      </c>
      <c r="AP700" s="12">
        <f t="shared" si="231"/>
        <v>0</v>
      </c>
      <c r="AQ700" s="12">
        <f t="shared" si="231"/>
        <v>0</v>
      </c>
      <c r="AR700" s="12">
        <f t="shared" si="232"/>
        <v>138225</v>
      </c>
      <c r="AS700" s="26">
        <v>0</v>
      </c>
      <c r="AT700" s="12">
        <v>0</v>
      </c>
      <c r="AU700" s="12">
        <v>0</v>
      </c>
      <c r="AV700" s="12">
        <v>0</v>
      </c>
      <c r="AW700" s="12">
        <v>0</v>
      </c>
      <c r="AX700" s="12">
        <v>0</v>
      </c>
      <c r="AY700" s="12">
        <f t="shared" si="233"/>
        <v>0</v>
      </c>
      <c r="AZ700" s="12">
        <f t="shared" si="217"/>
        <v>138225</v>
      </c>
      <c r="BA700" s="12">
        <f t="shared" si="218"/>
        <v>0</v>
      </c>
      <c r="BB700" s="12">
        <f t="shared" si="219"/>
        <v>0</v>
      </c>
      <c r="BC700" s="12">
        <f t="shared" si="220"/>
        <v>0</v>
      </c>
      <c r="BD700" s="12">
        <f t="shared" si="221"/>
        <v>0</v>
      </c>
      <c r="BE700" s="12">
        <f t="shared" si="222"/>
        <v>0</v>
      </c>
      <c r="BF700" s="12">
        <f t="shared" si="216"/>
        <v>138225</v>
      </c>
      <c r="BH700" s="95"/>
    </row>
    <row r="701" spans="1:60" ht="63.75">
      <c r="A701" s="84" t="s">
        <v>918</v>
      </c>
      <c r="B701" s="14" t="s">
        <v>846</v>
      </c>
      <c r="C701" s="14" t="s">
        <v>919</v>
      </c>
      <c r="D701" s="84" t="s">
        <v>44</v>
      </c>
      <c r="E701" s="84"/>
      <c r="F701" s="85">
        <v>10</v>
      </c>
      <c r="G701" s="85" t="s">
        <v>851</v>
      </c>
      <c r="H701" s="85" t="s">
        <v>852</v>
      </c>
      <c r="I701" s="14"/>
      <c r="J701" s="24">
        <v>625260</v>
      </c>
      <c r="K701" s="12">
        <v>0</v>
      </c>
      <c r="L701" s="12">
        <v>0</v>
      </c>
      <c r="M701" s="12">
        <v>0</v>
      </c>
      <c r="N701" s="12">
        <v>0</v>
      </c>
      <c r="O701" s="12">
        <v>0</v>
      </c>
      <c r="P701" s="12">
        <f t="shared" si="227"/>
        <v>625260</v>
      </c>
      <c r="Q701" s="12">
        <v>0</v>
      </c>
      <c r="R701" s="12">
        <v>0</v>
      </c>
      <c r="S701" s="12">
        <v>0</v>
      </c>
      <c r="T701" s="12">
        <v>0</v>
      </c>
      <c r="U701" s="12">
        <v>0</v>
      </c>
      <c r="V701" s="12">
        <v>0</v>
      </c>
      <c r="W701" s="12">
        <f t="shared" si="228"/>
        <v>0</v>
      </c>
      <c r="X701" s="12">
        <v>0</v>
      </c>
      <c r="Y701" s="12">
        <v>0</v>
      </c>
      <c r="Z701" s="12">
        <v>0</v>
      </c>
      <c r="AA701" s="12">
        <v>0</v>
      </c>
      <c r="AB701" s="12">
        <v>0</v>
      </c>
      <c r="AC701" s="12">
        <v>0</v>
      </c>
      <c r="AD701" s="12">
        <f t="shared" si="229"/>
        <v>0</v>
      </c>
      <c r="AE701" s="12">
        <v>0</v>
      </c>
      <c r="AF701" s="12">
        <v>0</v>
      </c>
      <c r="AG701" s="12">
        <v>0</v>
      </c>
      <c r="AH701" s="12">
        <v>0</v>
      </c>
      <c r="AI701" s="12">
        <v>0</v>
      </c>
      <c r="AJ701" s="12">
        <v>0</v>
      </c>
      <c r="AK701" s="12">
        <f t="shared" si="230"/>
        <v>0</v>
      </c>
      <c r="AL701" s="12">
        <f t="shared" si="231"/>
        <v>625260</v>
      </c>
      <c r="AM701" s="12">
        <f t="shared" si="231"/>
        <v>0</v>
      </c>
      <c r="AN701" s="12">
        <f t="shared" si="231"/>
        <v>0</v>
      </c>
      <c r="AO701" s="12">
        <f t="shared" si="231"/>
        <v>0</v>
      </c>
      <c r="AP701" s="12">
        <f t="shared" si="231"/>
        <v>0</v>
      </c>
      <c r="AQ701" s="12">
        <f t="shared" si="231"/>
        <v>0</v>
      </c>
      <c r="AR701" s="12">
        <f t="shared" si="232"/>
        <v>625260</v>
      </c>
      <c r="AS701" s="26">
        <v>0</v>
      </c>
      <c r="AT701" s="12">
        <v>0</v>
      </c>
      <c r="AU701" s="12">
        <v>0</v>
      </c>
      <c r="AV701" s="12">
        <v>0</v>
      </c>
      <c r="AW701" s="12">
        <v>0</v>
      </c>
      <c r="AX701" s="12">
        <v>0</v>
      </c>
      <c r="AY701" s="12">
        <f t="shared" si="233"/>
        <v>0</v>
      </c>
      <c r="AZ701" s="12">
        <f t="shared" si="217"/>
        <v>625260</v>
      </c>
      <c r="BA701" s="12">
        <f t="shared" si="218"/>
        <v>0</v>
      </c>
      <c r="BB701" s="12">
        <f t="shared" si="219"/>
        <v>0</v>
      </c>
      <c r="BC701" s="12">
        <f t="shared" si="220"/>
        <v>0</v>
      </c>
      <c r="BD701" s="12">
        <f t="shared" si="221"/>
        <v>0</v>
      </c>
      <c r="BE701" s="12">
        <f t="shared" si="222"/>
        <v>0</v>
      </c>
      <c r="BF701" s="12">
        <f t="shared" si="216"/>
        <v>625260</v>
      </c>
      <c r="BH701" s="95"/>
    </row>
    <row r="702" spans="1:60" ht="63.75">
      <c r="A702" s="84" t="s">
        <v>920</v>
      </c>
      <c r="B702" s="14" t="s">
        <v>846</v>
      </c>
      <c r="C702" s="14" t="s">
        <v>920</v>
      </c>
      <c r="D702" s="84" t="s">
        <v>44</v>
      </c>
      <c r="E702" s="84"/>
      <c r="F702" s="85">
        <v>10</v>
      </c>
      <c r="G702" s="85" t="s">
        <v>851</v>
      </c>
      <c r="H702" s="85" t="s">
        <v>852</v>
      </c>
      <c r="I702" s="14"/>
      <c r="J702" s="12">
        <v>0</v>
      </c>
      <c r="K702" s="12">
        <v>0</v>
      </c>
      <c r="L702" s="12">
        <v>0</v>
      </c>
      <c r="M702" s="12">
        <v>0</v>
      </c>
      <c r="N702" s="12">
        <v>0</v>
      </c>
      <c r="O702" s="12">
        <v>0</v>
      </c>
      <c r="P702" s="12">
        <f t="shared" si="227"/>
        <v>0</v>
      </c>
      <c r="Q702" s="12">
        <v>500569</v>
      </c>
      <c r="R702" s="12">
        <v>0</v>
      </c>
      <c r="S702" s="12">
        <v>0</v>
      </c>
      <c r="T702" s="12">
        <v>0</v>
      </c>
      <c r="U702" s="12">
        <v>0</v>
      </c>
      <c r="V702" s="12">
        <v>0</v>
      </c>
      <c r="W702" s="12">
        <f t="shared" si="228"/>
        <v>500569</v>
      </c>
      <c r="X702" s="12">
        <v>0</v>
      </c>
      <c r="Y702" s="12">
        <v>0</v>
      </c>
      <c r="Z702" s="12">
        <v>0</v>
      </c>
      <c r="AA702" s="12">
        <v>0</v>
      </c>
      <c r="AB702" s="12">
        <v>0</v>
      </c>
      <c r="AC702" s="12">
        <v>0</v>
      </c>
      <c r="AD702" s="12">
        <f t="shared" si="229"/>
        <v>0</v>
      </c>
      <c r="AE702" s="12">
        <v>0</v>
      </c>
      <c r="AF702" s="12">
        <v>0</v>
      </c>
      <c r="AG702" s="12">
        <v>0</v>
      </c>
      <c r="AH702" s="12">
        <v>0</v>
      </c>
      <c r="AI702" s="12">
        <v>0</v>
      </c>
      <c r="AJ702" s="12">
        <v>0</v>
      </c>
      <c r="AK702" s="12">
        <f t="shared" si="230"/>
        <v>0</v>
      </c>
      <c r="AL702" s="12">
        <f t="shared" si="231"/>
        <v>500569</v>
      </c>
      <c r="AM702" s="12">
        <f t="shared" si="231"/>
        <v>0</v>
      </c>
      <c r="AN702" s="12">
        <f t="shared" si="231"/>
        <v>0</v>
      </c>
      <c r="AO702" s="12">
        <f t="shared" si="231"/>
        <v>0</v>
      </c>
      <c r="AP702" s="12">
        <f t="shared" si="231"/>
        <v>0</v>
      </c>
      <c r="AQ702" s="12">
        <f t="shared" si="231"/>
        <v>0</v>
      </c>
      <c r="AR702" s="12">
        <f t="shared" si="232"/>
        <v>500569</v>
      </c>
      <c r="AS702" s="26">
        <v>0</v>
      </c>
      <c r="AT702" s="12">
        <v>0</v>
      </c>
      <c r="AU702" s="12">
        <v>0</v>
      </c>
      <c r="AV702" s="12">
        <v>0</v>
      </c>
      <c r="AW702" s="12">
        <v>0</v>
      </c>
      <c r="AX702" s="12">
        <v>0</v>
      </c>
      <c r="AY702" s="12">
        <f t="shared" si="233"/>
        <v>0</v>
      </c>
      <c r="AZ702" s="12">
        <f t="shared" si="217"/>
        <v>500569</v>
      </c>
      <c r="BA702" s="12">
        <f t="shared" si="218"/>
        <v>0</v>
      </c>
      <c r="BB702" s="12">
        <f t="shared" si="219"/>
        <v>0</v>
      </c>
      <c r="BC702" s="12">
        <f t="shared" si="220"/>
        <v>0</v>
      </c>
      <c r="BD702" s="12">
        <f t="shared" si="221"/>
        <v>0</v>
      </c>
      <c r="BE702" s="12">
        <f t="shared" si="222"/>
        <v>0</v>
      </c>
      <c r="BF702" s="12">
        <f t="shared" si="216"/>
        <v>500569</v>
      </c>
      <c r="BH702" s="95"/>
    </row>
    <row r="703" spans="1:60" ht="76.5">
      <c r="A703" s="84" t="s">
        <v>921</v>
      </c>
      <c r="B703" s="14" t="s">
        <v>846</v>
      </c>
      <c r="C703" s="14" t="s">
        <v>922</v>
      </c>
      <c r="D703" s="84" t="s">
        <v>1399</v>
      </c>
      <c r="E703" s="84" t="s">
        <v>56</v>
      </c>
      <c r="F703" s="85">
        <v>10</v>
      </c>
      <c r="G703" s="85" t="s">
        <v>851</v>
      </c>
      <c r="H703" s="85" t="s">
        <v>852</v>
      </c>
      <c r="I703" s="14"/>
      <c r="J703" s="24">
        <v>69113</v>
      </c>
      <c r="K703" s="12">
        <v>0</v>
      </c>
      <c r="L703" s="12">
        <v>0</v>
      </c>
      <c r="M703" s="12">
        <v>0</v>
      </c>
      <c r="N703" s="12">
        <v>0</v>
      </c>
      <c r="O703" s="12">
        <v>0</v>
      </c>
      <c r="P703" s="12">
        <f t="shared" si="227"/>
        <v>69113</v>
      </c>
      <c r="Q703" s="12">
        <v>72000</v>
      </c>
      <c r="R703" s="12">
        <v>0</v>
      </c>
      <c r="S703" s="12">
        <v>0</v>
      </c>
      <c r="T703" s="12">
        <v>0</v>
      </c>
      <c r="U703" s="12">
        <v>0</v>
      </c>
      <c r="V703" s="12">
        <v>0</v>
      </c>
      <c r="W703" s="12">
        <f t="shared" si="228"/>
        <v>72000</v>
      </c>
      <c r="X703" s="12">
        <v>0</v>
      </c>
      <c r="Y703" s="12">
        <v>0</v>
      </c>
      <c r="Z703" s="12">
        <v>0</v>
      </c>
      <c r="AA703" s="12">
        <v>0</v>
      </c>
      <c r="AB703" s="12">
        <v>0</v>
      </c>
      <c r="AC703" s="12">
        <v>0</v>
      </c>
      <c r="AD703" s="12">
        <f t="shared" si="229"/>
        <v>0</v>
      </c>
      <c r="AE703" s="12">
        <v>0</v>
      </c>
      <c r="AF703" s="12">
        <v>0</v>
      </c>
      <c r="AG703" s="12">
        <v>0</v>
      </c>
      <c r="AH703" s="12">
        <v>0</v>
      </c>
      <c r="AI703" s="12">
        <v>0</v>
      </c>
      <c r="AJ703" s="12">
        <v>0</v>
      </c>
      <c r="AK703" s="12">
        <f t="shared" si="230"/>
        <v>0</v>
      </c>
      <c r="AL703" s="12">
        <f t="shared" si="231"/>
        <v>141113</v>
      </c>
      <c r="AM703" s="12">
        <f t="shared" si="231"/>
        <v>0</v>
      </c>
      <c r="AN703" s="12">
        <f t="shared" si="231"/>
        <v>0</v>
      </c>
      <c r="AO703" s="12">
        <f t="shared" si="231"/>
        <v>0</v>
      </c>
      <c r="AP703" s="12">
        <f t="shared" si="231"/>
        <v>0</v>
      </c>
      <c r="AQ703" s="12">
        <f t="shared" si="231"/>
        <v>0</v>
      </c>
      <c r="AR703" s="12">
        <f t="shared" si="232"/>
        <v>141113</v>
      </c>
      <c r="AS703" s="26">
        <v>0</v>
      </c>
      <c r="AT703" s="12">
        <v>0</v>
      </c>
      <c r="AU703" s="12">
        <v>0</v>
      </c>
      <c r="AV703" s="12">
        <v>0</v>
      </c>
      <c r="AW703" s="12">
        <v>0</v>
      </c>
      <c r="AX703" s="12">
        <v>0</v>
      </c>
      <c r="AY703" s="12">
        <f t="shared" si="233"/>
        <v>0</v>
      </c>
      <c r="AZ703" s="12">
        <f t="shared" si="217"/>
        <v>141113</v>
      </c>
      <c r="BA703" s="12">
        <f t="shared" si="218"/>
        <v>0</v>
      </c>
      <c r="BB703" s="12">
        <f t="shared" si="219"/>
        <v>0</v>
      </c>
      <c r="BC703" s="12">
        <f t="shared" si="220"/>
        <v>0</v>
      </c>
      <c r="BD703" s="12">
        <f t="shared" si="221"/>
        <v>0</v>
      </c>
      <c r="BE703" s="12">
        <f t="shared" si="222"/>
        <v>0</v>
      </c>
      <c r="BF703" s="12">
        <f t="shared" si="216"/>
        <v>141113</v>
      </c>
      <c r="BH703" s="95"/>
    </row>
    <row r="704" spans="1:60" ht="63.75">
      <c r="A704" s="84" t="s">
        <v>923</v>
      </c>
      <c r="B704" s="14" t="s">
        <v>846</v>
      </c>
      <c r="C704" s="14" t="s">
        <v>924</v>
      </c>
      <c r="D704" s="84" t="s">
        <v>1399</v>
      </c>
      <c r="E704" s="84" t="s">
        <v>62</v>
      </c>
      <c r="F704" s="85">
        <v>10</v>
      </c>
      <c r="G704" s="85" t="s">
        <v>851</v>
      </c>
      <c r="H704" s="85" t="s">
        <v>852</v>
      </c>
      <c r="I704" s="14"/>
      <c r="J704" s="24">
        <v>0</v>
      </c>
      <c r="K704" s="12">
        <v>0</v>
      </c>
      <c r="L704" s="12">
        <v>0</v>
      </c>
      <c r="M704" s="12">
        <v>0</v>
      </c>
      <c r="N704" s="12">
        <v>0</v>
      </c>
      <c r="O704" s="12">
        <v>0</v>
      </c>
      <c r="P704" s="12">
        <f t="shared" si="227"/>
        <v>0</v>
      </c>
      <c r="Q704" s="12">
        <v>35860</v>
      </c>
      <c r="R704" s="12">
        <v>0</v>
      </c>
      <c r="S704" s="12">
        <v>0</v>
      </c>
      <c r="T704" s="12">
        <v>0</v>
      </c>
      <c r="U704" s="12">
        <v>0</v>
      </c>
      <c r="V704" s="12">
        <v>0</v>
      </c>
      <c r="W704" s="12">
        <f t="shared" si="228"/>
        <v>35860</v>
      </c>
      <c r="X704" s="12">
        <v>0</v>
      </c>
      <c r="Y704" s="12">
        <v>0</v>
      </c>
      <c r="Z704" s="12">
        <v>0</v>
      </c>
      <c r="AA704" s="12">
        <v>0</v>
      </c>
      <c r="AB704" s="12">
        <v>0</v>
      </c>
      <c r="AC704" s="12">
        <v>0</v>
      </c>
      <c r="AD704" s="12">
        <f t="shared" si="229"/>
        <v>0</v>
      </c>
      <c r="AE704" s="12">
        <v>0</v>
      </c>
      <c r="AF704" s="12">
        <v>0</v>
      </c>
      <c r="AG704" s="12">
        <v>0</v>
      </c>
      <c r="AH704" s="12">
        <v>0</v>
      </c>
      <c r="AI704" s="12">
        <v>0</v>
      </c>
      <c r="AJ704" s="12">
        <v>0</v>
      </c>
      <c r="AK704" s="12">
        <f t="shared" si="230"/>
        <v>0</v>
      </c>
      <c r="AL704" s="12">
        <f t="shared" si="231"/>
        <v>35860</v>
      </c>
      <c r="AM704" s="12">
        <f t="shared" si="231"/>
        <v>0</v>
      </c>
      <c r="AN704" s="12">
        <f t="shared" si="231"/>
        <v>0</v>
      </c>
      <c r="AO704" s="12">
        <f t="shared" si="231"/>
        <v>0</v>
      </c>
      <c r="AP704" s="12">
        <f t="shared" si="231"/>
        <v>0</v>
      </c>
      <c r="AQ704" s="12">
        <f t="shared" si="231"/>
        <v>0</v>
      </c>
      <c r="AR704" s="12">
        <f t="shared" si="232"/>
        <v>35860</v>
      </c>
      <c r="AS704" s="26">
        <v>0</v>
      </c>
      <c r="AT704" s="12">
        <v>0</v>
      </c>
      <c r="AU704" s="12">
        <v>0</v>
      </c>
      <c r="AV704" s="12">
        <v>0</v>
      </c>
      <c r="AW704" s="12">
        <v>0</v>
      </c>
      <c r="AX704" s="12">
        <v>0</v>
      </c>
      <c r="AY704" s="12">
        <f t="shared" si="233"/>
        <v>0</v>
      </c>
      <c r="AZ704" s="12">
        <f t="shared" si="217"/>
        <v>35860</v>
      </c>
      <c r="BA704" s="12">
        <f t="shared" si="218"/>
        <v>0</v>
      </c>
      <c r="BB704" s="12">
        <f t="shared" si="219"/>
        <v>0</v>
      </c>
      <c r="BC704" s="12">
        <f t="shared" si="220"/>
        <v>0</v>
      </c>
      <c r="BD704" s="12">
        <f t="shared" si="221"/>
        <v>0</v>
      </c>
      <c r="BE704" s="12">
        <f t="shared" si="222"/>
        <v>0</v>
      </c>
      <c r="BF704" s="12">
        <f t="shared" si="216"/>
        <v>35860</v>
      </c>
      <c r="BH704" s="95"/>
    </row>
    <row r="705" spans="1:60" ht="63.75">
      <c r="A705" s="84" t="s">
        <v>925</v>
      </c>
      <c r="B705" s="14" t="s">
        <v>846</v>
      </c>
      <c r="C705" s="14" t="s">
        <v>926</v>
      </c>
      <c r="D705" s="84" t="s">
        <v>1399</v>
      </c>
      <c r="E705" s="84" t="s">
        <v>67</v>
      </c>
      <c r="F705" s="85">
        <v>10</v>
      </c>
      <c r="G705" s="85" t="s">
        <v>851</v>
      </c>
      <c r="H705" s="85" t="s">
        <v>852</v>
      </c>
      <c r="I705" s="14"/>
      <c r="J705" s="24">
        <v>27645</v>
      </c>
      <c r="K705" s="12">
        <v>0</v>
      </c>
      <c r="L705" s="12">
        <v>0</v>
      </c>
      <c r="M705" s="12">
        <v>0</v>
      </c>
      <c r="N705" s="12">
        <v>0</v>
      </c>
      <c r="O705" s="12">
        <v>0</v>
      </c>
      <c r="P705" s="12">
        <f t="shared" si="227"/>
        <v>27645</v>
      </c>
      <c r="Q705" s="12">
        <v>0</v>
      </c>
      <c r="R705" s="12">
        <v>0</v>
      </c>
      <c r="S705" s="12">
        <v>0</v>
      </c>
      <c r="T705" s="12">
        <v>0</v>
      </c>
      <c r="U705" s="12">
        <v>0</v>
      </c>
      <c r="V705" s="12">
        <v>0</v>
      </c>
      <c r="W705" s="12">
        <f t="shared" si="228"/>
        <v>0</v>
      </c>
      <c r="X705" s="12">
        <v>0</v>
      </c>
      <c r="Y705" s="12">
        <v>0</v>
      </c>
      <c r="Z705" s="12">
        <v>0</v>
      </c>
      <c r="AA705" s="12">
        <v>0</v>
      </c>
      <c r="AB705" s="12">
        <v>0</v>
      </c>
      <c r="AC705" s="12">
        <v>0</v>
      </c>
      <c r="AD705" s="12">
        <f t="shared" si="229"/>
        <v>0</v>
      </c>
      <c r="AE705" s="12">
        <v>0</v>
      </c>
      <c r="AF705" s="12">
        <v>0</v>
      </c>
      <c r="AG705" s="12">
        <v>0</v>
      </c>
      <c r="AH705" s="12">
        <v>0</v>
      </c>
      <c r="AI705" s="12">
        <v>0</v>
      </c>
      <c r="AJ705" s="12">
        <v>0</v>
      </c>
      <c r="AK705" s="12">
        <f t="shared" si="230"/>
        <v>0</v>
      </c>
      <c r="AL705" s="12">
        <f t="shared" ref="AL705:AQ747" si="234">+J705+Q705+X705+AE705</f>
        <v>27645</v>
      </c>
      <c r="AM705" s="12">
        <f t="shared" si="234"/>
        <v>0</v>
      </c>
      <c r="AN705" s="12">
        <f t="shared" si="234"/>
        <v>0</v>
      </c>
      <c r="AO705" s="12">
        <f t="shared" si="234"/>
        <v>0</v>
      </c>
      <c r="AP705" s="12">
        <f t="shared" si="234"/>
        <v>0</v>
      </c>
      <c r="AQ705" s="12">
        <f t="shared" si="234"/>
        <v>0</v>
      </c>
      <c r="AR705" s="12">
        <f t="shared" si="232"/>
        <v>27645</v>
      </c>
      <c r="AS705" s="26">
        <v>0</v>
      </c>
      <c r="AT705" s="12">
        <v>0</v>
      </c>
      <c r="AU705" s="12">
        <v>0</v>
      </c>
      <c r="AV705" s="12">
        <v>0</v>
      </c>
      <c r="AW705" s="12">
        <v>0</v>
      </c>
      <c r="AX705" s="12">
        <v>0</v>
      </c>
      <c r="AY705" s="12">
        <f t="shared" si="233"/>
        <v>0</v>
      </c>
      <c r="AZ705" s="12">
        <f t="shared" si="217"/>
        <v>27645</v>
      </c>
      <c r="BA705" s="12">
        <f t="shared" si="218"/>
        <v>0</v>
      </c>
      <c r="BB705" s="12">
        <f t="shared" si="219"/>
        <v>0</v>
      </c>
      <c r="BC705" s="12">
        <f t="shared" si="220"/>
        <v>0</v>
      </c>
      <c r="BD705" s="12">
        <f t="shared" si="221"/>
        <v>0</v>
      </c>
      <c r="BE705" s="12">
        <f t="shared" si="222"/>
        <v>0</v>
      </c>
      <c r="BF705" s="12">
        <f t="shared" si="216"/>
        <v>27645</v>
      </c>
      <c r="BH705" s="95"/>
    </row>
    <row r="706" spans="1:60" ht="63.75">
      <c r="A706" s="84" t="s">
        <v>927</v>
      </c>
      <c r="B706" s="14" t="s">
        <v>846</v>
      </c>
      <c r="C706" s="14" t="s">
        <v>864</v>
      </c>
      <c r="D706" s="84" t="s">
        <v>1399</v>
      </c>
      <c r="E706" s="84" t="s">
        <v>1381</v>
      </c>
      <c r="F706" s="85">
        <v>10</v>
      </c>
      <c r="G706" s="85" t="s">
        <v>851</v>
      </c>
      <c r="H706" s="85" t="s">
        <v>852</v>
      </c>
      <c r="I706" s="14"/>
      <c r="J706" s="24">
        <v>0</v>
      </c>
      <c r="K706" s="12">
        <v>0</v>
      </c>
      <c r="L706" s="12">
        <v>0</v>
      </c>
      <c r="M706" s="12">
        <v>0</v>
      </c>
      <c r="N706" s="12">
        <v>0</v>
      </c>
      <c r="O706" s="12">
        <v>0</v>
      </c>
      <c r="P706" s="12">
        <f t="shared" si="227"/>
        <v>0</v>
      </c>
      <c r="Q706" s="12">
        <v>40000</v>
      </c>
      <c r="R706" s="12">
        <v>0</v>
      </c>
      <c r="S706" s="12">
        <v>0</v>
      </c>
      <c r="T706" s="12">
        <v>0</v>
      </c>
      <c r="U706" s="12">
        <v>0</v>
      </c>
      <c r="V706" s="12">
        <v>0</v>
      </c>
      <c r="W706" s="12">
        <f t="shared" si="228"/>
        <v>40000</v>
      </c>
      <c r="X706" s="12">
        <v>0</v>
      </c>
      <c r="Y706" s="12">
        <v>0</v>
      </c>
      <c r="Z706" s="12">
        <v>0</v>
      </c>
      <c r="AA706" s="12">
        <v>0</v>
      </c>
      <c r="AB706" s="12">
        <v>0</v>
      </c>
      <c r="AC706" s="12">
        <v>0</v>
      </c>
      <c r="AD706" s="12">
        <f t="shared" si="229"/>
        <v>0</v>
      </c>
      <c r="AE706" s="12">
        <v>0</v>
      </c>
      <c r="AF706" s="12">
        <v>0</v>
      </c>
      <c r="AG706" s="12">
        <v>0</v>
      </c>
      <c r="AH706" s="12">
        <v>0</v>
      </c>
      <c r="AI706" s="12">
        <v>0</v>
      </c>
      <c r="AJ706" s="12">
        <v>0</v>
      </c>
      <c r="AK706" s="12">
        <f t="shared" si="230"/>
        <v>0</v>
      </c>
      <c r="AL706" s="12">
        <f t="shared" si="234"/>
        <v>40000</v>
      </c>
      <c r="AM706" s="12">
        <f t="shared" si="234"/>
        <v>0</v>
      </c>
      <c r="AN706" s="12">
        <f t="shared" si="234"/>
        <v>0</v>
      </c>
      <c r="AO706" s="12">
        <f t="shared" si="234"/>
        <v>0</v>
      </c>
      <c r="AP706" s="12">
        <f t="shared" si="234"/>
        <v>0</v>
      </c>
      <c r="AQ706" s="12">
        <f t="shared" si="234"/>
        <v>0</v>
      </c>
      <c r="AR706" s="12">
        <f t="shared" si="232"/>
        <v>40000</v>
      </c>
      <c r="AS706" s="26">
        <v>0</v>
      </c>
      <c r="AT706" s="12">
        <v>0</v>
      </c>
      <c r="AU706" s="12">
        <v>0</v>
      </c>
      <c r="AV706" s="12">
        <v>0</v>
      </c>
      <c r="AW706" s="12">
        <v>0</v>
      </c>
      <c r="AX706" s="12">
        <v>0</v>
      </c>
      <c r="AY706" s="12">
        <f t="shared" si="233"/>
        <v>0</v>
      </c>
      <c r="AZ706" s="12">
        <f t="shared" si="217"/>
        <v>40000</v>
      </c>
      <c r="BA706" s="12">
        <f t="shared" si="218"/>
        <v>0</v>
      </c>
      <c r="BB706" s="12">
        <f t="shared" si="219"/>
        <v>0</v>
      </c>
      <c r="BC706" s="12">
        <f t="shared" si="220"/>
        <v>0</v>
      </c>
      <c r="BD706" s="12">
        <f t="shared" si="221"/>
        <v>0</v>
      </c>
      <c r="BE706" s="12">
        <f t="shared" si="222"/>
        <v>0</v>
      </c>
      <c r="BF706" s="12">
        <f t="shared" si="216"/>
        <v>40000</v>
      </c>
      <c r="BH706" s="95"/>
    </row>
    <row r="707" spans="1:60" ht="63.75">
      <c r="A707" s="84" t="s">
        <v>928</v>
      </c>
      <c r="B707" s="14" t="s">
        <v>846</v>
      </c>
      <c r="C707" s="14" t="s">
        <v>884</v>
      </c>
      <c r="D707" s="84" t="s">
        <v>1399</v>
      </c>
      <c r="E707" s="84" t="s">
        <v>62</v>
      </c>
      <c r="F707" s="85">
        <v>10</v>
      </c>
      <c r="G707" s="85" t="s">
        <v>851</v>
      </c>
      <c r="H707" s="85" t="s">
        <v>852</v>
      </c>
      <c r="I707" s="14"/>
      <c r="J707" s="24">
        <v>0</v>
      </c>
      <c r="K707" s="12">
        <v>0</v>
      </c>
      <c r="L707" s="12">
        <v>0</v>
      </c>
      <c r="M707" s="12">
        <v>0</v>
      </c>
      <c r="N707" s="12">
        <v>0</v>
      </c>
      <c r="O707" s="12">
        <v>0</v>
      </c>
      <c r="P707" s="12">
        <f t="shared" si="227"/>
        <v>0</v>
      </c>
      <c r="Q707" s="12">
        <v>71000</v>
      </c>
      <c r="R707" s="12">
        <v>0</v>
      </c>
      <c r="S707" s="12">
        <v>0</v>
      </c>
      <c r="T707" s="12">
        <v>0</v>
      </c>
      <c r="U707" s="12">
        <v>0</v>
      </c>
      <c r="V707" s="12">
        <v>0</v>
      </c>
      <c r="W707" s="12">
        <f t="shared" si="228"/>
        <v>71000</v>
      </c>
      <c r="X707" s="12">
        <v>0</v>
      </c>
      <c r="Y707" s="12">
        <v>0</v>
      </c>
      <c r="Z707" s="12">
        <v>0</v>
      </c>
      <c r="AA707" s="12">
        <v>0</v>
      </c>
      <c r="AB707" s="12">
        <v>0</v>
      </c>
      <c r="AC707" s="12">
        <v>0</v>
      </c>
      <c r="AD707" s="12">
        <f t="shared" si="229"/>
        <v>0</v>
      </c>
      <c r="AE707" s="12">
        <v>0</v>
      </c>
      <c r="AF707" s="12">
        <v>0</v>
      </c>
      <c r="AG707" s="12">
        <v>0</v>
      </c>
      <c r="AH707" s="12">
        <v>0</v>
      </c>
      <c r="AI707" s="12">
        <v>0</v>
      </c>
      <c r="AJ707" s="12">
        <v>0</v>
      </c>
      <c r="AK707" s="12">
        <f t="shared" si="230"/>
        <v>0</v>
      </c>
      <c r="AL707" s="12">
        <f t="shared" si="234"/>
        <v>71000</v>
      </c>
      <c r="AM707" s="12">
        <f t="shared" si="234"/>
        <v>0</v>
      </c>
      <c r="AN707" s="12">
        <f t="shared" si="234"/>
        <v>0</v>
      </c>
      <c r="AO707" s="12">
        <f t="shared" si="234"/>
        <v>0</v>
      </c>
      <c r="AP707" s="12">
        <f t="shared" si="234"/>
        <v>0</v>
      </c>
      <c r="AQ707" s="12">
        <f t="shared" si="234"/>
        <v>0</v>
      </c>
      <c r="AR707" s="12">
        <f t="shared" si="232"/>
        <v>71000</v>
      </c>
      <c r="AS707" s="26">
        <v>0</v>
      </c>
      <c r="AT707" s="12">
        <v>0</v>
      </c>
      <c r="AU707" s="12">
        <v>0</v>
      </c>
      <c r="AV707" s="12">
        <v>0</v>
      </c>
      <c r="AW707" s="12">
        <v>0</v>
      </c>
      <c r="AX707" s="12">
        <v>0</v>
      </c>
      <c r="AY707" s="12">
        <f t="shared" si="233"/>
        <v>0</v>
      </c>
      <c r="AZ707" s="12">
        <f t="shared" si="217"/>
        <v>71000</v>
      </c>
      <c r="BA707" s="12">
        <f t="shared" si="218"/>
        <v>0</v>
      </c>
      <c r="BB707" s="12">
        <f t="shared" si="219"/>
        <v>0</v>
      </c>
      <c r="BC707" s="12">
        <f t="shared" si="220"/>
        <v>0</v>
      </c>
      <c r="BD707" s="12">
        <f t="shared" si="221"/>
        <v>0</v>
      </c>
      <c r="BE707" s="12">
        <f t="shared" si="222"/>
        <v>0</v>
      </c>
      <c r="BF707" s="12">
        <f t="shared" si="216"/>
        <v>71000</v>
      </c>
      <c r="BH707" s="95"/>
    </row>
    <row r="708" spans="1:60" ht="63.75">
      <c r="A708" s="84" t="s">
        <v>929</v>
      </c>
      <c r="B708" s="14" t="s">
        <v>846</v>
      </c>
      <c r="C708" s="14" t="s">
        <v>930</v>
      </c>
      <c r="D708" s="84" t="s">
        <v>1399</v>
      </c>
      <c r="E708" s="84" t="s">
        <v>60</v>
      </c>
      <c r="F708" s="85">
        <v>10</v>
      </c>
      <c r="G708" s="85" t="s">
        <v>851</v>
      </c>
      <c r="H708" s="85" t="s">
        <v>852</v>
      </c>
      <c r="I708" s="14"/>
      <c r="J708" s="24">
        <v>0</v>
      </c>
      <c r="K708" s="12">
        <v>0</v>
      </c>
      <c r="L708" s="12">
        <v>0</v>
      </c>
      <c r="M708" s="12">
        <v>0</v>
      </c>
      <c r="N708" s="12">
        <v>0</v>
      </c>
      <c r="O708" s="12">
        <v>0</v>
      </c>
      <c r="P708" s="12">
        <f t="shared" si="227"/>
        <v>0</v>
      </c>
      <c r="Q708" s="12">
        <v>50000</v>
      </c>
      <c r="R708" s="12">
        <v>0</v>
      </c>
      <c r="S708" s="12">
        <v>0</v>
      </c>
      <c r="T708" s="12">
        <v>0</v>
      </c>
      <c r="U708" s="12">
        <v>0</v>
      </c>
      <c r="V708" s="12">
        <v>0</v>
      </c>
      <c r="W708" s="12">
        <f t="shared" si="228"/>
        <v>50000</v>
      </c>
      <c r="X708" s="12">
        <v>272525</v>
      </c>
      <c r="Y708" s="12">
        <v>0</v>
      </c>
      <c r="Z708" s="12">
        <v>0</v>
      </c>
      <c r="AA708" s="12">
        <v>0</v>
      </c>
      <c r="AB708" s="12">
        <v>0</v>
      </c>
      <c r="AC708" s="12">
        <v>0</v>
      </c>
      <c r="AD708" s="12">
        <f t="shared" si="229"/>
        <v>272525</v>
      </c>
      <c r="AE708" s="12">
        <v>0</v>
      </c>
      <c r="AF708" s="12">
        <v>0</v>
      </c>
      <c r="AG708" s="12">
        <v>0</v>
      </c>
      <c r="AH708" s="12">
        <v>0</v>
      </c>
      <c r="AI708" s="12">
        <v>0</v>
      </c>
      <c r="AJ708" s="12">
        <v>0</v>
      </c>
      <c r="AK708" s="12">
        <f t="shared" si="230"/>
        <v>0</v>
      </c>
      <c r="AL708" s="12">
        <f t="shared" si="234"/>
        <v>322525</v>
      </c>
      <c r="AM708" s="12">
        <f t="shared" si="234"/>
        <v>0</v>
      </c>
      <c r="AN708" s="12">
        <f t="shared" si="234"/>
        <v>0</v>
      </c>
      <c r="AO708" s="12">
        <f t="shared" si="234"/>
        <v>0</v>
      </c>
      <c r="AP708" s="12">
        <f t="shared" si="234"/>
        <v>0</v>
      </c>
      <c r="AQ708" s="12">
        <f t="shared" si="234"/>
        <v>0</v>
      </c>
      <c r="AR708" s="12">
        <f t="shared" si="232"/>
        <v>322525</v>
      </c>
      <c r="AS708" s="26">
        <v>0</v>
      </c>
      <c r="AT708" s="12">
        <v>0</v>
      </c>
      <c r="AU708" s="12">
        <v>0</v>
      </c>
      <c r="AV708" s="12">
        <v>0</v>
      </c>
      <c r="AW708" s="12">
        <v>0</v>
      </c>
      <c r="AX708" s="12">
        <v>0</v>
      </c>
      <c r="AY708" s="12">
        <f t="shared" si="233"/>
        <v>0</v>
      </c>
      <c r="AZ708" s="12">
        <f t="shared" si="217"/>
        <v>322525</v>
      </c>
      <c r="BA708" s="12">
        <f t="shared" si="218"/>
        <v>0</v>
      </c>
      <c r="BB708" s="12">
        <f t="shared" si="219"/>
        <v>0</v>
      </c>
      <c r="BC708" s="12">
        <f t="shared" si="220"/>
        <v>0</v>
      </c>
      <c r="BD708" s="12">
        <f t="shared" si="221"/>
        <v>0</v>
      </c>
      <c r="BE708" s="12">
        <f t="shared" si="222"/>
        <v>0</v>
      </c>
      <c r="BF708" s="12">
        <f t="shared" si="216"/>
        <v>322525</v>
      </c>
      <c r="BH708" s="95"/>
    </row>
    <row r="709" spans="1:60" ht="63.75">
      <c r="A709" s="84" t="s">
        <v>931</v>
      </c>
      <c r="B709" s="14" t="s">
        <v>846</v>
      </c>
      <c r="C709" s="14" t="s">
        <v>932</v>
      </c>
      <c r="D709" s="84" t="s">
        <v>1399</v>
      </c>
      <c r="E709" s="84" t="s">
        <v>58</v>
      </c>
      <c r="F709" s="85">
        <v>10</v>
      </c>
      <c r="G709" s="85" t="s">
        <v>851</v>
      </c>
      <c r="H709" s="85" t="s">
        <v>852</v>
      </c>
      <c r="I709" s="14"/>
      <c r="J709" s="24">
        <v>161300</v>
      </c>
      <c r="K709" s="12">
        <v>0</v>
      </c>
      <c r="L709" s="12">
        <v>0</v>
      </c>
      <c r="M709" s="12">
        <v>0</v>
      </c>
      <c r="N709" s="12">
        <v>0</v>
      </c>
      <c r="O709" s="12">
        <v>0</v>
      </c>
      <c r="P709" s="12">
        <f t="shared" si="227"/>
        <v>161300</v>
      </c>
      <c r="Q709" s="12">
        <v>90000</v>
      </c>
      <c r="R709" s="12">
        <v>0</v>
      </c>
      <c r="S709" s="12">
        <v>0</v>
      </c>
      <c r="T709" s="12">
        <v>0</v>
      </c>
      <c r="U709" s="12">
        <v>0</v>
      </c>
      <c r="V709" s="12">
        <v>0</v>
      </c>
      <c r="W709" s="12">
        <f t="shared" si="228"/>
        <v>90000</v>
      </c>
      <c r="X709" s="12">
        <v>55846</v>
      </c>
      <c r="Y709" s="12">
        <v>0</v>
      </c>
      <c r="Z709" s="12">
        <v>0</v>
      </c>
      <c r="AA709" s="12">
        <v>0</v>
      </c>
      <c r="AB709" s="12">
        <v>0</v>
      </c>
      <c r="AC709" s="12">
        <v>0</v>
      </c>
      <c r="AD709" s="12">
        <f t="shared" si="229"/>
        <v>55846</v>
      </c>
      <c r="AE709" s="12">
        <v>0</v>
      </c>
      <c r="AF709" s="12">
        <v>0</v>
      </c>
      <c r="AG709" s="12">
        <v>0</v>
      </c>
      <c r="AH709" s="12">
        <v>0</v>
      </c>
      <c r="AI709" s="12">
        <v>0</v>
      </c>
      <c r="AJ709" s="12">
        <v>0</v>
      </c>
      <c r="AK709" s="12">
        <f t="shared" si="230"/>
        <v>0</v>
      </c>
      <c r="AL709" s="12">
        <f t="shared" si="234"/>
        <v>307146</v>
      </c>
      <c r="AM709" s="12">
        <f t="shared" si="234"/>
        <v>0</v>
      </c>
      <c r="AN709" s="12">
        <f t="shared" si="234"/>
        <v>0</v>
      </c>
      <c r="AO709" s="12">
        <f t="shared" si="234"/>
        <v>0</v>
      </c>
      <c r="AP709" s="12">
        <f t="shared" si="234"/>
        <v>0</v>
      </c>
      <c r="AQ709" s="12">
        <f t="shared" si="234"/>
        <v>0</v>
      </c>
      <c r="AR709" s="12">
        <f t="shared" si="232"/>
        <v>307146</v>
      </c>
      <c r="AS709" s="26">
        <v>0</v>
      </c>
      <c r="AT709" s="12">
        <v>0</v>
      </c>
      <c r="AU709" s="12">
        <v>0</v>
      </c>
      <c r="AV709" s="12">
        <v>0</v>
      </c>
      <c r="AW709" s="12">
        <v>0</v>
      </c>
      <c r="AX709" s="12">
        <v>0</v>
      </c>
      <c r="AY709" s="12">
        <f t="shared" si="233"/>
        <v>0</v>
      </c>
      <c r="AZ709" s="12">
        <f t="shared" si="217"/>
        <v>307146</v>
      </c>
      <c r="BA709" s="12">
        <f t="shared" si="218"/>
        <v>0</v>
      </c>
      <c r="BB709" s="12">
        <f t="shared" si="219"/>
        <v>0</v>
      </c>
      <c r="BC709" s="12">
        <f t="shared" si="220"/>
        <v>0</v>
      </c>
      <c r="BD709" s="12">
        <f t="shared" si="221"/>
        <v>0</v>
      </c>
      <c r="BE709" s="12">
        <f t="shared" si="222"/>
        <v>0</v>
      </c>
      <c r="BF709" s="12">
        <f t="shared" si="216"/>
        <v>307146</v>
      </c>
      <c r="BH709" s="95"/>
    </row>
    <row r="710" spans="1:60" ht="63.75">
      <c r="A710" s="84" t="s">
        <v>933</v>
      </c>
      <c r="B710" s="14" t="s">
        <v>846</v>
      </c>
      <c r="C710" s="14" t="s">
        <v>934</v>
      </c>
      <c r="D710" s="84" t="s">
        <v>44</v>
      </c>
      <c r="E710" s="84"/>
      <c r="F710" s="85">
        <v>10</v>
      </c>
      <c r="G710" s="85" t="s">
        <v>851</v>
      </c>
      <c r="H710" s="85" t="s">
        <v>852</v>
      </c>
      <c r="I710" s="14"/>
      <c r="J710" s="24">
        <v>100000</v>
      </c>
      <c r="K710" s="12">
        <v>0</v>
      </c>
      <c r="L710" s="12">
        <v>0</v>
      </c>
      <c r="M710" s="12">
        <v>0</v>
      </c>
      <c r="N710" s="12">
        <v>0</v>
      </c>
      <c r="O710" s="12">
        <v>0</v>
      </c>
      <c r="P710" s="12">
        <f t="shared" si="227"/>
        <v>100000</v>
      </c>
      <c r="Q710" s="12">
        <v>80282</v>
      </c>
      <c r="R710" s="12">
        <v>0</v>
      </c>
      <c r="S710" s="12">
        <v>0</v>
      </c>
      <c r="T710" s="12">
        <v>0</v>
      </c>
      <c r="U710" s="12">
        <v>0</v>
      </c>
      <c r="V710" s="12">
        <v>0</v>
      </c>
      <c r="W710" s="12">
        <f t="shared" si="228"/>
        <v>80282</v>
      </c>
      <c r="X710" s="12">
        <v>50000</v>
      </c>
      <c r="Y710" s="12">
        <v>0</v>
      </c>
      <c r="Z710" s="12">
        <v>0</v>
      </c>
      <c r="AA710" s="12">
        <v>0</v>
      </c>
      <c r="AB710" s="12">
        <v>0</v>
      </c>
      <c r="AC710" s="12">
        <v>0</v>
      </c>
      <c r="AD710" s="12">
        <f t="shared" si="229"/>
        <v>50000</v>
      </c>
      <c r="AE710" s="12">
        <v>50000</v>
      </c>
      <c r="AF710" s="12">
        <v>0</v>
      </c>
      <c r="AG710" s="12">
        <v>0</v>
      </c>
      <c r="AH710" s="12">
        <v>0</v>
      </c>
      <c r="AI710" s="12">
        <v>0</v>
      </c>
      <c r="AJ710" s="12">
        <v>0</v>
      </c>
      <c r="AK710" s="12">
        <f t="shared" si="230"/>
        <v>50000</v>
      </c>
      <c r="AL710" s="12">
        <f t="shared" si="234"/>
        <v>280282</v>
      </c>
      <c r="AM710" s="12">
        <f t="shared" si="234"/>
        <v>0</v>
      </c>
      <c r="AN710" s="12">
        <f t="shared" si="234"/>
        <v>0</v>
      </c>
      <c r="AO710" s="12">
        <f t="shared" si="234"/>
        <v>0</v>
      </c>
      <c r="AP710" s="12">
        <f t="shared" si="234"/>
        <v>0</v>
      </c>
      <c r="AQ710" s="12">
        <f t="shared" si="234"/>
        <v>0</v>
      </c>
      <c r="AR710" s="12">
        <f t="shared" si="232"/>
        <v>280282</v>
      </c>
      <c r="AS710" s="26">
        <v>0</v>
      </c>
      <c r="AT710" s="12">
        <v>0</v>
      </c>
      <c r="AU710" s="12">
        <v>0</v>
      </c>
      <c r="AV710" s="12">
        <v>0</v>
      </c>
      <c r="AW710" s="12">
        <v>0</v>
      </c>
      <c r="AX710" s="12">
        <v>0</v>
      </c>
      <c r="AY710" s="12">
        <f t="shared" si="233"/>
        <v>0</v>
      </c>
      <c r="AZ710" s="12">
        <f t="shared" si="217"/>
        <v>280282</v>
      </c>
      <c r="BA710" s="12">
        <f t="shared" si="218"/>
        <v>0</v>
      </c>
      <c r="BB710" s="12">
        <f t="shared" si="219"/>
        <v>0</v>
      </c>
      <c r="BC710" s="12">
        <f t="shared" si="220"/>
        <v>0</v>
      </c>
      <c r="BD710" s="12">
        <f t="shared" si="221"/>
        <v>0</v>
      </c>
      <c r="BE710" s="12">
        <f t="shared" si="222"/>
        <v>0</v>
      </c>
      <c r="BF710" s="12">
        <f t="shared" si="216"/>
        <v>280282</v>
      </c>
      <c r="BH710" s="95"/>
    </row>
    <row r="711" spans="1:60" ht="76.5">
      <c r="A711" s="84" t="s">
        <v>935</v>
      </c>
      <c r="B711" s="14" t="s">
        <v>846</v>
      </c>
      <c r="C711" s="14" t="s">
        <v>936</v>
      </c>
      <c r="D711" s="84" t="s">
        <v>1399</v>
      </c>
      <c r="E711" s="84" t="s">
        <v>57</v>
      </c>
      <c r="F711" s="85">
        <v>10</v>
      </c>
      <c r="G711" s="85" t="s">
        <v>851</v>
      </c>
      <c r="H711" s="85" t="s">
        <v>852</v>
      </c>
      <c r="I711" s="14"/>
      <c r="J711" s="24">
        <v>46075</v>
      </c>
      <c r="K711" s="12">
        <v>0</v>
      </c>
      <c r="L711" s="12">
        <v>0</v>
      </c>
      <c r="M711" s="12">
        <v>0</v>
      </c>
      <c r="N711" s="12">
        <v>0</v>
      </c>
      <c r="O711" s="12">
        <v>0</v>
      </c>
      <c r="P711" s="12">
        <f t="shared" si="227"/>
        <v>46075</v>
      </c>
      <c r="Q711" s="12">
        <v>0</v>
      </c>
      <c r="R711" s="12">
        <v>0</v>
      </c>
      <c r="S711" s="12">
        <v>0</v>
      </c>
      <c r="T711" s="12">
        <v>0</v>
      </c>
      <c r="U711" s="12">
        <v>0</v>
      </c>
      <c r="V711" s="12">
        <v>0</v>
      </c>
      <c r="W711" s="12">
        <f t="shared" si="228"/>
        <v>0</v>
      </c>
      <c r="X711" s="12">
        <v>0</v>
      </c>
      <c r="Y711" s="12">
        <v>0</v>
      </c>
      <c r="Z711" s="12">
        <v>0</v>
      </c>
      <c r="AA711" s="12">
        <v>0</v>
      </c>
      <c r="AB711" s="12">
        <v>0</v>
      </c>
      <c r="AC711" s="12">
        <v>0</v>
      </c>
      <c r="AD711" s="12">
        <f t="shared" si="229"/>
        <v>0</v>
      </c>
      <c r="AE711" s="12">
        <v>0</v>
      </c>
      <c r="AF711" s="12">
        <v>0</v>
      </c>
      <c r="AG711" s="12">
        <v>0</v>
      </c>
      <c r="AH711" s="12">
        <v>0</v>
      </c>
      <c r="AI711" s="12">
        <v>0</v>
      </c>
      <c r="AJ711" s="12">
        <v>0</v>
      </c>
      <c r="AK711" s="12">
        <f t="shared" si="230"/>
        <v>0</v>
      </c>
      <c r="AL711" s="12">
        <f t="shared" si="234"/>
        <v>46075</v>
      </c>
      <c r="AM711" s="12">
        <f t="shared" si="234"/>
        <v>0</v>
      </c>
      <c r="AN711" s="12">
        <f t="shared" si="234"/>
        <v>0</v>
      </c>
      <c r="AO711" s="12">
        <f t="shared" si="234"/>
        <v>0</v>
      </c>
      <c r="AP711" s="12">
        <f t="shared" si="234"/>
        <v>0</v>
      </c>
      <c r="AQ711" s="12">
        <f t="shared" si="234"/>
        <v>0</v>
      </c>
      <c r="AR711" s="12">
        <f t="shared" si="232"/>
        <v>46075</v>
      </c>
      <c r="AS711" s="26">
        <v>0</v>
      </c>
      <c r="AT711" s="12">
        <v>0</v>
      </c>
      <c r="AU711" s="12">
        <v>0</v>
      </c>
      <c r="AV711" s="12">
        <v>0</v>
      </c>
      <c r="AW711" s="12">
        <v>0</v>
      </c>
      <c r="AX711" s="12">
        <v>0</v>
      </c>
      <c r="AY711" s="12">
        <f t="shared" si="233"/>
        <v>0</v>
      </c>
      <c r="AZ711" s="12">
        <f t="shared" si="217"/>
        <v>46075</v>
      </c>
      <c r="BA711" s="12">
        <f t="shared" si="218"/>
        <v>0</v>
      </c>
      <c r="BB711" s="12">
        <f t="shared" si="219"/>
        <v>0</v>
      </c>
      <c r="BC711" s="12">
        <f t="shared" si="220"/>
        <v>0</v>
      </c>
      <c r="BD711" s="12">
        <f t="shared" si="221"/>
        <v>0</v>
      </c>
      <c r="BE711" s="12">
        <f t="shared" si="222"/>
        <v>0</v>
      </c>
      <c r="BF711" s="12">
        <f t="shared" si="216"/>
        <v>46075</v>
      </c>
      <c r="BH711" s="95"/>
    </row>
    <row r="712" spans="1:60" ht="63.75">
      <c r="A712" s="84" t="s">
        <v>937</v>
      </c>
      <c r="B712" s="14" t="s">
        <v>846</v>
      </c>
      <c r="C712" s="14" t="s">
        <v>938</v>
      </c>
      <c r="D712" s="84" t="s">
        <v>1399</v>
      </c>
      <c r="E712" s="84" t="s">
        <v>37</v>
      </c>
      <c r="F712" s="85">
        <v>10</v>
      </c>
      <c r="G712" s="85" t="s">
        <v>851</v>
      </c>
      <c r="H712" s="85" t="s">
        <v>852</v>
      </c>
      <c r="I712" s="14"/>
      <c r="J712" s="24">
        <v>15000</v>
      </c>
      <c r="K712" s="12">
        <v>0</v>
      </c>
      <c r="L712" s="12">
        <v>0</v>
      </c>
      <c r="M712" s="12">
        <v>0</v>
      </c>
      <c r="N712" s="12">
        <v>0</v>
      </c>
      <c r="O712" s="12">
        <v>0</v>
      </c>
      <c r="P712" s="12">
        <f t="shared" si="227"/>
        <v>15000</v>
      </c>
      <c r="Q712" s="12">
        <v>8038</v>
      </c>
      <c r="R712" s="12">
        <v>0</v>
      </c>
      <c r="S712" s="12">
        <v>0</v>
      </c>
      <c r="T712" s="12">
        <v>0</v>
      </c>
      <c r="U712" s="12">
        <v>0</v>
      </c>
      <c r="V712" s="12">
        <v>0</v>
      </c>
      <c r="W712" s="12">
        <f t="shared" si="228"/>
        <v>8038</v>
      </c>
      <c r="X712" s="12">
        <v>0</v>
      </c>
      <c r="Y712" s="12">
        <v>0</v>
      </c>
      <c r="Z712" s="12">
        <v>0</v>
      </c>
      <c r="AA712" s="12">
        <v>0</v>
      </c>
      <c r="AB712" s="12">
        <v>0</v>
      </c>
      <c r="AC712" s="12">
        <v>0</v>
      </c>
      <c r="AD712" s="12">
        <f t="shared" si="229"/>
        <v>0</v>
      </c>
      <c r="AE712" s="12">
        <v>0</v>
      </c>
      <c r="AF712" s="12">
        <v>0</v>
      </c>
      <c r="AG712" s="12">
        <v>0</v>
      </c>
      <c r="AH712" s="12">
        <v>0</v>
      </c>
      <c r="AI712" s="12">
        <v>0</v>
      </c>
      <c r="AJ712" s="12">
        <v>0</v>
      </c>
      <c r="AK712" s="12">
        <f t="shared" si="230"/>
        <v>0</v>
      </c>
      <c r="AL712" s="12">
        <f t="shared" si="234"/>
        <v>23038</v>
      </c>
      <c r="AM712" s="12">
        <f t="shared" si="234"/>
        <v>0</v>
      </c>
      <c r="AN712" s="12">
        <f t="shared" si="234"/>
        <v>0</v>
      </c>
      <c r="AO712" s="12">
        <f t="shared" si="234"/>
        <v>0</v>
      </c>
      <c r="AP712" s="12">
        <f t="shared" si="234"/>
        <v>0</v>
      </c>
      <c r="AQ712" s="12">
        <f t="shared" si="234"/>
        <v>0</v>
      </c>
      <c r="AR712" s="12">
        <f t="shared" si="232"/>
        <v>23038</v>
      </c>
      <c r="AS712" s="26">
        <v>0</v>
      </c>
      <c r="AT712" s="12">
        <v>0</v>
      </c>
      <c r="AU712" s="12">
        <v>0</v>
      </c>
      <c r="AV712" s="12">
        <v>0</v>
      </c>
      <c r="AW712" s="12">
        <v>0</v>
      </c>
      <c r="AX712" s="12">
        <v>0</v>
      </c>
      <c r="AY712" s="12">
        <f t="shared" si="233"/>
        <v>0</v>
      </c>
      <c r="AZ712" s="12">
        <f t="shared" si="217"/>
        <v>23038</v>
      </c>
      <c r="BA712" s="12">
        <f t="shared" si="218"/>
        <v>0</v>
      </c>
      <c r="BB712" s="12">
        <f t="shared" si="219"/>
        <v>0</v>
      </c>
      <c r="BC712" s="12">
        <f t="shared" si="220"/>
        <v>0</v>
      </c>
      <c r="BD712" s="12">
        <f t="shared" si="221"/>
        <v>0</v>
      </c>
      <c r="BE712" s="12">
        <f t="shared" si="222"/>
        <v>0</v>
      </c>
      <c r="BF712" s="12">
        <f t="shared" si="216"/>
        <v>23038</v>
      </c>
      <c r="BH712" s="95"/>
    </row>
    <row r="713" spans="1:60" ht="63.75">
      <c r="A713" s="84" t="s">
        <v>939</v>
      </c>
      <c r="B713" s="14" t="s">
        <v>846</v>
      </c>
      <c r="C713" s="14" t="s">
        <v>940</v>
      </c>
      <c r="D713" s="84" t="s">
        <v>1399</v>
      </c>
      <c r="E713" s="84" t="s">
        <v>67</v>
      </c>
      <c r="F713" s="85">
        <v>10</v>
      </c>
      <c r="G713" s="85" t="s">
        <v>851</v>
      </c>
      <c r="H713" s="85" t="s">
        <v>852</v>
      </c>
      <c r="I713" s="14"/>
      <c r="J713" s="24">
        <v>92150</v>
      </c>
      <c r="K713" s="12">
        <v>0</v>
      </c>
      <c r="L713" s="12">
        <v>0</v>
      </c>
      <c r="M713" s="12">
        <v>0</v>
      </c>
      <c r="N713" s="12">
        <v>0</v>
      </c>
      <c r="O713" s="12">
        <v>0</v>
      </c>
      <c r="P713" s="12">
        <f t="shared" si="227"/>
        <v>92150</v>
      </c>
      <c r="Q713" s="12">
        <v>133960</v>
      </c>
      <c r="R713" s="12">
        <v>0</v>
      </c>
      <c r="S713" s="12">
        <v>0</v>
      </c>
      <c r="T713" s="12">
        <v>0</v>
      </c>
      <c r="U713" s="12">
        <v>0</v>
      </c>
      <c r="V713" s="12">
        <v>0</v>
      </c>
      <c r="W713" s="12">
        <f t="shared" si="228"/>
        <v>133960</v>
      </c>
      <c r="X713" s="12">
        <v>31478</v>
      </c>
      <c r="Y713" s="12">
        <v>0</v>
      </c>
      <c r="Z713" s="12">
        <v>0</v>
      </c>
      <c r="AA713" s="12">
        <v>0</v>
      </c>
      <c r="AB713" s="12">
        <v>0</v>
      </c>
      <c r="AC713" s="12">
        <v>0</v>
      </c>
      <c r="AD713" s="12">
        <f t="shared" si="229"/>
        <v>31478</v>
      </c>
      <c r="AE713" s="12">
        <v>0</v>
      </c>
      <c r="AF713" s="12">
        <v>0</v>
      </c>
      <c r="AG713" s="12">
        <v>0</v>
      </c>
      <c r="AH713" s="12">
        <v>0</v>
      </c>
      <c r="AI713" s="12">
        <v>0</v>
      </c>
      <c r="AJ713" s="12">
        <v>0</v>
      </c>
      <c r="AK713" s="12">
        <f t="shared" si="230"/>
        <v>0</v>
      </c>
      <c r="AL713" s="12">
        <f t="shared" si="234"/>
        <v>257588</v>
      </c>
      <c r="AM713" s="12">
        <f t="shared" si="234"/>
        <v>0</v>
      </c>
      <c r="AN713" s="12">
        <f t="shared" si="234"/>
        <v>0</v>
      </c>
      <c r="AO713" s="12">
        <f t="shared" si="234"/>
        <v>0</v>
      </c>
      <c r="AP713" s="12">
        <f t="shared" si="234"/>
        <v>0</v>
      </c>
      <c r="AQ713" s="12">
        <f t="shared" si="234"/>
        <v>0</v>
      </c>
      <c r="AR713" s="12">
        <f t="shared" si="232"/>
        <v>257588</v>
      </c>
      <c r="AS713" s="26">
        <v>0</v>
      </c>
      <c r="AT713" s="12">
        <v>0</v>
      </c>
      <c r="AU713" s="12">
        <v>0</v>
      </c>
      <c r="AV713" s="12">
        <v>0</v>
      </c>
      <c r="AW713" s="12">
        <v>0</v>
      </c>
      <c r="AX713" s="12">
        <v>0</v>
      </c>
      <c r="AY713" s="12">
        <f t="shared" si="233"/>
        <v>0</v>
      </c>
      <c r="AZ713" s="12">
        <f t="shared" si="217"/>
        <v>257588</v>
      </c>
      <c r="BA713" s="12">
        <f t="shared" si="218"/>
        <v>0</v>
      </c>
      <c r="BB713" s="12">
        <f t="shared" si="219"/>
        <v>0</v>
      </c>
      <c r="BC713" s="12">
        <f t="shared" si="220"/>
        <v>0</v>
      </c>
      <c r="BD713" s="12">
        <f t="shared" si="221"/>
        <v>0</v>
      </c>
      <c r="BE713" s="12">
        <f t="shared" si="222"/>
        <v>0</v>
      </c>
      <c r="BF713" s="12">
        <f t="shared" si="216"/>
        <v>257588</v>
      </c>
      <c r="BH713" s="95"/>
    </row>
    <row r="714" spans="1:60" ht="63.75">
      <c r="A714" s="84" t="s">
        <v>941</v>
      </c>
      <c r="B714" s="14" t="s">
        <v>846</v>
      </c>
      <c r="C714" s="14" t="s">
        <v>942</v>
      </c>
      <c r="D714" s="84" t="s">
        <v>1399</v>
      </c>
      <c r="E714" s="84" t="s">
        <v>67</v>
      </c>
      <c r="F714" s="85">
        <v>10</v>
      </c>
      <c r="G714" s="85" t="s">
        <v>851</v>
      </c>
      <c r="H714" s="85" t="s">
        <v>852</v>
      </c>
      <c r="I714" s="14"/>
      <c r="J714" s="24">
        <v>46580</v>
      </c>
      <c r="K714" s="12">
        <v>0</v>
      </c>
      <c r="L714" s="12">
        <v>0</v>
      </c>
      <c r="M714" s="12">
        <v>0</v>
      </c>
      <c r="N714" s="12">
        <v>0</v>
      </c>
      <c r="O714" s="12">
        <v>0</v>
      </c>
      <c r="P714" s="12">
        <f t="shared" si="227"/>
        <v>46580</v>
      </c>
      <c r="Q714" s="12">
        <v>60000</v>
      </c>
      <c r="R714" s="12">
        <v>0</v>
      </c>
      <c r="S714" s="12">
        <v>0</v>
      </c>
      <c r="T714" s="12">
        <v>0</v>
      </c>
      <c r="U714" s="12">
        <v>0</v>
      </c>
      <c r="V714" s="12">
        <v>0</v>
      </c>
      <c r="W714" s="12">
        <f t="shared" si="228"/>
        <v>60000</v>
      </c>
      <c r="X714" s="12">
        <v>0</v>
      </c>
      <c r="Y714" s="12">
        <v>0</v>
      </c>
      <c r="Z714" s="12">
        <v>0</v>
      </c>
      <c r="AA714" s="12">
        <v>0</v>
      </c>
      <c r="AB714" s="12">
        <v>0</v>
      </c>
      <c r="AC714" s="12">
        <v>0</v>
      </c>
      <c r="AD714" s="12">
        <f t="shared" si="229"/>
        <v>0</v>
      </c>
      <c r="AE714" s="12">
        <v>0</v>
      </c>
      <c r="AF714" s="12">
        <v>0</v>
      </c>
      <c r="AG714" s="12">
        <v>0</v>
      </c>
      <c r="AH714" s="12">
        <v>0</v>
      </c>
      <c r="AI714" s="12">
        <v>0</v>
      </c>
      <c r="AJ714" s="12">
        <v>0</v>
      </c>
      <c r="AK714" s="12">
        <f t="shared" si="230"/>
        <v>0</v>
      </c>
      <c r="AL714" s="12">
        <f t="shared" si="234"/>
        <v>106580</v>
      </c>
      <c r="AM714" s="12">
        <f t="shared" si="234"/>
        <v>0</v>
      </c>
      <c r="AN714" s="12">
        <f t="shared" si="234"/>
        <v>0</v>
      </c>
      <c r="AO714" s="12">
        <f t="shared" si="234"/>
        <v>0</v>
      </c>
      <c r="AP714" s="12">
        <f t="shared" si="234"/>
        <v>0</v>
      </c>
      <c r="AQ714" s="12">
        <f t="shared" si="234"/>
        <v>0</v>
      </c>
      <c r="AR714" s="12">
        <f t="shared" si="232"/>
        <v>106580</v>
      </c>
      <c r="AS714" s="26">
        <v>0</v>
      </c>
      <c r="AT714" s="12">
        <v>0</v>
      </c>
      <c r="AU714" s="12">
        <v>0</v>
      </c>
      <c r="AV714" s="12">
        <v>0</v>
      </c>
      <c r="AW714" s="12">
        <v>0</v>
      </c>
      <c r="AX714" s="12">
        <v>0</v>
      </c>
      <c r="AY714" s="12">
        <f t="shared" si="233"/>
        <v>0</v>
      </c>
      <c r="AZ714" s="12">
        <f t="shared" si="217"/>
        <v>106580</v>
      </c>
      <c r="BA714" s="12">
        <f t="shared" si="218"/>
        <v>0</v>
      </c>
      <c r="BB714" s="12">
        <f t="shared" si="219"/>
        <v>0</v>
      </c>
      <c r="BC714" s="12">
        <f t="shared" si="220"/>
        <v>0</v>
      </c>
      <c r="BD714" s="12">
        <f t="shared" si="221"/>
        <v>0</v>
      </c>
      <c r="BE714" s="12">
        <f t="shared" si="222"/>
        <v>0</v>
      </c>
      <c r="BF714" s="12">
        <f t="shared" ref="BF714:BF777" si="235">SUM(AZ714:BE714)</f>
        <v>106580</v>
      </c>
      <c r="BH714" s="95"/>
    </row>
    <row r="715" spans="1:60" ht="63.75">
      <c r="A715" s="84" t="s">
        <v>943</v>
      </c>
      <c r="B715" s="14" t="s">
        <v>846</v>
      </c>
      <c r="C715" s="14" t="s">
        <v>944</v>
      </c>
      <c r="D715" s="84" t="s">
        <v>1399</v>
      </c>
      <c r="E715" s="84" t="s">
        <v>37</v>
      </c>
      <c r="F715" s="85">
        <v>10</v>
      </c>
      <c r="G715" s="85" t="s">
        <v>851</v>
      </c>
      <c r="H715" s="85" t="s">
        <v>852</v>
      </c>
      <c r="I715" s="14"/>
      <c r="J715" s="24">
        <v>0</v>
      </c>
      <c r="K715" s="12">
        <v>0</v>
      </c>
      <c r="L715" s="12">
        <v>0</v>
      </c>
      <c r="M715" s="12">
        <v>0</v>
      </c>
      <c r="N715" s="12">
        <v>0</v>
      </c>
      <c r="O715" s="12">
        <v>0</v>
      </c>
      <c r="P715" s="12">
        <f t="shared" si="227"/>
        <v>0</v>
      </c>
      <c r="Q715" s="12">
        <v>30000</v>
      </c>
      <c r="R715" s="12">
        <v>0</v>
      </c>
      <c r="S715" s="12">
        <v>0</v>
      </c>
      <c r="T715" s="12">
        <v>0</v>
      </c>
      <c r="U715" s="12">
        <v>0</v>
      </c>
      <c r="V715" s="12">
        <v>0</v>
      </c>
      <c r="W715" s="12">
        <f t="shared" si="228"/>
        <v>30000</v>
      </c>
      <c r="X715" s="12">
        <v>0</v>
      </c>
      <c r="Y715" s="12">
        <v>0</v>
      </c>
      <c r="Z715" s="12">
        <v>0</v>
      </c>
      <c r="AA715" s="12">
        <v>0</v>
      </c>
      <c r="AB715" s="12">
        <v>0</v>
      </c>
      <c r="AC715" s="12">
        <v>0</v>
      </c>
      <c r="AD715" s="12">
        <f t="shared" si="229"/>
        <v>0</v>
      </c>
      <c r="AE715" s="12">
        <v>0</v>
      </c>
      <c r="AF715" s="12">
        <v>0</v>
      </c>
      <c r="AG715" s="12">
        <v>0</v>
      </c>
      <c r="AH715" s="12">
        <v>0</v>
      </c>
      <c r="AI715" s="12">
        <v>0</v>
      </c>
      <c r="AJ715" s="12">
        <v>0</v>
      </c>
      <c r="AK715" s="12">
        <f t="shared" si="230"/>
        <v>0</v>
      </c>
      <c r="AL715" s="12">
        <f t="shared" si="234"/>
        <v>30000</v>
      </c>
      <c r="AM715" s="12">
        <f t="shared" si="234"/>
        <v>0</v>
      </c>
      <c r="AN715" s="12">
        <f t="shared" si="234"/>
        <v>0</v>
      </c>
      <c r="AO715" s="12">
        <f t="shared" si="234"/>
        <v>0</v>
      </c>
      <c r="AP715" s="12">
        <f t="shared" si="234"/>
        <v>0</v>
      </c>
      <c r="AQ715" s="12">
        <f t="shared" si="234"/>
        <v>0</v>
      </c>
      <c r="AR715" s="12">
        <f t="shared" si="232"/>
        <v>30000</v>
      </c>
      <c r="AS715" s="26">
        <v>0</v>
      </c>
      <c r="AT715" s="12">
        <v>0</v>
      </c>
      <c r="AU715" s="12">
        <v>0</v>
      </c>
      <c r="AV715" s="12">
        <v>0</v>
      </c>
      <c r="AW715" s="12">
        <v>0</v>
      </c>
      <c r="AX715" s="12">
        <v>0</v>
      </c>
      <c r="AY715" s="12">
        <f t="shared" si="233"/>
        <v>0</v>
      </c>
      <c r="AZ715" s="12">
        <f t="shared" ref="AZ715:AZ778" si="236">AL715+AS715</f>
        <v>30000</v>
      </c>
      <c r="BA715" s="12">
        <f t="shared" ref="BA715:BA778" si="237">AM715+AT715</f>
        <v>0</v>
      </c>
      <c r="BB715" s="12">
        <f t="shared" ref="BB715:BB778" si="238">AN715+AU715</f>
        <v>0</v>
      </c>
      <c r="BC715" s="12">
        <f t="shared" ref="BC715:BC778" si="239">AO715+AV715</f>
        <v>0</v>
      </c>
      <c r="BD715" s="12">
        <f t="shared" ref="BD715:BD778" si="240">AP715+AW715</f>
        <v>0</v>
      </c>
      <c r="BE715" s="12">
        <f t="shared" ref="BE715:BE778" si="241">AQ715+AX715</f>
        <v>0</v>
      </c>
      <c r="BF715" s="12">
        <f t="shared" si="235"/>
        <v>30000</v>
      </c>
      <c r="BH715" s="95"/>
    </row>
    <row r="716" spans="1:60" ht="63.75">
      <c r="A716" s="84" t="s">
        <v>945</v>
      </c>
      <c r="B716" s="14" t="s">
        <v>846</v>
      </c>
      <c r="C716" s="14" t="s">
        <v>946</v>
      </c>
      <c r="D716" s="84" t="s">
        <v>1399</v>
      </c>
      <c r="E716" s="84" t="s">
        <v>57</v>
      </c>
      <c r="F716" s="85">
        <v>10</v>
      </c>
      <c r="G716" s="85" t="s">
        <v>851</v>
      </c>
      <c r="H716" s="85" t="s">
        <v>852</v>
      </c>
      <c r="I716" s="14"/>
      <c r="J716" s="24">
        <v>36480</v>
      </c>
      <c r="K716" s="12">
        <v>0</v>
      </c>
      <c r="L716" s="12">
        <v>0</v>
      </c>
      <c r="M716" s="12">
        <v>0</v>
      </c>
      <c r="N716" s="12">
        <v>0</v>
      </c>
      <c r="O716" s="12">
        <v>0</v>
      </c>
      <c r="P716" s="12">
        <f t="shared" si="227"/>
        <v>36480</v>
      </c>
      <c r="Q716" s="12">
        <v>50000</v>
      </c>
      <c r="R716" s="12">
        <v>0</v>
      </c>
      <c r="S716" s="12">
        <v>0</v>
      </c>
      <c r="T716" s="12">
        <v>0</v>
      </c>
      <c r="U716" s="12">
        <v>0</v>
      </c>
      <c r="V716" s="12">
        <v>0</v>
      </c>
      <c r="W716" s="12">
        <f t="shared" si="228"/>
        <v>50000</v>
      </c>
      <c r="X716" s="12">
        <v>0</v>
      </c>
      <c r="Y716" s="12">
        <v>0</v>
      </c>
      <c r="Z716" s="12">
        <v>0</v>
      </c>
      <c r="AA716" s="12">
        <v>0</v>
      </c>
      <c r="AB716" s="12">
        <v>0</v>
      </c>
      <c r="AC716" s="12">
        <v>0</v>
      </c>
      <c r="AD716" s="12">
        <f t="shared" si="229"/>
        <v>0</v>
      </c>
      <c r="AE716" s="12">
        <v>0</v>
      </c>
      <c r="AF716" s="12">
        <v>0</v>
      </c>
      <c r="AG716" s="12">
        <v>0</v>
      </c>
      <c r="AH716" s="12">
        <v>0</v>
      </c>
      <c r="AI716" s="12">
        <v>0</v>
      </c>
      <c r="AJ716" s="12">
        <v>0</v>
      </c>
      <c r="AK716" s="12">
        <f t="shared" si="230"/>
        <v>0</v>
      </c>
      <c r="AL716" s="12">
        <f t="shared" si="234"/>
        <v>86480</v>
      </c>
      <c r="AM716" s="12">
        <f t="shared" si="234"/>
        <v>0</v>
      </c>
      <c r="AN716" s="12">
        <f t="shared" si="234"/>
        <v>0</v>
      </c>
      <c r="AO716" s="12">
        <f t="shared" si="234"/>
        <v>0</v>
      </c>
      <c r="AP716" s="12">
        <f t="shared" si="234"/>
        <v>0</v>
      </c>
      <c r="AQ716" s="12">
        <f t="shared" si="234"/>
        <v>0</v>
      </c>
      <c r="AR716" s="12">
        <f t="shared" si="232"/>
        <v>86480</v>
      </c>
      <c r="AS716" s="26">
        <v>0</v>
      </c>
      <c r="AT716" s="12">
        <v>0</v>
      </c>
      <c r="AU716" s="12">
        <v>0</v>
      </c>
      <c r="AV716" s="12">
        <v>0</v>
      </c>
      <c r="AW716" s="12">
        <v>0</v>
      </c>
      <c r="AX716" s="12">
        <v>0</v>
      </c>
      <c r="AY716" s="12">
        <f t="shared" si="233"/>
        <v>0</v>
      </c>
      <c r="AZ716" s="12">
        <f t="shared" si="236"/>
        <v>86480</v>
      </c>
      <c r="BA716" s="12">
        <f t="shared" si="237"/>
        <v>0</v>
      </c>
      <c r="BB716" s="12">
        <f t="shared" si="238"/>
        <v>0</v>
      </c>
      <c r="BC716" s="12">
        <f t="shared" si="239"/>
        <v>0</v>
      </c>
      <c r="BD716" s="12">
        <f t="shared" si="240"/>
        <v>0</v>
      </c>
      <c r="BE716" s="12">
        <f t="shared" si="241"/>
        <v>0</v>
      </c>
      <c r="BF716" s="12">
        <f t="shared" si="235"/>
        <v>86480</v>
      </c>
      <c r="BH716" s="95"/>
    </row>
    <row r="717" spans="1:60" ht="63.75">
      <c r="A717" s="84" t="s">
        <v>947</v>
      </c>
      <c r="B717" s="14" t="s">
        <v>846</v>
      </c>
      <c r="C717" s="14" t="s">
        <v>948</v>
      </c>
      <c r="D717" s="84" t="s">
        <v>1399</v>
      </c>
      <c r="E717" s="108" t="s">
        <v>59</v>
      </c>
      <c r="F717" s="85">
        <v>10</v>
      </c>
      <c r="G717" s="85" t="s">
        <v>851</v>
      </c>
      <c r="H717" s="85" t="s">
        <v>852</v>
      </c>
      <c r="I717" s="14"/>
      <c r="J717" s="24">
        <v>149155</v>
      </c>
      <c r="K717" s="12">
        <v>0</v>
      </c>
      <c r="L717" s="12">
        <v>0</v>
      </c>
      <c r="M717" s="12">
        <v>0</v>
      </c>
      <c r="N717" s="12">
        <v>0</v>
      </c>
      <c r="O717" s="12">
        <v>0</v>
      </c>
      <c r="P717" s="12">
        <f t="shared" si="227"/>
        <v>149155</v>
      </c>
      <c r="Q717" s="12">
        <v>0</v>
      </c>
      <c r="R717" s="12">
        <v>0</v>
      </c>
      <c r="S717" s="12">
        <v>0</v>
      </c>
      <c r="T717" s="12">
        <v>0</v>
      </c>
      <c r="U717" s="12">
        <v>0</v>
      </c>
      <c r="V717" s="12">
        <v>0</v>
      </c>
      <c r="W717" s="12">
        <f t="shared" si="228"/>
        <v>0</v>
      </c>
      <c r="X717" s="12">
        <v>0</v>
      </c>
      <c r="Y717" s="12">
        <v>0</v>
      </c>
      <c r="Z717" s="12">
        <v>0</v>
      </c>
      <c r="AA717" s="12">
        <v>0</v>
      </c>
      <c r="AB717" s="12">
        <v>0</v>
      </c>
      <c r="AC717" s="12">
        <v>0</v>
      </c>
      <c r="AD717" s="12">
        <f t="shared" si="229"/>
        <v>0</v>
      </c>
      <c r="AE717" s="12">
        <v>0</v>
      </c>
      <c r="AF717" s="12">
        <v>0</v>
      </c>
      <c r="AG717" s="12">
        <v>0</v>
      </c>
      <c r="AH717" s="12">
        <v>0</v>
      </c>
      <c r="AI717" s="12">
        <v>0</v>
      </c>
      <c r="AJ717" s="12">
        <v>0</v>
      </c>
      <c r="AK717" s="12">
        <f t="shared" si="230"/>
        <v>0</v>
      </c>
      <c r="AL717" s="12">
        <f t="shared" si="234"/>
        <v>149155</v>
      </c>
      <c r="AM717" s="12">
        <f t="shared" si="234"/>
        <v>0</v>
      </c>
      <c r="AN717" s="12">
        <f t="shared" si="234"/>
        <v>0</v>
      </c>
      <c r="AO717" s="12">
        <f t="shared" si="234"/>
        <v>0</v>
      </c>
      <c r="AP717" s="12">
        <f t="shared" si="234"/>
        <v>0</v>
      </c>
      <c r="AQ717" s="12">
        <f t="shared" si="234"/>
        <v>0</v>
      </c>
      <c r="AR717" s="12">
        <f t="shared" si="232"/>
        <v>149155</v>
      </c>
      <c r="AS717" s="26">
        <v>0</v>
      </c>
      <c r="AT717" s="12">
        <v>0</v>
      </c>
      <c r="AU717" s="12">
        <v>0</v>
      </c>
      <c r="AV717" s="12">
        <v>0</v>
      </c>
      <c r="AW717" s="12">
        <v>0</v>
      </c>
      <c r="AX717" s="12">
        <v>0</v>
      </c>
      <c r="AY717" s="12">
        <f t="shared" si="233"/>
        <v>0</v>
      </c>
      <c r="AZ717" s="12">
        <f t="shared" si="236"/>
        <v>149155</v>
      </c>
      <c r="BA717" s="12">
        <f t="shared" si="237"/>
        <v>0</v>
      </c>
      <c r="BB717" s="12">
        <f t="shared" si="238"/>
        <v>0</v>
      </c>
      <c r="BC717" s="12">
        <f t="shared" si="239"/>
        <v>0</v>
      </c>
      <c r="BD717" s="12">
        <f t="shared" si="240"/>
        <v>0</v>
      </c>
      <c r="BE717" s="12">
        <f t="shared" si="241"/>
        <v>0</v>
      </c>
      <c r="BF717" s="12">
        <f t="shared" si="235"/>
        <v>149155</v>
      </c>
      <c r="BH717" s="95"/>
    </row>
    <row r="718" spans="1:60" ht="63.75">
      <c r="A718" s="84" t="s">
        <v>949</v>
      </c>
      <c r="B718" s="14" t="s">
        <v>846</v>
      </c>
      <c r="C718" s="14" t="s">
        <v>950</v>
      </c>
      <c r="D718" s="84" t="s">
        <v>1399</v>
      </c>
      <c r="E718" s="84" t="s">
        <v>66</v>
      </c>
      <c r="F718" s="85">
        <v>10</v>
      </c>
      <c r="G718" s="85" t="s">
        <v>851</v>
      </c>
      <c r="H718" s="85" t="s">
        <v>852</v>
      </c>
      <c r="I718" s="14"/>
      <c r="J718" s="24">
        <v>109784</v>
      </c>
      <c r="K718" s="12">
        <v>0</v>
      </c>
      <c r="L718" s="12">
        <v>0</v>
      </c>
      <c r="M718" s="12">
        <v>0</v>
      </c>
      <c r="N718" s="12">
        <v>0</v>
      </c>
      <c r="O718" s="12">
        <v>0</v>
      </c>
      <c r="P718" s="12">
        <f t="shared" si="227"/>
        <v>109784</v>
      </c>
      <c r="Q718" s="12">
        <v>0</v>
      </c>
      <c r="R718" s="12">
        <v>0</v>
      </c>
      <c r="S718" s="12">
        <v>0</v>
      </c>
      <c r="T718" s="12">
        <v>0</v>
      </c>
      <c r="U718" s="12">
        <v>0</v>
      </c>
      <c r="V718" s="12">
        <v>0</v>
      </c>
      <c r="W718" s="12">
        <f t="shared" si="228"/>
        <v>0</v>
      </c>
      <c r="X718" s="12">
        <v>0</v>
      </c>
      <c r="Y718" s="12">
        <v>0</v>
      </c>
      <c r="Z718" s="12">
        <v>0</v>
      </c>
      <c r="AA718" s="12">
        <v>0</v>
      </c>
      <c r="AB718" s="12">
        <v>0</v>
      </c>
      <c r="AC718" s="12">
        <v>0</v>
      </c>
      <c r="AD718" s="12">
        <f t="shared" si="229"/>
        <v>0</v>
      </c>
      <c r="AE718" s="12">
        <v>0</v>
      </c>
      <c r="AF718" s="12">
        <v>0</v>
      </c>
      <c r="AG718" s="12">
        <v>0</v>
      </c>
      <c r="AH718" s="12">
        <v>0</v>
      </c>
      <c r="AI718" s="12">
        <v>0</v>
      </c>
      <c r="AJ718" s="12">
        <v>0</v>
      </c>
      <c r="AK718" s="12">
        <f t="shared" si="230"/>
        <v>0</v>
      </c>
      <c r="AL718" s="12">
        <f t="shared" si="234"/>
        <v>109784</v>
      </c>
      <c r="AM718" s="12">
        <f t="shared" si="234"/>
        <v>0</v>
      </c>
      <c r="AN718" s="12">
        <f t="shared" si="234"/>
        <v>0</v>
      </c>
      <c r="AO718" s="12">
        <f t="shared" si="234"/>
        <v>0</v>
      </c>
      <c r="AP718" s="12">
        <f t="shared" si="234"/>
        <v>0</v>
      </c>
      <c r="AQ718" s="12">
        <f t="shared" si="234"/>
        <v>0</v>
      </c>
      <c r="AR718" s="12">
        <f t="shared" si="232"/>
        <v>109784</v>
      </c>
      <c r="AS718" s="26">
        <v>0</v>
      </c>
      <c r="AT718" s="12">
        <v>0</v>
      </c>
      <c r="AU718" s="12">
        <v>0</v>
      </c>
      <c r="AV718" s="12">
        <v>0</v>
      </c>
      <c r="AW718" s="12">
        <v>0</v>
      </c>
      <c r="AX718" s="12">
        <v>0</v>
      </c>
      <c r="AY718" s="12">
        <f t="shared" si="233"/>
        <v>0</v>
      </c>
      <c r="AZ718" s="12">
        <f t="shared" si="236"/>
        <v>109784</v>
      </c>
      <c r="BA718" s="12">
        <f t="shared" si="237"/>
        <v>0</v>
      </c>
      <c r="BB718" s="12">
        <f t="shared" si="238"/>
        <v>0</v>
      </c>
      <c r="BC718" s="12">
        <f t="shared" si="239"/>
        <v>0</v>
      </c>
      <c r="BD718" s="12">
        <f t="shared" si="240"/>
        <v>0</v>
      </c>
      <c r="BE718" s="12">
        <f t="shared" si="241"/>
        <v>0</v>
      </c>
      <c r="BF718" s="12">
        <f t="shared" si="235"/>
        <v>109784</v>
      </c>
      <c r="BH718" s="95"/>
    </row>
    <row r="719" spans="1:60" ht="63.75">
      <c r="A719" s="84" t="s">
        <v>951</v>
      </c>
      <c r="B719" s="14" t="s">
        <v>846</v>
      </c>
      <c r="C719" s="14" t="s">
        <v>952</v>
      </c>
      <c r="D719" s="84" t="s">
        <v>1399</v>
      </c>
      <c r="E719" s="84" t="s">
        <v>63</v>
      </c>
      <c r="F719" s="85">
        <v>10</v>
      </c>
      <c r="G719" s="85" t="s">
        <v>851</v>
      </c>
      <c r="H719" s="85" t="s">
        <v>852</v>
      </c>
      <c r="I719" s="14"/>
      <c r="J719" s="24">
        <v>0</v>
      </c>
      <c r="K719" s="12">
        <v>0</v>
      </c>
      <c r="L719" s="12">
        <v>0</v>
      </c>
      <c r="M719" s="12">
        <v>0</v>
      </c>
      <c r="N719" s="12">
        <v>0</v>
      </c>
      <c r="O719" s="12">
        <v>0</v>
      </c>
      <c r="P719" s="12">
        <f t="shared" si="227"/>
        <v>0</v>
      </c>
      <c r="Q719" s="12">
        <v>83552</v>
      </c>
      <c r="R719" s="12">
        <v>0</v>
      </c>
      <c r="S719" s="12">
        <v>0</v>
      </c>
      <c r="T719" s="12">
        <v>0</v>
      </c>
      <c r="U719" s="12">
        <v>0</v>
      </c>
      <c r="V719" s="12">
        <v>0</v>
      </c>
      <c r="W719" s="12">
        <f t="shared" si="228"/>
        <v>83552</v>
      </c>
      <c r="X719" s="12">
        <v>0</v>
      </c>
      <c r="Y719" s="12">
        <v>0</v>
      </c>
      <c r="Z719" s="12">
        <v>0</v>
      </c>
      <c r="AA719" s="12">
        <v>0</v>
      </c>
      <c r="AB719" s="12">
        <v>0</v>
      </c>
      <c r="AC719" s="12">
        <v>0</v>
      </c>
      <c r="AD719" s="12">
        <f t="shared" si="229"/>
        <v>0</v>
      </c>
      <c r="AE719" s="12">
        <v>0</v>
      </c>
      <c r="AF719" s="12">
        <v>0</v>
      </c>
      <c r="AG719" s="12">
        <v>0</v>
      </c>
      <c r="AH719" s="12">
        <v>0</v>
      </c>
      <c r="AI719" s="12">
        <v>0</v>
      </c>
      <c r="AJ719" s="12">
        <v>0</v>
      </c>
      <c r="AK719" s="12">
        <f t="shared" si="230"/>
        <v>0</v>
      </c>
      <c r="AL719" s="12">
        <f t="shared" si="234"/>
        <v>83552</v>
      </c>
      <c r="AM719" s="12">
        <f t="shared" si="234"/>
        <v>0</v>
      </c>
      <c r="AN719" s="12">
        <f t="shared" si="234"/>
        <v>0</v>
      </c>
      <c r="AO719" s="12">
        <f t="shared" si="234"/>
        <v>0</v>
      </c>
      <c r="AP719" s="12">
        <f t="shared" si="234"/>
        <v>0</v>
      </c>
      <c r="AQ719" s="12">
        <f t="shared" si="234"/>
        <v>0</v>
      </c>
      <c r="AR719" s="12">
        <f t="shared" si="232"/>
        <v>83552</v>
      </c>
      <c r="AS719" s="26">
        <v>0</v>
      </c>
      <c r="AT719" s="12">
        <v>0</v>
      </c>
      <c r="AU719" s="12">
        <v>0</v>
      </c>
      <c r="AV719" s="12">
        <v>0</v>
      </c>
      <c r="AW719" s="12">
        <v>0</v>
      </c>
      <c r="AX719" s="12">
        <v>0</v>
      </c>
      <c r="AY719" s="12">
        <f t="shared" si="233"/>
        <v>0</v>
      </c>
      <c r="AZ719" s="12">
        <f t="shared" si="236"/>
        <v>83552</v>
      </c>
      <c r="BA719" s="12">
        <f t="shared" si="237"/>
        <v>0</v>
      </c>
      <c r="BB719" s="12">
        <f t="shared" si="238"/>
        <v>0</v>
      </c>
      <c r="BC719" s="12">
        <f t="shared" si="239"/>
        <v>0</v>
      </c>
      <c r="BD719" s="12">
        <f t="shared" si="240"/>
        <v>0</v>
      </c>
      <c r="BE719" s="12">
        <f t="shared" si="241"/>
        <v>0</v>
      </c>
      <c r="BF719" s="12">
        <f t="shared" si="235"/>
        <v>83552</v>
      </c>
      <c r="BH719" s="95"/>
    </row>
    <row r="720" spans="1:60" ht="63.75">
      <c r="A720" s="84" t="s">
        <v>953</v>
      </c>
      <c r="B720" s="14" t="s">
        <v>846</v>
      </c>
      <c r="C720" s="14" t="s">
        <v>864</v>
      </c>
      <c r="D720" s="84" t="s">
        <v>1399</v>
      </c>
      <c r="E720" s="84" t="s">
        <v>1381</v>
      </c>
      <c r="F720" s="85">
        <v>10</v>
      </c>
      <c r="G720" s="85" t="s">
        <v>851</v>
      </c>
      <c r="H720" s="85" t="s">
        <v>852</v>
      </c>
      <c r="I720" s="14"/>
      <c r="J720" s="24">
        <v>0</v>
      </c>
      <c r="K720" s="12">
        <v>0</v>
      </c>
      <c r="L720" s="12">
        <v>0</v>
      </c>
      <c r="M720" s="12">
        <v>0</v>
      </c>
      <c r="N720" s="12">
        <v>0</v>
      </c>
      <c r="O720" s="12">
        <v>0</v>
      </c>
      <c r="P720" s="12">
        <f t="shared" si="227"/>
        <v>0</v>
      </c>
      <c r="Q720" s="12">
        <v>40000</v>
      </c>
      <c r="R720" s="12">
        <v>0</v>
      </c>
      <c r="S720" s="12">
        <v>0</v>
      </c>
      <c r="T720" s="12">
        <v>0</v>
      </c>
      <c r="U720" s="12">
        <v>0</v>
      </c>
      <c r="V720" s="12">
        <v>0</v>
      </c>
      <c r="W720" s="12">
        <f t="shared" si="228"/>
        <v>40000</v>
      </c>
      <c r="X720" s="12">
        <v>0</v>
      </c>
      <c r="Y720" s="12">
        <v>0</v>
      </c>
      <c r="Z720" s="12">
        <v>0</v>
      </c>
      <c r="AA720" s="12">
        <v>0</v>
      </c>
      <c r="AB720" s="12">
        <v>0</v>
      </c>
      <c r="AC720" s="12">
        <v>0</v>
      </c>
      <c r="AD720" s="12">
        <f t="shared" si="229"/>
        <v>0</v>
      </c>
      <c r="AE720" s="12">
        <v>0</v>
      </c>
      <c r="AF720" s="12">
        <v>0</v>
      </c>
      <c r="AG720" s="12">
        <v>0</v>
      </c>
      <c r="AH720" s="12">
        <v>0</v>
      </c>
      <c r="AI720" s="12">
        <v>0</v>
      </c>
      <c r="AJ720" s="12">
        <v>0</v>
      </c>
      <c r="AK720" s="12">
        <f t="shared" si="230"/>
        <v>0</v>
      </c>
      <c r="AL720" s="12">
        <f t="shared" si="234"/>
        <v>40000</v>
      </c>
      <c r="AM720" s="12">
        <f t="shared" si="234"/>
        <v>0</v>
      </c>
      <c r="AN720" s="12">
        <f t="shared" si="234"/>
        <v>0</v>
      </c>
      <c r="AO720" s="12">
        <f t="shared" si="234"/>
        <v>0</v>
      </c>
      <c r="AP720" s="12">
        <f t="shared" si="234"/>
        <v>0</v>
      </c>
      <c r="AQ720" s="12">
        <f t="shared" si="234"/>
        <v>0</v>
      </c>
      <c r="AR720" s="12">
        <f t="shared" si="232"/>
        <v>40000</v>
      </c>
      <c r="AS720" s="26">
        <v>0</v>
      </c>
      <c r="AT720" s="12">
        <v>0</v>
      </c>
      <c r="AU720" s="12">
        <v>0</v>
      </c>
      <c r="AV720" s="12">
        <v>0</v>
      </c>
      <c r="AW720" s="12">
        <v>0</v>
      </c>
      <c r="AX720" s="12">
        <v>0</v>
      </c>
      <c r="AY720" s="12">
        <f t="shared" si="233"/>
        <v>0</v>
      </c>
      <c r="AZ720" s="12">
        <f t="shared" si="236"/>
        <v>40000</v>
      </c>
      <c r="BA720" s="12">
        <f t="shared" si="237"/>
        <v>0</v>
      </c>
      <c r="BB720" s="12">
        <f t="shared" si="238"/>
        <v>0</v>
      </c>
      <c r="BC720" s="12">
        <f t="shared" si="239"/>
        <v>0</v>
      </c>
      <c r="BD720" s="12">
        <f t="shared" si="240"/>
        <v>0</v>
      </c>
      <c r="BE720" s="12">
        <f t="shared" si="241"/>
        <v>0</v>
      </c>
      <c r="BF720" s="12">
        <f t="shared" si="235"/>
        <v>40000</v>
      </c>
      <c r="BH720" s="95"/>
    </row>
    <row r="721" spans="1:60" ht="63.75">
      <c r="A721" s="84" t="s">
        <v>954</v>
      </c>
      <c r="B721" s="14" t="s">
        <v>846</v>
      </c>
      <c r="C721" s="14" t="s">
        <v>955</v>
      </c>
      <c r="D721" s="84" t="s">
        <v>1399</v>
      </c>
      <c r="E721" s="84" t="s">
        <v>56</v>
      </c>
      <c r="F721" s="85">
        <v>10</v>
      </c>
      <c r="G721" s="85" t="s">
        <v>851</v>
      </c>
      <c r="H721" s="85" t="s">
        <v>852</v>
      </c>
      <c r="I721" s="14"/>
      <c r="J721" s="24">
        <v>92150</v>
      </c>
      <c r="K721" s="12">
        <v>0</v>
      </c>
      <c r="L721" s="12">
        <v>0</v>
      </c>
      <c r="M721" s="12">
        <v>0</v>
      </c>
      <c r="N721" s="12">
        <v>0</v>
      </c>
      <c r="O721" s="12">
        <v>0</v>
      </c>
      <c r="P721" s="12">
        <f t="shared" si="227"/>
        <v>92150</v>
      </c>
      <c r="Q721" s="12">
        <v>50000</v>
      </c>
      <c r="R721" s="12">
        <v>0</v>
      </c>
      <c r="S721" s="12">
        <v>0</v>
      </c>
      <c r="T721" s="12">
        <v>0</v>
      </c>
      <c r="U721" s="12">
        <v>0</v>
      </c>
      <c r="V721" s="12">
        <v>0</v>
      </c>
      <c r="W721" s="12">
        <f t="shared" si="228"/>
        <v>50000</v>
      </c>
      <c r="X721" s="12">
        <v>217198</v>
      </c>
      <c r="Y721" s="12">
        <v>0</v>
      </c>
      <c r="Z721" s="12">
        <v>0</v>
      </c>
      <c r="AA721" s="12">
        <v>0</v>
      </c>
      <c r="AB721" s="12">
        <v>0</v>
      </c>
      <c r="AC721" s="12">
        <v>0</v>
      </c>
      <c r="AD721" s="12">
        <f t="shared" si="229"/>
        <v>217198</v>
      </c>
      <c r="AE721" s="12">
        <v>0</v>
      </c>
      <c r="AF721" s="12">
        <v>0</v>
      </c>
      <c r="AG721" s="12">
        <v>0</v>
      </c>
      <c r="AH721" s="12">
        <v>0</v>
      </c>
      <c r="AI721" s="12">
        <v>0</v>
      </c>
      <c r="AJ721" s="12">
        <v>0</v>
      </c>
      <c r="AK721" s="12">
        <f t="shared" si="230"/>
        <v>0</v>
      </c>
      <c r="AL721" s="12">
        <f t="shared" si="234"/>
        <v>359348</v>
      </c>
      <c r="AM721" s="12">
        <f t="shared" si="234"/>
        <v>0</v>
      </c>
      <c r="AN721" s="12">
        <f t="shared" si="234"/>
        <v>0</v>
      </c>
      <c r="AO721" s="12">
        <f t="shared" si="234"/>
        <v>0</v>
      </c>
      <c r="AP721" s="12">
        <f t="shared" si="234"/>
        <v>0</v>
      </c>
      <c r="AQ721" s="12">
        <f t="shared" si="234"/>
        <v>0</v>
      </c>
      <c r="AR721" s="12">
        <f t="shared" si="232"/>
        <v>359348</v>
      </c>
      <c r="AS721" s="26">
        <v>0</v>
      </c>
      <c r="AT721" s="12">
        <v>0</v>
      </c>
      <c r="AU721" s="12">
        <v>0</v>
      </c>
      <c r="AV721" s="12">
        <v>0</v>
      </c>
      <c r="AW721" s="12">
        <v>0</v>
      </c>
      <c r="AX721" s="12">
        <v>0</v>
      </c>
      <c r="AY721" s="12">
        <f t="shared" si="233"/>
        <v>0</v>
      </c>
      <c r="AZ721" s="12">
        <f t="shared" si="236"/>
        <v>359348</v>
      </c>
      <c r="BA721" s="12">
        <f t="shared" si="237"/>
        <v>0</v>
      </c>
      <c r="BB721" s="12">
        <f t="shared" si="238"/>
        <v>0</v>
      </c>
      <c r="BC721" s="12">
        <f t="shared" si="239"/>
        <v>0</v>
      </c>
      <c r="BD721" s="12">
        <f t="shared" si="240"/>
        <v>0</v>
      </c>
      <c r="BE721" s="12">
        <f t="shared" si="241"/>
        <v>0</v>
      </c>
      <c r="BF721" s="12">
        <f t="shared" si="235"/>
        <v>359348</v>
      </c>
      <c r="BH721" s="95"/>
    </row>
    <row r="722" spans="1:60" ht="63.75">
      <c r="A722" s="84" t="s">
        <v>956</v>
      </c>
      <c r="B722" s="14" t="s">
        <v>846</v>
      </c>
      <c r="C722" s="14" t="s">
        <v>957</v>
      </c>
      <c r="D722" s="84" t="s">
        <v>1399</v>
      </c>
      <c r="E722" s="84" t="s">
        <v>63</v>
      </c>
      <c r="F722" s="85">
        <v>10</v>
      </c>
      <c r="G722" s="85" t="s">
        <v>851</v>
      </c>
      <c r="H722" s="85" t="s">
        <v>852</v>
      </c>
      <c r="I722" s="14"/>
      <c r="J722" s="24">
        <v>65000</v>
      </c>
      <c r="K722" s="12">
        <v>0</v>
      </c>
      <c r="L722" s="12">
        <v>0</v>
      </c>
      <c r="M722" s="12">
        <v>0</v>
      </c>
      <c r="N722" s="12">
        <v>0</v>
      </c>
      <c r="O722" s="12">
        <v>0</v>
      </c>
      <c r="P722" s="12">
        <f t="shared" si="227"/>
        <v>65000</v>
      </c>
      <c r="Q722" s="12">
        <v>15513</v>
      </c>
      <c r="R722" s="12">
        <v>0</v>
      </c>
      <c r="S722" s="12">
        <v>0</v>
      </c>
      <c r="T722" s="12">
        <v>0</v>
      </c>
      <c r="U722" s="12">
        <v>0</v>
      </c>
      <c r="V722" s="12">
        <v>0</v>
      </c>
      <c r="W722" s="12">
        <f t="shared" si="228"/>
        <v>15513</v>
      </c>
      <c r="X722" s="12">
        <v>78413</v>
      </c>
      <c r="Y722" s="12">
        <v>0</v>
      </c>
      <c r="Z722" s="12">
        <v>0</v>
      </c>
      <c r="AA722" s="12">
        <v>0</v>
      </c>
      <c r="AB722" s="12">
        <v>0</v>
      </c>
      <c r="AC722" s="12">
        <v>0</v>
      </c>
      <c r="AD722" s="12">
        <f t="shared" si="229"/>
        <v>78413</v>
      </c>
      <c r="AE722" s="12">
        <v>0</v>
      </c>
      <c r="AF722" s="12">
        <v>0</v>
      </c>
      <c r="AG722" s="12">
        <v>0</v>
      </c>
      <c r="AH722" s="12">
        <v>0</v>
      </c>
      <c r="AI722" s="12">
        <v>0</v>
      </c>
      <c r="AJ722" s="12">
        <v>0</v>
      </c>
      <c r="AK722" s="12">
        <f t="shared" si="230"/>
        <v>0</v>
      </c>
      <c r="AL722" s="12">
        <f t="shared" si="234"/>
        <v>158926</v>
      </c>
      <c r="AM722" s="12">
        <f t="shared" si="234"/>
        <v>0</v>
      </c>
      <c r="AN722" s="12">
        <f t="shared" si="234"/>
        <v>0</v>
      </c>
      <c r="AO722" s="12">
        <f t="shared" si="234"/>
        <v>0</v>
      </c>
      <c r="AP722" s="12">
        <f t="shared" si="234"/>
        <v>0</v>
      </c>
      <c r="AQ722" s="12">
        <f t="shared" si="234"/>
        <v>0</v>
      </c>
      <c r="AR722" s="12">
        <f t="shared" si="232"/>
        <v>158926</v>
      </c>
      <c r="AS722" s="26">
        <v>0</v>
      </c>
      <c r="AT722" s="12">
        <v>0</v>
      </c>
      <c r="AU722" s="12">
        <v>0</v>
      </c>
      <c r="AV722" s="12">
        <v>0</v>
      </c>
      <c r="AW722" s="12">
        <v>0</v>
      </c>
      <c r="AX722" s="12">
        <v>0</v>
      </c>
      <c r="AY722" s="12">
        <f t="shared" si="233"/>
        <v>0</v>
      </c>
      <c r="AZ722" s="12">
        <f t="shared" si="236"/>
        <v>158926</v>
      </c>
      <c r="BA722" s="12">
        <f t="shared" si="237"/>
        <v>0</v>
      </c>
      <c r="BB722" s="12">
        <f t="shared" si="238"/>
        <v>0</v>
      </c>
      <c r="BC722" s="12">
        <f t="shared" si="239"/>
        <v>0</v>
      </c>
      <c r="BD722" s="12">
        <f t="shared" si="240"/>
        <v>0</v>
      </c>
      <c r="BE722" s="12">
        <f t="shared" si="241"/>
        <v>0</v>
      </c>
      <c r="BF722" s="12">
        <f t="shared" si="235"/>
        <v>158926</v>
      </c>
      <c r="BH722" s="95"/>
    </row>
    <row r="723" spans="1:60" ht="63.75">
      <c r="A723" s="84" t="s">
        <v>958</v>
      </c>
      <c r="B723" s="14" t="s">
        <v>846</v>
      </c>
      <c r="C723" s="14" t="s">
        <v>959</v>
      </c>
      <c r="D723" s="84" t="s">
        <v>1399</v>
      </c>
      <c r="E723" s="84" t="s">
        <v>63</v>
      </c>
      <c r="F723" s="85">
        <v>10</v>
      </c>
      <c r="G723" s="85" t="s">
        <v>851</v>
      </c>
      <c r="H723" s="85" t="s">
        <v>852</v>
      </c>
      <c r="I723" s="14"/>
      <c r="J723" s="24">
        <v>20825</v>
      </c>
      <c r="K723" s="12">
        <v>0</v>
      </c>
      <c r="L723" s="12">
        <v>0</v>
      </c>
      <c r="M723" s="12">
        <v>0</v>
      </c>
      <c r="N723" s="12">
        <v>0</v>
      </c>
      <c r="O723" s="12">
        <v>0</v>
      </c>
      <c r="P723" s="12">
        <f t="shared" si="227"/>
        <v>20825</v>
      </c>
      <c r="Q723" s="12">
        <v>8000</v>
      </c>
      <c r="R723" s="12">
        <v>0</v>
      </c>
      <c r="S723" s="12">
        <v>0</v>
      </c>
      <c r="T723" s="12">
        <v>0</v>
      </c>
      <c r="U723" s="12">
        <v>0</v>
      </c>
      <c r="V723" s="12">
        <v>0</v>
      </c>
      <c r="W723" s="12">
        <f t="shared" si="228"/>
        <v>8000</v>
      </c>
      <c r="X723" s="12">
        <v>0</v>
      </c>
      <c r="Y723" s="12">
        <v>0</v>
      </c>
      <c r="Z723" s="12">
        <v>0</v>
      </c>
      <c r="AA723" s="12">
        <v>0</v>
      </c>
      <c r="AB723" s="12">
        <v>0</v>
      </c>
      <c r="AC723" s="12">
        <v>0</v>
      </c>
      <c r="AD723" s="12">
        <f t="shared" si="229"/>
        <v>0</v>
      </c>
      <c r="AE723" s="12">
        <v>0</v>
      </c>
      <c r="AF723" s="12">
        <v>0</v>
      </c>
      <c r="AG723" s="12">
        <v>0</v>
      </c>
      <c r="AH723" s="12">
        <v>0</v>
      </c>
      <c r="AI723" s="12">
        <v>0</v>
      </c>
      <c r="AJ723" s="12">
        <v>0</v>
      </c>
      <c r="AK723" s="12">
        <f t="shared" si="230"/>
        <v>0</v>
      </c>
      <c r="AL723" s="12">
        <f t="shared" si="234"/>
        <v>28825</v>
      </c>
      <c r="AM723" s="12">
        <f t="shared" si="234"/>
        <v>0</v>
      </c>
      <c r="AN723" s="12">
        <f t="shared" si="234"/>
        <v>0</v>
      </c>
      <c r="AO723" s="12">
        <f t="shared" si="234"/>
        <v>0</v>
      </c>
      <c r="AP723" s="12">
        <f t="shared" si="234"/>
        <v>0</v>
      </c>
      <c r="AQ723" s="12">
        <f t="shared" si="234"/>
        <v>0</v>
      </c>
      <c r="AR723" s="12">
        <f t="shared" si="232"/>
        <v>28825</v>
      </c>
      <c r="AS723" s="26">
        <v>0</v>
      </c>
      <c r="AT723" s="12">
        <v>0</v>
      </c>
      <c r="AU723" s="12">
        <v>0</v>
      </c>
      <c r="AV723" s="12">
        <v>0</v>
      </c>
      <c r="AW723" s="12">
        <v>0</v>
      </c>
      <c r="AX723" s="12">
        <v>0</v>
      </c>
      <c r="AY723" s="12">
        <f t="shared" si="233"/>
        <v>0</v>
      </c>
      <c r="AZ723" s="12">
        <f t="shared" si="236"/>
        <v>28825</v>
      </c>
      <c r="BA723" s="12">
        <f t="shared" si="237"/>
        <v>0</v>
      </c>
      <c r="BB723" s="12">
        <f t="shared" si="238"/>
        <v>0</v>
      </c>
      <c r="BC723" s="12">
        <f t="shared" si="239"/>
        <v>0</v>
      </c>
      <c r="BD723" s="12">
        <f t="shared" si="240"/>
        <v>0</v>
      </c>
      <c r="BE723" s="12">
        <f t="shared" si="241"/>
        <v>0</v>
      </c>
      <c r="BF723" s="12">
        <f t="shared" si="235"/>
        <v>28825</v>
      </c>
      <c r="BH723" s="95"/>
    </row>
    <row r="724" spans="1:60" ht="63.75">
      <c r="A724" s="84" t="s">
        <v>960</v>
      </c>
      <c r="B724" s="14" t="s">
        <v>846</v>
      </c>
      <c r="C724" s="14" t="s">
        <v>961</v>
      </c>
      <c r="D724" s="84" t="s">
        <v>1399</v>
      </c>
      <c r="E724" s="84" t="s">
        <v>61</v>
      </c>
      <c r="F724" s="85">
        <v>10</v>
      </c>
      <c r="G724" s="85" t="s">
        <v>851</v>
      </c>
      <c r="H724" s="85" t="s">
        <v>852</v>
      </c>
      <c r="I724" s="14"/>
      <c r="J724" s="24">
        <v>64505</v>
      </c>
      <c r="K724" s="12">
        <v>0</v>
      </c>
      <c r="L724" s="12">
        <v>0</v>
      </c>
      <c r="M724" s="12">
        <v>0</v>
      </c>
      <c r="N724" s="12">
        <v>0</v>
      </c>
      <c r="O724" s="12">
        <v>0</v>
      </c>
      <c r="P724" s="12">
        <f t="shared" si="227"/>
        <v>64505</v>
      </c>
      <c r="Q724" s="12">
        <v>77000</v>
      </c>
      <c r="R724" s="12">
        <v>0</v>
      </c>
      <c r="S724" s="12">
        <v>0</v>
      </c>
      <c r="T724" s="12">
        <v>0</v>
      </c>
      <c r="U724" s="12">
        <v>0</v>
      </c>
      <c r="V724" s="12">
        <v>0</v>
      </c>
      <c r="W724" s="12">
        <f t="shared" si="228"/>
        <v>77000</v>
      </c>
      <c r="X724" s="12">
        <v>100000</v>
      </c>
      <c r="Y724" s="12">
        <v>0</v>
      </c>
      <c r="Z724" s="12">
        <v>0</v>
      </c>
      <c r="AA724" s="12">
        <v>0</v>
      </c>
      <c r="AB724" s="12">
        <v>0</v>
      </c>
      <c r="AC724" s="12">
        <v>0</v>
      </c>
      <c r="AD724" s="12">
        <f t="shared" si="229"/>
        <v>100000</v>
      </c>
      <c r="AE724" s="12">
        <v>81020</v>
      </c>
      <c r="AF724" s="12">
        <v>0</v>
      </c>
      <c r="AG724" s="12">
        <v>0</v>
      </c>
      <c r="AH724" s="12">
        <v>0</v>
      </c>
      <c r="AI724" s="12">
        <v>0</v>
      </c>
      <c r="AJ724" s="12">
        <v>0</v>
      </c>
      <c r="AK724" s="12">
        <f t="shared" si="230"/>
        <v>81020</v>
      </c>
      <c r="AL724" s="12">
        <f t="shared" si="234"/>
        <v>322525</v>
      </c>
      <c r="AM724" s="12">
        <f t="shared" si="234"/>
        <v>0</v>
      </c>
      <c r="AN724" s="12">
        <f t="shared" si="234"/>
        <v>0</v>
      </c>
      <c r="AO724" s="12">
        <f t="shared" si="234"/>
        <v>0</v>
      </c>
      <c r="AP724" s="12">
        <f t="shared" si="234"/>
        <v>0</v>
      </c>
      <c r="AQ724" s="12">
        <f t="shared" si="234"/>
        <v>0</v>
      </c>
      <c r="AR724" s="12">
        <f t="shared" si="232"/>
        <v>322525</v>
      </c>
      <c r="AS724" s="26">
        <v>0</v>
      </c>
      <c r="AT724" s="12">
        <v>0</v>
      </c>
      <c r="AU724" s="12">
        <v>0</v>
      </c>
      <c r="AV724" s="12">
        <v>0</v>
      </c>
      <c r="AW724" s="12">
        <v>0</v>
      </c>
      <c r="AX724" s="12">
        <v>0</v>
      </c>
      <c r="AY724" s="12">
        <f t="shared" si="233"/>
        <v>0</v>
      </c>
      <c r="AZ724" s="12">
        <f t="shared" si="236"/>
        <v>322525</v>
      </c>
      <c r="BA724" s="12">
        <f t="shared" si="237"/>
        <v>0</v>
      </c>
      <c r="BB724" s="12">
        <f t="shared" si="238"/>
        <v>0</v>
      </c>
      <c r="BC724" s="12">
        <f t="shared" si="239"/>
        <v>0</v>
      </c>
      <c r="BD724" s="12">
        <f t="shared" si="240"/>
        <v>0</v>
      </c>
      <c r="BE724" s="12">
        <f t="shared" si="241"/>
        <v>0</v>
      </c>
      <c r="BF724" s="12">
        <f t="shared" si="235"/>
        <v>322525</v>
      </c>
      <c r="BH724" s="95"/>
    </row>
    <row r="725" spans="1:60" ht="63.75">
      <c r="A725" s="84" t="s">
        <v>962</v>
      </c>
      <c r="B725" s="14" t="s">
        <v>846</v>
      </c>
      <c r="C725" s="14" t="s">
        <v>963</v>
      </c>
      <c r="D725" s="84" t="s">
        <v>1399</v>
      </c>
      <c r="E725" s="84" t="s">
        <v>1381</v>
      </c>
      <c r="F725" s="85">
        <v>10</v>
      </c>
      <c r="G725" s="85" t="s">
        <v>851</v>
      </c>
      <c r="H725" s="85" t="s">
        <v>852</v>
      </c>
      <c r="I725" s="14"/>
      <c r="J725" s="24">
        <v>27645</v>
      </c>
      <c r="K725" s="12">
        <v>0</v>
      </c>
      <c r="L725" s="12">
        <v>0</v>
      </c>
      <c r="M725" s="12">
        <v>0</v>
      </c>
      <c r="N725" s="12">
        <v>0</v>
      </c>
      <c r="O725" s="12">
        <v>0</v>
      </c>
      <c r="P725" s="12">
        <f t="shared" si="227"/>
        <v>27645</v>
      </c>
      <c r="Q725" s="12">
        <v>66500</v>
      </c>
      <c r="R725" s="12">
        <v>0</v>
      </c>
      <c r="S725" s="12">
        <v>0</v>
      </c>
      <c r="T725" s="12">
        <v>0</v>
      </c>
      <c r="U725" s="12">
        <v>0</v>
      </c>
      <c r="V725" s="12">
        <v>0</v>
      </c>
      <c r="W725" s="12">
        <f t="shared" si="228"/>
        <v>66500</v>
      </c>
      <c r="X725" s="12">
        <v>0</v>
      </c>
      <c r="Y725" s="12">
        <v>0</v>
      </c>
      <c r="Z725" s="12">
        <v>0</v>
      </c>
      <c r="AA725" s="12">
        <v>0</v>
      </c>
      <c r="AB725" s="12">
        <v>0</v>
      </c>
      <c r="AC725" s="12">
        <v>0</v>
      </c>
      <c r="AD725" s="12">
        <f t="shared" si="229"/>
        <v>0</v>
      </c>
      <c r="AE725" s="12">
        <v>0</v>
      </c>
      <c r="AF725" s="12">
        <v>0</v>
      </c>
      <c r="AG725" s="12">
        <v>0</v>
      </c>
      <c r="AH725" s="12">
        <v>0</v>
      </c>
      <c r="AI725" s="12">
        <v>0</v>
      </c>
      <c r="AJ725" s="12">
        <v>0</v>
      </c>
      <c r="AK725" s="12">
        <f t="shared" si="230"/>
        <v>0</v>
      </c>
      <c r="AL725" s="12">
        <f t="shared" si="234"/>
        <v>94145</v>
      </c>
      <c r="AM725" s="12">
        <f t="shared" si="234"/>
        <v>0</v>
      </c>
      <c r="AN725" s="12">
        <f t="shared" si="234"/>
        <v>0</v>
      </c>
      <c r="AO725" s="12">
        <f t="shared" si="234"/>
        <v>0</v>
      </c>
      <c r="AP725" s="12">
        <f t="shared" si="234"/>
        <v>0</v>
      </c>
      <c r="AQ725" s="12">
        <f t="shared" si="234"/>
        <v>0</v>
      </c>
      <c r="AR725" s="12">
        <f t="shared" si="232"/>
        <v>94145</v>
      </c>
      <c r="AS725" s="26">
        <v>0</v>
      </c>
      <c r="AT725" s="12">
        <v>0</v>
      </c>
      <c r="AU725" s="12">
        <v>0</v>
      </c>
      <c r="AV725" s="12">
        <v>0</v>
      </c>
      <c r="AW725" s="12">
        <v>0</v>
      </c>
      <c r="AX725" s="12">
        <v>0</v>
      </c>
      <c r="AY725" s="12">
        <f t="shared" si="233"/>
        <v>0</v>
      </c>
      <c r="AZ725" s="12">
        <f t="shared" si="236"/>
        <v>94145</v>
      </c>
      <c r="BA725" s="12">
        <f t="shared" si="237"/>
        <v>0</v>
      </c>
      <c r="BB725" s="12">
        <f t="shared" si="238"/>
        <v>0</v>
      </c>
      <c r="BC725" s="12">
        <f t="shared" si="239"/>
        <v>0</v>
      </c>
      <c r="BD725" s="12">
        <f t="shared" si="240"/>
        <v>0</v>
      </c>
      <c r="BE725" s="12">
        <f t="shared" si="241"/>
        <v>0</v>
      </c>
      <c r="BF725" s="12">
        <f t="shared" si="235"/>
        <v>94145</v>
      </c>
      <c r="BH725" s="95"/>
    </row>
    <row r="726" spans="1:60" ht="76.5">
      <c r="A726" s="84" t="s">
        <v>964</v>
      </c>
      <c r="B726" s="14" t="s">
        <v>846</v>
      </c>
      <c r="C726" s="14" t="s">
        <v>965</v>
      </c>
      <c r="D726" s="84" t="s">
        <v>1399</v>
      </c>
      <c r="E726" s="84" t="s">
        <v>57</v>
      </c>
      <c r="F726" s="85">
        <v>10</v>
      </c>
      <c r="G726" s="85" t="s">
        <v>851</v>
      </c>
      <c r="H726" s="85" t="s">
        <v>852</v>
      </c>
      <c r="I726" s="14"/>
      <c r="J726" s="24">
        <v>92150</v>
      </c>
      <c r="K726" s="12">
        <v>0</v>
      </c>
      <c r="L726" s="12">
        <v>0</v>
      </c>
      <c r="M726" s="12">
        <v>0</v>
      </c>
      <c r="N726" s="12">
        <v>0</v>
      </c>
      <c r="O726" s="12">
        <v>0</v>
      </c>
      <c r="P726" s="12">
        <f t="shared" si="227"/>
        <v>92150</v>
      </c>
      <c r="Q726" s="12">
        <v>0</v>
      </c>
      <c r="R726" s="12">
        <v>0</v>
      </c>
      <c r="S726" s="12">
        <v>0</v>
      </c>
      <c r="T726" s="12">
        <v>0</v>
      </c>
      <c r="U726" s="12">
        <v>0</v>
      </c>
      <c r="V726" s="12">
        <v>0</v>
      </c>
      <c r="W726" s="12">
        <f t="shared" si="228"/>
        <v>0</v>
      </c>
      <c r="X726" s="12">
        <v>0</v>
      </c>
      <c r="Y726" s="12">
        <v>0</v>
      </c>
      <c r="Z726" s="12">
        <v>0</v>
      </c>
      <c r="AA726" s="12">
        <v>0</v>
      </c>
      <c r="AB726" s="12">
        <v>0</v>
      </c>
      <c r="AC726" s="12">
        <v>0</v>
      </c>
      <c r="AD726" s="12">
        <f t="shared" si="229"/>
        <v>0</v>
      </c>
      <c r="AE726" s="12">
        <v>0</v>
      </c>
      <c r="AF726" s="12">
        <v>0</v>
      </c>
      <c r="AG726" s="12">
        <v>0</v>
      </c>
      <c r="AH726" s="12">
        <v>0</v>
      </c>
      <c r="AI726" s="12">
        <v>0</v>
      </c>
      <c r="AJ726" s="12">
        <v>0</v>
      </c>
      <c r="AK726" s="12">
        <f t="shared" si="230"/>
        <v>0</v>
      </c>
      <c r="AL726" s="12">
        <f t="shared" si="234"/>
        <v>92150</v>
      </c>
      <c r="AM726" s="12">
        <f t="shared" si="234"/>
        <v>0</v>
      </c>
      <c r="AN726" s="12">
        <f t="shared" si="234"/>
        <v>0</v>
      </c>
      <c r="AO726" s="12">
        <f t="shared" si="234"/>
        <v>0</v>
      </c>
      <c r="AP726" s="12">
        <f t="shared" si="234"/>
        <v>0</v>
      </c>
      <c r="AQ726" s="12">
        <f t="shared" si="234"/>
        <v>0</v>
      </c>
      <c r="AR726" s="12">
        <f t="shared" ref="AR726:AR786" si="242">SUM(AL726:AQ726)</f>
        <v>92150</v>
      </c>
      <c r="AS726" s="26">
        <v>0</v>
      </c>
      <c r="AT726" s="12">
        <v>0</v>
      </c>
      <c r="AU726" s="12">
        <v>0</v>
      </c>
      <c r="AV726" s="12">
        <v>0</v>
      </c>
      <c r="AW726" s="12">
        <v>0</v>
      </c>
      <c r="AX726" s="12">
        <v>0</v>
      </c>
      <c r="AY726" s="12">
        <f t="shared" si="233"/>
        <v>0</v>
      </c>
      <c r="AZ726" s="12">
        <f t="shared" si="236"/>
        <v>92150</v>
      </c>
      <c r="BA726" s="12">
        <f t="shared" si="237"/>
        <v>0</v>
      </c>
      <c r="BB726" s="12">
        <f t="shared" si="238"/>
        <v>0</v>
      </c>
      <c r="BC726" s="12">
        <f t="shared" si="239"/>
        <v>0</v>
      </c>
      <c r="BD726" s="12">
        <f t="shared" si="240"/>
        <v>0</v>
      </c>
      <c r="BE726" s="12">
        <f t="shared" si="241"/>
        <v>0</v>
      </c>
      <c r="BF726" s="12">
        <f t="shared" si="235"/>
        <v>92150</v>
      </c>
      <c r="BH726" s="95"/>
    </row>
    <row r="727" spans="1:60" ht="63.75">
      <c r="A727" s="84" t="s">
        <v>966</v>
      </c>
      <c r="B727" s="14" t="s">
        <v>846</v>
      </c>
      <c r="C727" s="14" t="s">
        <v>967</v>
      </c>
      <c r="D727" s="84" t="s">
        <v>44</v>
      </c>
      <c r="E727" s="84"/>
      <c r="F727" s="85">
        <v>10</v>
      </c>
      <c r="G727" s="85" t="s">
        <v>851</v>
      </c>
      <c r="H727" s="85" t="s">
        <v>852</v>
      </c>
      <c r="I727" s="14"/>
      <c r="J727" s="24"/>
      <c r="K727" s="12">
        <v>0</v>
      </c>
      <c r="L727" s="12">
        <v>0</v>
      </c>
      <c r="M727" s="12">
        <v>0</v>
      </c>
      <c r="N727" s="12">
        <v>0</v>
      </c>
      <c r="O727" s="12">
        <v>0</v>
      </c>
      <c r="P727" s="12">
        <f t="shared" si="227"/>
        <v>0</v>
      </c>
      <c r="Q727" s="12">
        <v>500000</v>
      </c>
      <c r="R727" s="12">
        <v>0</v>
      </c>
      <c r="S727" s="12">
        <v>0</v>
      </c>
      <c r="T727" s="12">
        <v>0</v>
      </c>
      <c r="U727" s="12">
        <v>0</v>
      </c>
      <c r="V727" s="12">
        <v>0</v>
      </c>
      <c r="W727" s="12">
        <f t="shared" si="228"/>
        <v>500000</v>
      </c>
      <c r="X727" s="12">
        <v>0</v>
      </c>
      <c r="Y727" s="12">
        <v>0</v>
      </c>
      <c r="Z727" s="12">
        <v>0</v>
      </c>
      <c r="AA727" s="12">
        <v>0</v>
      </c>
      <c r="AB727" s="12">
        <v>0</v>
      </c>
      <c r="AC727" s="12">
        <v>0</v>
      </c>
      <c r="AD727" s="12">
        <f t="shared" si="229"/>
        <v>0</v>
      </c>
      <c r="AE727" s="12">
        <v>0</v>
      </c>
      <c r="AF727" s="12">
        <v>0</v>
      </c>
      <c r="AG727" s="12">
        <v>0</v>
      </c>
      <c r="AH727" s="12">
        <v>0</v>
      </c>
      <c r="AI727" s="12">
        <v>0</v>
      </c>
      <c r="AJ727" s="12">
        <v>0</v>
      </c>
      <c r="AK727" s="12">
        <f t="shared" si="230"/>
        <v>0</v>
      </c>
      <c r="AL727" s="12">
        <f t="shared" si="234"/>
        <v>500000</v>
      </c>
      <c r="AM727" s="12">
        <f t="shared" si="234"/>
        <v>0</v>
      </c>
      <c r="AN727" s="12">
        <f t="shared" si="234"/>
        <v>0</v>
      </c>
      <c r="AO727" s="12">
        <f t="shared" si="234"/>
        <v>0</v>
      </c>
      <c r="AP727" s="12">
        <f t="shared" si="234"/>
        <v>0</v>
      </c>
      <c r="AQ727" s="12">
        <f t="shared" si="234"/>
        <v>0</v>
      </c>
      <c r="AR727" s="12">
        <f t="shared" si="242"/>
        <v>500000</v>
      </c>
      <c r="AS727" s="26">
        <v>0</v>
      </c>
      <c r="AT727" s="12">
        <v>0</v>
      </c>
      <c r="AU727" s="12">
        <v>0</v>
      </c>
      <c r="AV727" s="12">
        <v>0</v>
      </c>
      <c r="AW727" s="12">
        <v>0</v>
      </c>
      <c r="AX727" s="12">
        <v>0</v>
      </c>
      <c r="AY727" s="12">
        <f t="shared" si="233"/>
        <v>0</v>
      </c>
      <c r="AZ727" s="12">
        <f t="shared" si="236"/>
        <v>500000</v>
      </c>
      <c r="BA727" s="12">
        <f t="shared" si="237"/>
        <v>0</v>
      </c>
      <c r="BB727" s="12">
        <f t="shared" si="238"/>
        <v>0</v>
      </c>
      <c r="BC727" s="12">
        <f t="shared" si="239"/>
        <v>0</v>
      </c>
      <c r="BD727" s="12">
        <f t="shared" si="240"/>
        <v>0</v>
      </c>
      <c r="BE727" s="12">
        <f t="shared" si="241"/>
        <v>0</v>
      </c>
      <c r="BF727" s="12">
        <f t="shared" si="235"/>
        <v>500000</v>
      </c>
      <c r="BH727" s="95"/>
    </row>
    <row r="728" spans="1:60" ht="63.75">
      <c r="A728" s="84" t="s">
        <v>968</v>
      </c>
      <c r="B728" s="14" t="s">
        <v>846</v>
      </c>
      <c r="C728" s="14" t="s">
        <v>969</v>
      </c>
      <c r="D728" s="84" t="s">
        <v>1399</v>
      </c>
      <c r="E728" s="84" t="s">
        <v>67</v>
      </c>
      <c r="F728" s="85">
        <v>10</v>
      </c>
      <c r="G728" s="85" t="s">
        <v>851</v>
      </c>
      <c r="H728" s="85" t="s">
        <v>852</v>
      </c>
      <c r="I728" s="14"/>
      <c r="J728" s="24">
        <v>78000</v>
      </c>
      <c r="K728" s="12">
        <v>0</v>
      </c>
      <c r="L728" s="12">
        <v>0</v>
      </c>
      <c r="M728" s="12">
        <v>0</v>
      </c>
      <c r="N728" s="12">
        <v>0</v>
      </c>
      <c r="O728" s="12">
        <v>0</v>
      </c>
      <c r="P728" s="12">
        <f t="shared" si="227"/>
        <v>78000</v>
      </c>
      <c r="Q728" s="12">
        <v>90000</v>
      </c>
      <c r="R728" s="12">
        <v>0</v>
      </c>
      <c r="S728" s="12">
        <v>0</v>
      </c>
      <c r="T728" s="12">
        <v>0</v>
      </c>
      <c r="U728" s="12">
        <v>0</v>
      </c>
      <c r="V728" s="12">
        <v>0</v>
      </c>
      <c r="W728" s="12">
        <f t="shared" si="228"/>
        <v>90000</v>
      </c>
      <c r="X728" s="12">
        <v>0</v>
      </c>
      <c r="Y728" s="12">
        <v>0</v>
      </c>
      <c r="Z728" s="12">
        <v>0</v>
      </c>
      <c r="AA728" s="12">
        <v>0</v>
      </c>
      <c r="AB728" s="12">
        <v>0</v>
      </c>
      <c r="AC728" s="12">
        <v>0</v>
      </c>
      <c r="AD728" s="12">
        <f t="shared" si="229"/>
        <v>0</v>
      </c>
      <c r="AE728" s="12">
        <v>0</v>
      </c>
      <c r="AF728" s="12">
        <v>0</v>
      </c>
      <c r="AG728" s="12">
        <v>0</v>
      </c>
      <c r="AH728" s="12">
        <v>0</v>
      </c>
      <c r="AI728" s="12">
        <v>0</v>
      </c>
      <c r="AJ728" s="12">
        <v>0</v>
      </c>
      <c r="AK728" s="12">
        <f t="shared" si="230"/>
        <v>0</v>
      </c>
      <c r="AL728" s="12">
        <f t="shared" si="234"/>
        <v>168000</v>
      </c>
      <c r="AM728" s="12">
        <f t="shared" si="234"/>
        <v>0</v>
      </c>
      <c r="AN728" s="12">
        <f t="shared" si="234"/>
        <v>0</v>
      </c>
      <c r="AO728" s="12">
        <f t="shared" si="234"/>
        <v>0</v>
      </c>
      <c r="AP728" s="12">
        <f t="shared" si="234"/>
        <v>0</v>
      </c>
      <c r="AQ728" s="12">
        <f t="shared" si="234"/>
        <v>0</v>
      </c>
      <c r="AR728" s="12">
        <f t="shared" si="242"/>
        <v>168000</v>
      </c>
      <c r="AS728" s="26">
        <v>0</v>
      </c>
      <c r="AT728" s="12">
        <v>0</v>
      </c>
      <c r="AU728" s="12">
        <v>0</v>
      </c>
      <c r="AV728" s="12">
        <v>0</v>
      </c>
      <c r="AW728" s="12">
        <v>0</v>
      </c>
      <c r="AX728" s="12">
        <v>0</v>
      </c>
      <c r="AY728" s="12">
        <f t="shared" si="233"/>
        <v>0</v>
      </c>
      <c r="AZ728" s="12">
        <f t="shared" si="236"/>
        <v>168000</v>
      </c>
      <c r="BA728" s="12">
        <f t="shared" si="237"/>
        <v>0</v>
      </c>
      <c r="BB728" s="12">
        <f t="shared" si="238"/>
        <v>0</v>
      </c>
      <c r="BC728" s="12">
        <f t="shared" si="239"/>
        <v>0</v>
      </c>
      <c r="BD728" s="12">
        <f t="shared" si="240"/>
        <v>0</v>
      </c>
      <c r="BE728" s="12">
        <f t="shared" si="241"/>
        <v>0</v>
      </c>
      <c r="BF728" s="12">
        <f t="shared" si="235"/>
        <v>168000</v>
      </c>
      <c r="BH728" s="95"/>
    </row>
    <row r="729" spans="1:60" ht="63.75">
      <c r="A729" s="84" t="s">
        <v>970</v>
      </c>
      <c r="B729" s="14" t="s">
        <v>846</v>
      </c>
      <c r="C729" s="14" t="s">
        <v>971</v>
      </c>
      <c r="D729" s="84" t="s">
        <v>1399</v>
      </c>
      <c r="E729" s="84" t="s">
        <v>67</v>
      </c>
      <c r="F729" s="85">
        <v>10</v>
      </c>
      <c r="G729" s="85" t="s">
        <v>851</v>
      </c>
      <c r="H729" s="85" t="s">
        <v>852</v>
      </c>
      <c r="I729" s="14"/>
      <c r="J729" s="24">
        <v>46075</v>
      </c>
      <c r="K729" s="12">
        <v>0</v>
      </c>
      <c r="L729" s="12">
        <v>0</v>
      </c>
      <c r="M729" s="12">
        <v>0</v>
      </c>
      <c r="N729" s="12">
        <v>0</v>
      </c>
      <c r="O729" s="12">
        <v>0</v>
      </c>
      <c r="P729" s="12">
        <f t="shared" si="227"/>
        <v>46075</v>
      </c>
      <c r="Q729" s="12">
        <v>0</v>
      </c>
      <c r="R729" s="12">
        <v>0</v>
      </c>
      <c r="S729" s="12">
        <v>0</v>
      </c>
      <c r="T729" s="12">
        <v>0</v>
      </c>
      <c r="U729" s="12">
        <v>0</v>
      </c>
      <c r="V729" s="12">
        <v>0</v>
      </c>
      <c r="W729" s="12">
        <f t="shared" si="228"/>
        <v>0</v>
      </c>
      <c r="X729" s="12">
        <v>0</v>
      </c>
      <c r="Y729" s="12">
        <v>0</v>
      </c>
      <c r="Z729" s="12">
        <v>0</v>
      </c>
      <c r="AA729" s="12">
        <v>0</v>
      </c>
      <c r="AB729" s="12">
        <v>0</v>
      </c>
      <c r="AC729" s="12">
        <v>0</v>
      </c>
      <c r="AD729" s="12">
        <f t="shared" si="229"/>
        <v>0</v>
      </c>
      <c r="AE729" s="12">
        <v>0</v>
      </c>
      <c r="AF729" s="12">
        <v>0</v>
      </c>
      <c r="AG729" s="12">
        <v>0</v>
      </c>
      <c r="AH729" s="12">
        <v>0</v>
      </c>
      <c r="AI729" s="12">
        <v>0</v>
      </c>
      <c r="AJ729" s="12">
        <v>0</v>
      </c>
      <c r="AK729" s="12">
        <f t="shared" si="230"/>
        <v>0</v>
      </c>
      <c r="AL729" s="12">
        <f t="shared" si="234"/>
        <v>46075</v>
      </c>
      <c r="AM729" s="12">
        <f t="shared" si="234"/>
        <v>0</v>
      </c>
      <c r="AN729" s="12">
        <f t="shared" si="234"/>
        <v>0</v>
      </c>
      <c r="AO729" s="12">
        <f t="shared" si="234"/>
        <v>0</v>
      </c>
      <c r="AP729" s="12">
        <f t="shared" si="234"/>
        <v>0</v>
      </c>
      <c r="AQ729" s="12">
        <f t="shared" si="234"/>
        <v>0</v>
      </c>
      <c r="AR729" s="12">
        <f t="shared" si="242"/>
        <v>46075</v>
      </c>
      <c r="AS729" s="26">
        <v>0</v>
      </c>
      <c r="AT729" s="12">
        <v>0</v>
      </c>
      <c r="AU729" s="12">
        <v>0</v>
      </c>
      <c r="AV729" s="12">
        <v>0</v>
      </c>
      <c r="AW729" s="12">
        <v>0</v>
      </c>
      <c r="AX729" s="12">
        <v>0</v>
      </c>
      <c r="AY729" s="12">
        <f t="shared" si="233"/>
        <v>0</v>
      </c>
      <c r="AZ729" s="12">
        <f t="shared" si="236"/>
        <v>46075</v>
      </c>
      <c r="BA729" s="12">
        <f t="shared" si="237"/>
        <v>0</v>
      </c>
      <c r="BB729" s="12">
        <f t="shared" si="238"/>
        <v>0</v>
      </c>
      <c r="BC729" s="12">
        <f t="shared" si="239"/>
        <v>0</v>
      </c>
      <c r="BD729" s="12">
        <f t="shared" si="240"/>
        <v>0</v>
      </c>
      <c r="BE729" s="12">
        <f t="shared" si="241"/>
        <v>0</v>
      </c>
      <c r="BF729" s="12">
        <f t="shared" si="235"/>
        <v>46075</v>
      </c>
      <c r="BH729" s="95"/>
    </row>
    <row r="730" spans="1:60" ht="63.75">
      <c r="A730" s="84" t="s">
        <v>972</v>
      </c>
      <c r="B730" s="14" t="s">
        <v>846</v>
      </c>
      <c r="C730" s="14" t="s">
        <v>973</v>
      </c>
      <c r="D730" s="84" t="s">
        <v>1399</v>
      </c>
      <c r="E730" s="84" t="s">
        <v>38</v>
      </c>
      <c r="F730" s="85">
        <v>10</v>
      </c>
      <c r="G730" s="85" t="s">
        <v>851</v>
      </c>
      <c r="H730" s="85" t="s">
        <v>852</v>
      </c>
      <c r="I730" s="14"/>
      <c r="J730" s="24">
        <v>86365</v>
      </c>
      <c r="K730" s="12">
        <v>0</v>
      </c>
      <c r="L730" s="12">
        <v>0</v>
      </c>
      <c r="M730" s="12">
        <v>0</v>
      </c>
      <c r="N730" s="12">
        <v>0</v>
      </c>
      <c r="O730" s="12">
        <v>0</v>
      </c>
      <c r="P730" s="12">
        <f t="shared" si="227"/>
        <v>86365</v>
      </c>
      <c r="Q730" s="12">
        <v>90000</v>
      </c>
      <c r="R730" s="12">
        <v>0</v>
      </c>
      <c r="S730" s="12">
        <v>0</v>
      </c>
      <c r="T730" s="12">
        <v>0</v>
      </c>
      <c r="U730" s="12">
        <v>0</v>
      </c>
      <c r="V730" s="12">
        <v>0</v>
      </c>
      <c r="W730" s="12">
        <f t="shared" si="228"/>
        <v>90000</v>
      </c>
      <c r="X730" s="12">
        <v>0</v>
      </c>
      <c r="Y730" s="12">
        <v>0</v>
      </c>
      <c r="Z730" s="12">
        <v>0</v>
      </c>
      <c r="AA730" s="12">
        <v>0</v>
      </c>
      <c r="AB730" s="12">
        <v>0</v>
      </c>
      <c r="AC730" s="12">
        <v>0</v>
      </c>
      <c r="AD730" s="12">
        <f t="shared" si="229"/>
        <v>0</v>
      </c>
      <c r="AE730" s="12">
        <v>0</v>
      </c>
      <c r="AF730" s="12">
        <v>0</v>
      </c>
      <c r="AG730" s="12">
        <v>0</v>
      </c>
      <c r="AH730" s="12">
        <v>0</v>
      </c>
      <c r="AI730" s="12">
        <v>0</v>
      </c>
      <c r="AJ730" s="12">
        <v>0</v>
      </c>
      <c r="AK730" s="12">
        <f t="shared" si="230"/>
        <v>0</v>
      </c>
      <c r="AL730" s="12">
        <f t="shared" si="234"/>
        <v>176365</v>
      </c>
      <c r="AM730" s="12">
        <f t="shared" si="234"/>
        <v>0</v>
      </c>
      <c r="AN730" s="12">
        <f t="shared" si="234"/>
        <v>0</v>
      </c>
      <c r="AO730" s="12">
        <f t="shared" si="234"/>
        <v>0</v>
      </c>
      <c r="AP730" s="12">
        <f t="shared" si="234"/>
        <v>0</v>
      </c>
      <c r="AQ730" s="12">
        <f t="shared" si="234"/>
        <v>0</v>
      </c>
      <c r="AR730" s="12">
        <f t="shared" si="242"/>
        <v>176365</v>
      </c>
      <c r="AS730" s="26">
        <v>0</v>
      </c>
      <c r="AT730" s="12">
        <v>0</v>
      </c>
      <c r="AU730" s="12">
        <v>0</v>
      </c>
      <c r="AV730" s="12">
        <v>0</v>
      </c>
      <c r="AW730" s="12">
        <v>0</v>
      </c>
      <c r="AX730" s="12">
        <v>0</v>
      </c>
      <c r="AY730" s="12">
        <f t="shared" si="233"/>
        <v>0</v>
      </c>
      <c r="AZ730" s="12">
        <f t="shared" si="236"/>
        <v>176365</v>
      </c>
      <c r="BA730" s="12">
        <f t="shared" si="237"/>
        <v>0</v>
      </c>
      <c r="BB730" s="12">
        <f t="shared" si="238"/>
        <v>0</v>
      </c>
      <c r="BC730" s="12">
        <f t="shared" si="239"/>
        <v>0</v>
      </c>
      <c r="BD730" s="12">
        <f t="shared" si="240"/>
        <v>0</v>
      </c>
      <c r="BE730" s="12">
        <f t="shared" si="241"/>
        <v>0</v>
      </c>
      <c r="BF730" s="12">
        <f t="shared" si="235"/>
        <v>176365</v>
      </c>
      <c r="BH730" s="95"/>
    </row>
    <row r="731" spans="1:60" ht="63.75">
      <c r="A731" s="84" t="s">
        <v>974</v>
      </c>
      <c r="B731" s="14" t="s">
        <v>846</v>
      </c>
      <c r="C731" s="14" t="s">
        <v>975</v>
      </c>
      <c r="D731" s="84" t="s">
        <v>1399</v>
      </c>
      <c r="E731" s="84" t="s">
        <v>57</v>
      </c>
      <c r="F731" s="85">
        <v>10</v>
      </c>
      <c r="G731" s="85" t="s">
        <v>851</v>
      </c>
      <c r="H731" s="85" t="s">
        <v>852</v>
      </c>
      <c r="I731" s="14"/>
      <c r="J731" s="24">
        <v>0</v>
      </c>
      <c r="K731" s="12">
        <v>0</v>
      </c>
      <c r="L731" s="12">
        <v>0</v>
      </c>
      <c r="M731" s="12">
        <v>0</v>
      </c>
      <c r="N731" s="12">
        <v>0</v>
      </c>
      <c r="O731" s="12">
        <v>0</v>
      </c>
      <c r="P731" s="12">
        <f t="shared" ref="P731:P786" si="243">SUM(J731:O731)</f>
        <v>0</v>
      </c>
      <c r="Q731" s="12">
        <v>60500</v>
      </c>
      <c r="R731" s="12">
        <v>0</v>
      </c>
      <c r="S731" s="12">
        <v>0</v>
      </c>
      <c r="T731" s="12">
        <v>0</v>
      </c>
      <c r="U731" s="12">
        <v>0</v>
      </c>
      <c r="V731" s="12">
        <v>0</v>
      </c>
      <c r="W731" s="12">
        <f t="shared" ref="W731:W786" si="244">SUM(Q731:V731)</f>
        <v>60500</v>
      </c>
      <c r="X731" s="12">
        <v>0</v>
      </c>
      <c r="Y731" s="12">
        <v>0</v>
      </c>
      <c r="Z731" s="12">
        <v>0</v>
      </c>
      <c r="AA731" s="12">
        <v>0</v>
      </c>
      <c r="AB731" s="12">
        <v>0</v>
      </c>
      <c r="AC731" s="12">
        <v>0</v>
      </c>
      <c r="AD731" s="12">
        <f t="shared" ref="AD731:AD786" si="245">SUM(X731:AC731)</f>
        <v>0</v>
      </c>
      <c r="AE731" s="12">
        <v>0</v>
      </c>
      <c r="AF731" s="12">
        <v>0</v>
      </c>
      <c r="AG731" s="12">
        <v>0</v>
      </c>
      <c r="AH731" s="12">
        <v>0</v>
      </c>
      <c r="AI731" s="12">
        <v>0</v>
      </c>
      <c r="AJ731" s="12">
        <v>0</v>
      </c>
      <c r="AK731" s="12">
        <f t="shared" ref="AK731:AK786" si="246">SUM(AE731:AJ731)</f>
        <v>0</v>
      </c>
      <c r="AL731" s="12">
        <f t="shared" si="234"/>
        <v>60500</v>
      </c>
      <c r="AM731" s="12">
        <f t="shared" si="234"/>
        <v>0</v>
      </c>
      <c r="AN731" s="12">
        <f t="shared" si="234"/>
        <v>0</v>
      </c>
      <c r="AO731" s="12">
        <f t="shared" si="234"/>
        <v>0</v>
      </c>
      <c r="AP731" s="12">
        <f t="shared" si="234"/>
        <v>0</v>
      </c>
      <c r="AQ731" s="12">
        <f t="shared" si="234"/>
        <v>0</v>
      </c>
      <c r="AR731" s="12">
        <f t="shared" si="242"/>
        <v>60500</v>
      </c>
      <c r="AS731" s="26">
        <v>0</v>
      </c>
      <c r="AT731" s="12">
        <v>0</v>
      </c>
      <c r="AU731" s="12">
        <v>0</v>
      </c>
      <c r="AV731" s="12">
        <v>0</v>
      </c>
      <c r="AW731" s="12">
        <v>0</v>
      </c>
      <c r="AX731" s="12">
        <v>0</v>
      </c>
      <c r="AY731" s="12">
        <f t="shared" ref="AY731:AY786" si="247">SUM(AS731:AX731)</f>
        <v>0</v>
      </c>
      <c r="AZ731" s="12">
        <f t="shared" si="236"/>
        <v>60500</v>
      </c>
      <c r="BA731" s="12">
        <f t="shared" si="237"/>
        <v>0</v>
      </c>
      <c r="BB731" s="12">
        <f t="shared" si="238"/>
        <v>0</v>
      </c>
      <c r="BC731" s="12">
        <f t="shared" si="239"/>
        <v>0</v>
      </c>
      <c r="BD731" s="12">
        <f t="shared" si="240"/>
        <v>0</v>
      </c>
      <c r="BE731" s="12">
        <f t="shared" si="241"/>
        <v>0</v>
      </c>
      <c r="BF731" s="12">
        <f t="shared" si="235"/>
        <v>60500</v>
      </c>
      <c r="BH731" s="95"/>
    </row>
    <row r="732" spans="1:60" ht="76.5">
      <c r="A732" s="84" t="s">
        <v>976</v>
      </c>
      <c r="B732" s="14" t="s">
        <v>846</v>
      </c>
      <c r="C732" s="14" t="s">
        <v>977</v>
      </c>
      <c r="D732" s="84" t="s">
        <v>1399</v>
      </c>
      <c r="E732" s="84" t="s">
        <v>57</v>
      </c>
      <c r="F732" s="85">
        <v>10</v>
      </c>
      <c r="G732" s="85" t="s">
        <v>851</v>
      </c>
      <c r="H732" s="85" t="s">
        <v>852</v>
      </c>
      <c r="I732" s="14"/>
      <c r="J732" s="24">
        <v>0</v>
      </c>
      <c r="K732" s="12">
        <v>0</v>
      </c>
      <c r="L732" s="12">
        <v>0</v>
      </c>
      <c r="M732" s="12">
        <v>0</v>
      </c>
      <c r="N732" s="12">
        <v>0</v>
      </c>
      <c r="O732" s="12">
        <v>0</v>
      </c>
      <c r="P732" s="12">
        <f t="shared" si="243"/>
        <v>0</v>
      </c>
      <c r="Q732" s="12">
        <v>163500</v>
      </c>
      <c r="R732" s="12">
        <v>0</v>
      </c>
      <c r="S732" s="12">
        <v>0</v>
      </c>
      <c r="T732" s="12">
        <v>0</v>
      </c>
      <c r="U732" s="12">
        <v>0</v>
      </c>
      <c r="V732" s="12">
        <v>0</v>
      </c>
      <c r="W732" s="12">
        <f t="shared" si="244"/>
        <v>163500</v>
      </c>
      <c r="X732" s="12">
        <v>0</v>
      </c>
      <c r="Y732" s="12">
        <v>0</v>
      </c>
      <c r="Z732" s="12">
        <v>0</v>
      </c>
      <c r="AA732" s="12">
        <v>0</v>
      </c>
      <c r="AB732" s="12">
        <v>0</v>
      </c>
      <c r="AC732" s="12">
        <v>0</v>
      </c>
      <c r="AD732" s="12">
        <f t="shared" si="245"/>
        <v>0</v>
      </c>
      <c r="AE732" s="12">
        <v>0</v>
      </c>
      <c r="AF732" s="12">
        <v>0</v>
      </c>
      <c r="AG732" s="12">
        <v>0</v>
      </c>
      <c r="AH732" s="12">
        <v>0</v>
      </c>
      <c r="AI732" s="12">
        <v>0</v>
      </c>
      <c r="AJ732" s="12">
        <v>0</v>
      </c>
      <c r="AK732" s="12">
        <f t="shared" si="246"/>
        <v>0</v>
      </c>
      <c r="AL732" s="12">
        <f t="shared" si="234"/>
        <v>163500</v>
      </c>
      <c r="AM732" s="12">
        <f t="shared" si="234"/>
        <v>0</v>
      </c>
      <c r="AN732" s="12">
        <f t="shared" si="234"/>
        <v>0</v>
      </c>
      <c r="AO732" s="12">
        <f t="shared" si="234"/>
        <v>0</v>
      </c>
      <c r="AP732" s="12">
        <f t="shared" si="234"/>
        <v>0</v>
      </c>
      <c r="AQ732" s="12">
        <f t="shared" si="234"/>
        <v>0</v>
      </c>
      <c r="AR732" s="12">
        <f t="shared" si="242"/>
        <v>163500</v>
      </c>
      <c r="AS732" s="26">
        <v>0</v>
      </c>
      <c r="AT732" s="12">
        <v>0</v>
      </c>
      <c r="AU732" s="12">
        <v>0</v>
      </c>
      <c r="AV732" s="12">
        <v>0</v>
      </c>
      <c r="AW732" s="12">
        <v>0</v>
      </c>
      <c r="AX732" s="12">
        <v>0</v>
      </c>
      <c r="AY732" s="12">
        <f t="shared" si="247"/>
        <v>0</v>
      </c>
      <c r="AZ732" s="12">
        <f t="shared" si="236"/>
        <v>163500</v>
      </c>
      <c r="BA732" s="12">
        <f t="shared" si="237"/>
        <v>0</v>
      </c>
      <c r="BB732" s="12">
        <f t="shared" si="238"/>
        <v>0</v>
      </c>
      <c r="BC732" s="12">
        <f t="shared" si="239"/>
        <v>0</v>
      </c>
      <c r="BD732" s="12">
        <f t="shared" si="240"/>
        <v>0</v>
      </c>
      <c r="BE732" s="12">
        <f t="shared" si="241"/>
        <v>0</v>
      </c>
      <c r="BF732" s="12">
        <f t="shared" si="235"/>
        <v>163500</v>
      </c>
      <c r="BH732" s="95"/>
    </row>
    <row r="733" spans="1:60" ht="63.75">
      <c r="A733" s="84" t="s">
        <v>978</v>
      </c>
      <c r="B733" s="14" t="s">
        <v>846</v>
      </c>
      <c r="C733" s="14" t="s">
        <v>979</v>
      </c>
      <c r="D733" s="84" t="s">
        <v>1399</v>
      </c>
      <c r="E733" s="84" t="s">
        <v>62</v>
      </c>
      <c r="F733" s="85">
        <v>10</v>
      </c>
      <c r="G733" s="85" t="s">
        <v>851</v>
      </c>
      <c r="H733" s="85" t="s">
        <v>852</v>
      </c>
      <c r="I733" s="14"/>
      <c r="J733" s="24">
        <v>373770</v>
      </c>
      <c r="K733" s="12">
        <v>0</v>
      </c>
      <c r="L733" s="12">
        <v>0</v>
      </c>
      <c r="M733" s="12">
        <v>0</v>
      </c>
      <c r="N733" s="12">
        <v>0</v>
      </c>
      <c r="O733" s="12">
        <v>0</v>
      </c>
      <c r="P733" s="12">
        <f t="shared" si="243"/>
        <v>373770</v>
      </c>
      <c r="Q733" s="12">
        <v>124230</v>
      </c>
      <c r="R733" s="12">
        <v>0</v>
      </c>
      <c r="S733" s="12">
        <v>0</v>
      </c>
      <c r="T733" s="12">
        <v>0</v>
      </c>
      <c r="U733" s="12">
        <v>0</v>
      </c>
      <c r="V733" s="12">
        <v>0</v>
      </c>
      <c r="W733" s="12">
        <f t="shared" si="244"/>
        <v>124230</v>
      </c>
      <c r="X733" s="12">
        <v>0</v>
      </c>
      <c r="Y733" s="12">
        <v>0</v>
      </c>
      <c r="Z733" s="12">
        <v>0</v>
      </c>
      <c r="AA733" s="12">
        <v>0</v>
      </c>
      <c r="AB733" s="12">
        <v>0</v>
      </c>
      <c r="AC733" s="12">
        <v>0</v>
      </c>
      <c r="AD733" s="12">
        <f t="shared" si="245"/>
        <v>0</v>
      </c>
      <c r="AE733" s="12">
        <v>0</v>
      </c>
      <c r="AF733" s="12">
        <v>0</v>
      </c>
      <c r="AG733" s="12">
        <v>0</v>
      </c>
      <c r="AH733" s="12">
        <v>0</v>
      </c>
      <c r="AI733" s="12">
        <v>0</v>
      </c>
      <c r="AJ733" s="12">
        <v>0</v>
      </c>
      <c r="AK733" s="12">
        <f t="shared" si="246"/>
        <v>0</v>
      </c>
      <c r="AL733" s="12">
        <f t="shared" si="234"/>
        <v>498000</v>
      </c>
      <c r="AM733" s="12">
        <f t="shared" si="234"/>
        <v>0</v>
      </c>
      <c r="AN733" s="12">
        <f t="shared" si="234"/>
        <v>0</v>
      </c>
      <c r="AO733" s="12">
        <f t="shared" si="234"/>
        <v>0</v>
      </c>
      <c r="AP733" s="12">
        <f t="shared" si="234"/>
        <v>0</v>
      </c>
      <c r="AQ733" s="12">
        <f t="shared" si="234"/>
        <v>0</v>
      </c>
      <c r="AR733" s="12">
        <f t="shared" si="242"/>
        <v>498000</v>
      </c>
      <c r="AS733" s="26">
        <v>0</v>
      </c>
      <c r="AT733" s="12">
        <v>0</v>
      </c>
      <c r="AU733" s="12">
        <v>0</v>
      </c>
      <c r="AV733" s="12">
        <v>0</v>
      </c>
      <c r="AW733" s="12">
        <v>0</v>
      </c>
      <c r="AX733" s="12">
        <v>0</v>
      </c>
      <c r="AY733" s="12">
        <f t="shared" si="247"/>
        <v>0</v>
      </c>
      <c r="AZ733" s="12">
        <f t="shared" si="236"/>
        <v>498000</v>
      </c>
      <c r="BA733" s="12">
        <f t="shared" si="237"/>
        <v>0</v>
      </c>
      <c r="BB733" s="12">
        <f t="shared" si="238"/>
        <v>0</v>
      </c>
      <c r="BC733" s="12">
        <f t="shared" si="239"/>
        <v>0</v>
      </c>
      <c r="BD733" s="12">
        <f t="shared" si="240"/>
        <v>0</v>
      </c>
      <c r="BE733" s="12">
        <f t="shared" si="241"/>
        <v>0</v>
      </c>
      <c r="BF733" s="12">
        <f t="shared" si="235"/>
        <v>498000</v>
      </c>
      <c r="BH733" s="95"/>
    </row>
    <row r="734" spans="1:60" ht="89.25">
      <c r="A734" s="84" t="s">
        <v>980</v>
      </c>
      <c r="B734" s="14" t="s">
        <v>981</v>
      </c>
      <c r="C734" s="14" t="s">
        <v>982</v>
      </c>
      <c r="D734" s="84" t="s">
        <v>44</v>
      </c>
      <c r="E734" s="84"/>
      <c r="F734" s="85">
        <v>10</v>
      </c>
      <c r="G734" s="85">
        <v>16</v>
      </c>
      <c r="H734" s="85" t="s">
        <v>907</v>
      </c>
      <c r="I734" s="14"/>
      <c r="J734" s="24">
        <v>0</v>
      </c>
      <c r="K734" s="12">
        <v>0</v>
      </c>
      <c r="L734" s="12">
        <v>0</v>
      </c>
      <c r="M734" s="12">
        <v>0</v>
      </c>
      <c r="N734" s="12">
        <v>0</v>
      </c>
      <c r="O734" s="12">
        <v>0</v>
      </c>
      <c r="P734" s="12">
        <f t="shared" si="243"/>
        <v>0</v>
      </c>
      <c r="Q734" s="12">
        <v>0</v>
      </c>
      <c r="R734" s="12">
        <v>0</v>
      </c>
      <c r="S734" s="12">
        <v>0</v>
      </c>
      <c r="T734" s="12">
        <v>0</v>
      </c>
      <c r="U734" s="12">
        <v>2000</v>
      </c>
      <c r="V734" s="12">
        <v>0</v>
      </c>
      <c r="W734" s="12">
        <f t="shared" si="244"/>
        <v>2000</v>
      </c>
      <c r="X734" s="12">
        <v>0</v>
      </c>
      <c r="Y734" s="12">
        <v>0</v>
      </c>
      <c r="Z734" s="12">
        <v>0</v>
      </c>
      <c r="AA734" s="12">
        <v>0</v>
      </c>
      <c r="AB734" s="12">
        <v>0</v>
      </c>
      <c r="AC734" s="12">
        <v>0</v>
      </c>
      <c r="AD734" s="12">
        <f t="shared" si="245"/>
        <v>0</v>
      </c>
      <c r="AE734" s="12">
        <v>0</v>
      </c>
      <c r="AF734" s="12">
        <v>0</v>
      </c>
      <c r="AG734" s="12">
        <v>0</v>
      </c>
      <c r="AH734" s="12">
        <v>0</v>
      </c>
      <c r="AI734" s="12">
        <v>0</v>
      </c>
      <c r="AJ734" s="12">
        <v>0</v>
      </c>
      <c r="AK734" s="12">
        <f t="shared" si="246"/>
        <v>0</v>
      </c>
      <c r="AL734" s="12">
        <f t="shared" si="234"/>
        <v>0</v>
      </c>
      <c r="AM734" s="12">
        <f t="shared" si="234"/>
        <v>0</v>
      </c>
      <c r="AN734" s="12">
        <f t="shared" si="234"/>
        <v>0</v>
      </c>
      <c r="AO734" s="12">
        <f t="shared" si="234"/>
        <v>0</v>
      </c>
      <c r="AP734" s="12">
        <f t="shared" si="234"/>
        <v>2000</v>
      </c>
      <c r="AQ734" s="12">
        <f t="shared" si="234"/>
        <v>0</v>
      </c>
      <c r="AR734" s="12">
        <f t="shared" si="242"/>
        <v>2000</v>
      </c>
      <c r="AS734" s="26">
        <v>0</v>
      </c>
      <c r="AT734" s="12">
        <v>0</v>
      </c>
      <c r="AU734" s="12">
        <v>0</v>
      </c>
      <c r="AV734" s="12">
        <v>0</v>
      </c>
      <c r="AW734" s="12">
        <v>0</v>
      </c>
      <c r="AX734" s="12">
        <v>0</v>
      </c>
      <c r="AY734" s="12">
        <f t="shared" si="247"/>
        <v>0</v>
      </c>
      <c r="AZ734" s="12">
        <f t="shared" si="236"/>
        <v>0</v>
      </c>
      <c r="BA734" s="12">
        <f t="shared" si="237"/>
        <v>0</v>
      </c>
      <c r="BB734" s="12">
        <f t="shared" si="238"/>
        <v>0</v>
      </c>
      <c r="BC734" s="12">
        <f t="shared" si="239"/>
        <v>0</v>
      </c>
      <c r="BD734" s="12">
        <f t="shared" si="240"/>
        <v>2000</v>
      </c>
      <c r="BE734" s="12">
        <f t="shared" si="241"/>
        <v>0</v>
      </c>
      <c r="BF734" s="12">
        <f t="shared" si="235"/>
        <v>2000</v>
      </c>
      <c r="BH734" s="95"/>
    </row>
    <row r="735" spans="1:60" ht="63.75">
      <c r="A735" s="84" t="s">
        <v>983</v>
      </c>
      <c r="B735" s="14" t="s">
        <v>846</v>
      </c>
      <c r="C735" s="14" t="s">
        <v>984</v>
      </c>
      <c r="D735" s="84" t="s">
        <v>1399</v>
      </c>
      <c r="E735" s="84" t="s">
        <v>37</v>
      </c>
      <c r="F735" s="85">
        <v>10</v>
      </c>
      <c r="G735" s="85" t="s">
        <v>851</v>
      </c>
      <c r="H735" s="85" t="s">
        <v>852</v>
      </c>
      <c r="I735" s="14"/>
      <c r="J735" s="24">
        <v>36000</v>
      </c>
      <c r="K735" s="12">
        <v>0</v>
      </c>
      <c r="L735" s="12">
        <v>0</v>
      </c>
      <c r="M735" s="12">
        <v>0</v>
      </c>
      <c r="N735" s="12">
        <v>0</v>
      </c>
      <c r="O735" s="12">
        <v>0</v>
      </c>
      <c r="P735" s="12">
        <f t="shared" si="243"/>
        <v>36000</v>
      </c>
      <c r="Q735" s="12">
        <v>50000</v>
      </c>
      <c r="R735" s="12">
        <v>0</v>
      </c>
      <c r="S735" s="12">
        <v>0</v>
      </c>
      <c r="T735" s="12">
        <v>0</v>
      </c>
      <c r="U735" s="12">
        <v>0</v>
      </c>
      <c r="V735" s="12">
        <v>0</v>
      </c>
      <c r="W735" s="12">
        <f t="shared" si="244"/>
        <v>50000</v>
      </c>
      <c r="X735" s="12">
        <v>0</v>
      </c>
      <c r="Y735" s="12">
        <v>0</v>
      </c>
      <c r="Z735" s="12">
        <v>0</v>
      </c>
      <c r="AA735" s="12">
        <v>0</v>
      </c>
      <c r="AB735" s="12">
        <v>0</v>
      </c>
      <c r="AC735" s="12">
        <v>0</v>
      </c>
      <c r="AD735" s="12">
        <f t="shared" si="245"/>
        <v>0</v>
      </c>
      <c r="AE735" s="12">
        <v>0</v>
      </c>
      <c r="AF735" s="12">
        <v>0</v>
      </c>
      <c r="AG735" s="12">
        <v>0</v>
      </c>
      <c r="AH735" s="12">
        <v>0</v>
      </c>
      <c r="AI735" s="12">
        <v>0</v>
      </c>
      <c r="AJ735" s="12">
        <v>0</v>
      </c>
      <c r="AK735" s="12">
        <f t="shared" si="246"/>
        <v>0</v>
      </c>
      <c r="AL735" s="12">
        <f t="shared" si="234"/>
        <v>86000</v>
      </c>
      <c r="AM735" s="12">
        <f t="shared" si="234"/>
        <v>0</v>
      </c>
      <c r="AN735" s="12">
        <f t="shared" si="234"/>
        <v>0</v>
      </c>
      <c r="AO735" s="12">
        <f t="shared" si="234"/>
        <v>0</v>
      </c>
      <c r="AP735" s="12">
        <f t="shared" si="234"/>
        <v>0</v>
      </c>
      <c r="AQ735" s="12">
        <f t="shared" si="234"/>
        <v>0</v>
      </c>
      <c r="AR735" s="12">
        <f t="shared" si="242"/>
        <v>86000</v>
      </c>
      <c r="AS735" s="26">
        <v>0</v>
      </c>
      <c r="AT735" s="12">
        <v>0</v>
      </c>
      <c r="AU735" s="12">
        <v>0</v>
      </c>
      <c r="AV735" s="12">
        <v>0</v>
      </c>
      <c r="AW735" s="12">
        <v>0</v>
      </c>
      <c r="AX735" s="12">
        <v>0</v>
      </c>
      <c r="AY735" s="12">
        <f t="shared" si="247"/>
        <v>0</v>
      </c>
      <c r="AZ735" s="12">
        <f t="shared" si="236"/>
        <v>86000</v>
      </c>
      <c r="BA735" s="12">
        <f t="shared" si="237"/>
        <v>0</v>
      </c>
      <c r="BB735" s="12">
        <f t="shared" si="238"/>
        <v>0</v>
      </c>
      <c r="BC735" s="12">
        <f t="shared" si="239"/>
        <v>0</v>
      </c>
      <c r="BD735" s="12">
        <f t="shared" si="240"/>
        <v>0</v>
      </c>
      <c r="BE735" s="12">
        <f t="shared" si="241"/>
        <v>0</v>
      </c>
      <c r="BF735" s="12">
        <f t="shared" si="235"/>
        <v>86000</v>
      </c>
      <c r="BH735" s="95"/>
    </row>
    <row r="736" spans="1:60" ht="63.75">
      <c r="A736" s="84" t="s">
        <v>985</v>
      </c>
      <c r="B736" s="14" t="s">
        <v>846</v>
      </c>
      <c r="C736" s="14" t="s">
        <v>986</v>
      </c>
      <c r="D736" s="84" t="s">
        <v>1399</v>
      </c>
      <c r="E736" s="84" t="s">
        <v>63</v>
      </c>
      <c r="F736" s="85">
        <v>10</v>
      </c>
      <c r="G736" s="85" t="s">
        <v>851</v>
      </c>
      <c r="H736" s="85" t="s">
        <v>852</v>
      </c>
      <c r="I736" s="14"/>
      <c r="J736" s="24">
        <v>68000</v>
      </c>
      <c r="K736" s="12">
        <v>0</v>
      </c>
      <c r="L736" s="12">
        <v>0</v>
      </c>
      <c r="M736" s="12">
        <v>0</v>
      </c>
      <c r="N736" s="12">
        <v>0</v>
      </c>
      <c r="O736" s="12">
        <v>0</v>
      </c>
      <c r="P736" s="12">
        <f t="shared" si="243"/>
        <v>68000</v>
      </c>
      <c r="Q736" s="12">
        <v>50000</v>
      </c>
      <c r="R736" s="12">
        <v>0</v>
      </c>
      <c r="S736" s="12">
        <v>0</v>
      </c>
      <c r="T736" s="12">
        <v>0</v>
      </c>
      <c r="U736" s="12">
        <v>0</v>
      </c>
      <c r="V736" s="12">
        <v>0</v>
      </c>
      <c r="W736" s="12">
        <f t="shared" si="244"/>
        <v>50000</v>
      </c>
      <c r="X736" s="12">
        <v>0</v>
      </c>
      <c r="Y736" s="12">
        <v>0</v>
      </c>
      <c r="Z736" s="12">
        <v>0</v>
      </c>
      <c r="AA736" s="12">
        <v>0</v>
      </c>
      <c r="AB736" s="12">
        <v>0</v>
      </c>
      <c r="AC736" s="12">
        <v>0</v>
      </c>
      <c r="AD736" s="12">
        <f t="shared" si="245"/>
        <v>0</v>
      </c>
      <c r="AE736" s="12">
        <v>0</v>
      </c>
      <c r="AF736" s="12">
        <v>0</v>
      </c>
      <c r="AG736" s="12">
        <v>0</v>
      </c>
      <c r="AH736" s="12">
        <v>0</v>
      </c>
      <c r="AI736" s="12">
        <v>0</v>
      </c>
      <c r="AJ736" s="12">
        <v>0</v>
      </c>
      <c r="AK736" s="12">
        <f t="shared" si="246"/>
        <v>0</v>
      </c>
      <c r="AL736" s="12">
        <f t="shared" si="234"/>
        <v>118000</v>
      </c>
      <c r="AM736" s="12">
        <f t="shared" si="234"/>
        <v>0</v>
      </c>
      <c r="AN736" s="12">
        <f t="shared" si="234"/>
        <v>0</v>
      </c>
      <c r="AO736" s="12">
        <f t="shared" si="234"/>
        <v>0</v>
      </c>
      <c r="AP736" s="12">
        <f t="shared" si="234"/>
        <v>0</v>
      </c>
      <c r="AQ736" s="12">
        <f t="shared" si="234"/>
        <v>0</v>
      </c>
      <c r="AR736" s="12">
        <f t="shared" si="242"/>
        <v>118000</v>
      </c>
      <c r="AS736" s="26">
        <v>0</v>
      </c>
      <c r="AT736" s="12">
        <v>0</v>
      </c>
      <c r="AU736" s="12">
        <v>0</v>
      </c>
      <c r="AV736" s="12">
        <v>0</v>
      </c>
      <c r="AW736" s="12">
        <v>0</v>
      </c>
      <c r="AX736" s="12">
        <v>0</v>
      </c>
      <c r="AY736" s="12">
        <f t="shared" si="247"/>
        <v>0</v>
      </c>
      <c r="AZ736" s="12">
        <f t="shared" si="236"/>
        <v>118000</v>
      </c>
      <c r="BA736" s="12">
        <f t="shared" si="237"/>
        <v>0</v>
      </c>
      <c r="BB736" s="12">
        <f t="shared" si="238"/>
        <v>0</v>
      </c>
      <c r="BC736" s="12">
        <f t="shared" si="239"/>
        <v>0</v>
      </c>
      <c r="BD736" s="12">
        <f t="shared" si="240"/>
        <v>0</v>
      </c>
      <c r="BE736" s="12">
        <f t="shared" si="241"/>
        <v>0</v>
      </c>
      <c r="BF736" s="12">
        <f t="shared" si="235"/>
        <v>118000</v>
      </c>
      <c r="BH736" s="95"/>
    </row>
    <row r="737" spans="1:60" ht="63.75">
      <c r="A737" s="84" t="s">
        <v>987</v>
      </c>
      <c r="B737" s="14" t="s">
        <v>846</v>
      </c>
      <c r="C737" s="14" t="s">
        <v>988</v>
      </c>
      <c r="D737" s="84" t="s">
        <v>1399</v>
      </c>
      <c r="E737" s="84" t="s">
        <v>59</v>
      </c>
      <c r="F737" s="85">
        <v>10</v>
      </c>
      <c r="G737" s="85" t="s">
        <v>851</v>
      </c>
      <c r="H737" s="85" t="s">
        <v>852</v>
      </c>
      <c r="I737" s="14"/>
      <c r="J737" s="24">
        <v>55290</v>
      </c>
      <c r="K737" s="12">
        <v>0</v>
      </c>
      <c r="L737" s="12">
        <v>0</v>
      </c>
      <c r="M737" s="12">
        <v>0</v>
      </c>
      <c r="N737" s="12">
        <v>0</v>
      </c>
      <c r="O737" s="12">
        <v>0</v>
      </c>
      <c r="P737" s="12">
        <f t="shared" si="243"/>
        <v>55290</v>
      </c>
      <c r="Q737" s="12">
        <v>50000</v>
      </c>
      <c r="R737" s="12">
        <v>0</v>
      </c>
      <c r="S737" s="12">
        <v>0</v>
      </c>
      <c r="T737" s="12">
        <v>0</v>
      </c>
      <c r="U737" s="12">
        <v>0</v>
      </c>
      <c r="V737" s="12">
        <v>0</v>
      </c>
      <c r="W737" s="12">
        <f t="shared" si="244"/>
        <v>50000</v>
      </c>
      <c r="X737" s="12">
        <v>0</v>
      </c>
      <c r="Y737" s="12">
        <v>0</v>
      </c>
      <c r="Z737" s="12">
        <v>0</v>
      </c>
      <c r="AA737" s="12">
        <v>0</v>
      </c>
      <c r="AB737" s="12">
        <v>0</v>
      </c>
      <c r="AC737" s="12">
        <v>0</v>
      </c>
      <c r="AD737" s="12">
        <f t="shared" si="245"/>
        <v>0</v>
      </c>
      <c r="AE737" s="12">
        <v>0</v>
      </c>
      <c r="AF737" s="12">
        <v>0</v>
      </c>
      <c r="AG737" s="12">
        <v>0</v>
      </c>
      <c r="AH737" s="12">
        <v>0</v>
      </c>
      <c r="AI737" s="12">
        <v>0</v>
      </c>
      <c r="AJ737" s="12">
        <v>0</v>
      </c>
      <c r="AK737" s="12">
        <f t="shared" si="246"/>
        <v>0</v>
      </c>
      <c r="AL737" s="12">
        <f t="shared" si="234"/>
        <v>105290</v>
      </c>
      <c r="AM737" s="12">
        <f t="shared" si="234"/>
        <v>0</v>
      </c>
      <c r="AN737" s="12">
        <f t="shared" si="234"/>
        <v>0</v>
      </c>
      <c r="AO737" s="12">
        <f t="shared" si="234"/>
        <v>0</v>
      </c>
      <c r="AP737" s="12">
        <f t="shared" si="234"/>
        <v>0</v>
      </c>
      <c r="AQ737" s="12">
        <f t="shared" si="234"/>
        <v>0</v>
      </c>
      <c r="AR737" s="12">
        <f t="shared" si="242"/>
        <v>105290</v>
      </c>
      <c r="AS737" s="26">
        <v>0</v>
      </c>
      <c r="AT737" s="12">
        <v>0</v>
      </c>
      <c r="AU737" s="12">
        <v>0</v>
      </c>
      <c r="AV737" s="12">
        <v>0</v>
      </c>
      <c r="AW737" s="12">
        <v>0</v>
      </c>
      <c r="AX737" s="12">
        <v>0</v>
      </c>
      <c r="AY737" s="12">
        <f t="shared" si="247"/>
        <v>0</v>
      </c>
      <c r="AZ737" s="12">
        <f t="shared" si="236"/>
        <v>105290</v>
      </c>
      <c r="BA737" s="12">
        <f t="shared" si="237"/>
        <v>0</v>
      </c>
      <c r="BB737" s="12">
        <f t="shared" si="238"/>
        <v>0</v>
      </c>
      <c r="BC737" s="12">
        <f t="shared" si="239"/>
        <v>0</v>
      </c>
      <c r="BD737" s="12">
        <f t="shared" si="240"/>
        <v>0</v>
      </c>
      <c r="BE737" s="12">
        <f t="shared" si="241"/>
        <v>0</v>
      </c>
      <c r="BF737" s="12">
        <f t="shared" si="235"/>
        <v>105290</v>
      </c>
      <c r="BH737" s="95"/>
    </row>
    <row r="738" spans="1:60" ht="63.75">
      <c r="A738" s="84" t="s">
        <v>989</v>
      </c>
      <c r="B738" s="14" t="s">
        <v>846</v>
      </c>
      <c r="C738" s="14" t="s">
        <v>990</v>
      </c>
      <c r="D738" s="84" t="s">
        <v>1399</v>
      </c>
      <c r="E738" s="84" t="s">
        <v>63</v>
      </c>
      <c r="F738" s="85">
        <v>10</v>
      </c>
      <c r="G738" s="85" t="s">
        <v>851</v>
      </c>
      <c r="H738" s="85" t="s">
        <v>852</v>
      </c>
      <c r="I738" s="14"/>
      <c r="J738" s="24">
        <v>18430</v>
      </c>
      <c r="K738" s="12">
        <v>0</v>
      </c>
      <c r="L738" s="12">
        <v>0</v>
      </c>
      <c r="M738" s="12">
        <v>0</v>
      </c>
      <c r="N738" s="12">
        <v>0</v>
      </c>
      <c r="O738" s="12">
        <v>0</v>
      </c>
      <c r="P738" s="12">
        <f t="shared" si="243"/>
        <v>18430</v>
      </c>
      <c r="Q738" s="12">
        <v>0</v>
      </c>
      <c r="R738" s="12">
        <v>0</v>
      </c>
      <c r="S738" s="12">
        <v>0</v>
      </c>
      <c r="T738" s="12">
        <v>0</v>
      </c>
      <c r="U738" s="12">
        <v>0</v>
      </c>
      <c r="V738" s="12">
        <v>0</v>
      </c>
      <c r="W738" s="12">
        <f t="shared" si="244"/>
        <v>0</v>
      </c>
      <c r="X738" s="12">
        <v>0</v>
      </c>
      <c r="Y738" s="12">
        <v>0</v>
      </c>
      <c r="Z738" s="12">
        <v>0</v>
      </c>
      <c r="AA738" s="12">
        <v>0</v>
      </c>
      <c r="AB738" s="12">
        <v>0</v>
      </c>
      <c r="AC738" s="12">
        <v>0</v>
      </c>
      <c r="AD738" s="12">
        <f t="shared" si="245"/>
        <v>0</v>
      </c>
      <c r="AE738" s="12">
        <v>0</v>
      </c>
      <c r="AF738" s="12">
        <v>0</v>
      </c>
      <c r="AG738" s="12">
        <v>0</v>
      </c>
      <c r="AH738" s="12">
        <v>0</v>
      </c>
      <c r="AI738" s="12">
        <v>0</v>
      </c>
      <c r="AJ738" s="12">
        <v>0</v>
      </c>
      <c r="AK738" s="12">
        <f t="shared" si="246"/>
        <v>0</v>
      </c>
      <c r="AL738" s="12">
        <f t="shared" si="234"/>
        <v>18430</v>
      </c>
      <c r="AM738" s="12">
        <f t="shared" si="234"/>
        <v>0</v>
      </c>
      <c r="AN738" s="12">
        <f t="shared" si="234"/>
        <v>0</v>
      </c>
      <c r="AO738" s="12">
        <f t="shared" si="234"/>
        <v>0</v>
      </c>
      <c r="AP738" s="12">
        <f t="shared" si="234"/>
        <v>0</v>
      </c>
      <c r="AQ738" s="12">
        <f t="shared" si="234"/>
        <v>0</v>
      </c>
      <c r="AR738" s="12">
        <f t="shared" si="242"/>
        <v>18430</v>
      </c>
      <c r="AS738" s="26">
        <v>0</v>
      </c>
      <c r="AT738" s="12">
        <v>0</v>
      </c>
      <c r="AU738" s="12">
        <v>0</v>
      </c>
      <c r="AV738" s="12">
        <v>0</v>
      </c>
      <c r="AW738" s="12">
        <v>0</v>
      </c>
      <c r="AX738" s="12">
        <v>0</v>
      </c>
      <c r="AY738" s="12">
        <f t="shared" si="247"/>
        <v>0</v>
      </c>
      <c r="AZ738" s="12">
        <f t="shared" si="236"/>
        <v>18430</v>
      </c>
      <c r="BA738" s="12">
        <f t="shared" si="237"/>
        <v>0</v>
      </c>
      <c r="BB738" s="12">
        <f t="shared" si="238"/>
        <v>0</v>
      </c>
      <c r="BC738" s="12">
        <f t="shared" si="239"/>
        <v>0</v>
      </c>
      <c r="BD738" s="12">
        <f t="shared" si="240"/>
        <v>0</v>
      </c>
      <c r="BE738" s="12">
        <f t="shared" si="241"/>
        <v>0</v>
      </c>
      <c r="BF738" s="12">
        <f t="shared" si="235"/>
        <v>18430</v>
      </c>
      <c r="BH738" s="95"/>
    </row>
    <row r="739" spans="1:60" ht="63.75">
      <c r="A739" s="84" t="s">
        <v>991</v>
      </c>
      <c r="B739" s="14" t="s">
        <v>846</v>
      </c>
      <c r="C739" s="14" t="s">
        <v>992</v>
      </c>
      <c r="D739" s="84" t="s">
        <v>1399</v>
      </c>
      <c r="E739" s="84" t="s">
        <v>62</v>
      </c>
      <c r="F739" s="85">
        <v>10</v>
      </c>
      <c r="G739" s="85" t="s">
        <v>851</v>
      </c>
      <c r="H739" s="85" t="s">
        <v>852</v>
      </c>
      <c r="I739" s="14"/>
      <c r="J739" s="24">
        <v>115225</v>
      </c>
      <c r="K739" s="12">
        <v>0</v>
      </c>
      <c r="L739" s="12">
        <v>0</v>
      </c>
      <c r="M739" s="12">
        <v>0</v>
      </c>
      <c r="N739" s="12">
        <v>0</v>
      </c>
      <c r="O739" s="12">
        <v>0</v>
      </c>
      <c r="P739" s="12">
        <f t="shared" si="243"/>
        <v>115225</v>
      </c>
      <c r="Q739" s="12">
        <v>55000</v>
      </c>
      <c r="R739" s="12">
        <v>0</v>
      </c>
      <c r="S739" s="12">
        <v>0</v>
      </c>
      <c r="T739" s="12">
        <v>0</v>
      </c>
      <c r="U739" s="12">
        <v>0</v>
      </c>
      <c r="V739" s="12">
        <v>0</v>
      </c>
      <c r="W739" s="12">
        <f t="shared" si="244"/>
        <v>55000</v>
      </c>
      <c r="X739" s="12">
        <v>166123</v>
      </c>
      <c r="Y739" s="12">
        <v>0</v>
      </c>
      <c r="Z739" s="12">
        <v>0</v>
      </c>
      <c r="AA739" s="12">
        <v>0</v>
      </c>
      <c r="AB739" s="12">
        <v>0</v>
      </c>
      <c r="AC739" s="12">
        <v>0</v>
      </c>
      <c r="AD739" s="12">
        <f t="shared" si="245"/>
        <v>166123</v>
      </c>
      <c r="AE739" s="12">
        <v>0</v>
      </c>
      <c r="AF739" s="12">
        <v>0</v>
      </c>
      <c r="AG739" s="12">
        <v>0</v>
      </c>
      <c r="AH739" s="12">
        <v>0</v>
      </c>
      <c r="AI739" s="12">
        <v>0</v>
      </c>
      <c r="AJ739" s="12">
        <v>0</v>
      </c>
      <c r="AK739" s="12">
        <f t="shared" si="246"/>
        <v>0</v>
      </c>
      <c r="AL739" s="12">
        <f t="shared" si="234"/>
        <v>336348</v>
      </c>
      <c r="AM739" s="12">
        <f t="shared" si="234"/>
        <v>0</v>
      </c>
      <c r="AN739" s="12">
        <f t="shared" si="234"/>
        <v>0</v>
      </c>
      <c r="AO739" s="12">
        <f t="shared" si="234"/>
        <v>0</v>
      </c>
      <c r="AP739" s="12">
        <f t="shared" si="234"/>
        <v>0</v>
      </c>
      <c r="AQ739" s="12">
        <f t="shared" si="234"/>
        <v>0</v>
      </c>
      <c r="AR739" s="12">
        <f t="shared" si="242"/>
        <v>336348</v>
      </c>
      <c r="AS739" s="26">
        <v>0</v>
      </c>
      <c r="AT739" s="12">
        <v>0</v>
      </c>
      <c r="AU739" s="12">
        <v>0</v>
      </c>
      <c r="AV739" s="12">
        <v>0</v>
      </c>
      <c r="AW739" s="12">
        <v>0</v>
      </c>
      <c r="AX739" s="12">
        <v>0</v>
      </c>
      <c r="AY739" s="12">
        <f t="shared" si="247"/>
        <v>0</v>
      </c>
      <c r="AZ739" s="12">
        <f t="shared" si="236"/>
        <v>336348</v>
      </c>
      <c r="BA739" s="12">
        <f t="shared" si="237"/>
        <v>0</v>
      </c>
      <c r="BB739" s="12">
        <f t="shared" si="238"/>
        <v>0</v>
      </c>
      <c r="BC739" s="12">
        <f t="shared" si="239"/>
        <v>0</v>
      </c>
      <c r="BD739" s="12">
        <f t="shared" si="240"/>
        <v>0</v>
      </c>
      <c r="BE739" s="12">
        <f t="shared" si="241"/>
        <v>0</v>
      </c>
      <c r="BF739" s="12">
        <f t="shared" si="235"/>
        <v>336348</v>
      </c>
      <c r="BH739" s="95"/>
    </row>
    <row r="740" spans="1:60" ht="63.75">
      <c r="A740" s="84" t="s">
        <v>993</v>
      </c>
      <c r="B740" s="14" t="s">
        <v>846</v>
      </c>
      <c r="C740" s="14" t="s">
        <v>994</v>
      </c>
      <c r="D740" s="84" t="s">
        <v>1399</v>
      </c>
      <c r="E740" s="84" t="s">
        <v>56</v>
      </c>
      <c r="F740" s="85">
        <v>10</v>
      </c>
      <c r="G740" s="85" t="s">
        <v>851</v>
      </c>
      <c r="H740" s="85" t="s">
        <v>852</v>
      </c>
      <c r="I740" s="14"/>
      <c r="J740" s="24">
        <v>99795</v>
      </c>
      <c r="K740" s="12">
        <v>0</v>
      </c>
      <c r="L740" s="12">
        <v>0</v>
      </c>
      <c r="M740" s="12">
        <v>0</v>
      </c>
      <c r="N740" s="12">
        <v>0</v>
      </c>
      <c r="O740" s="12">
        <v>0</v>
      </c>
      <c r="P740" s="12">
        <f t="shared" si="243"/>
        <v>99795</v>
      </c>
      <c r="Q740" s="12">
        <v>80000</v>
      </c>
      <c r="R740" s="12">
        <v>0</v>
      </c>
      <c r="S740" s="12">
        <v>0</v>
      </c>
      <c r="T740" s="12">
        <v>0</v>
      </c>
      <c r="U740" s="12">
        <v>0</v>
      </c>
      <c r="V740" s="12">
        <v>0</v>
      </c>
      <c r="W740" s="12">
        <f t="shared" si="244"/>
        <v>80000</v>
      </c>
      <c r="X740" s="12">
        <v>186450</v>
      </c>
      <c r="Y740" s="12">
        <v>0</v>
      </c>
      <c r="Z740" s="12">
        <v>0</v>
      </c>
      <c r="AA740" s="12">
        <v>0</v>
      </c>
      <c r="AB740" s="12">
        <v>0</v>
      </c>
      <c r="AC740" s="12">
        <v>0</v>
      </c>
      <c r="AD740" s="12">
        <f t="shared" si="245"/>
        <v>186450</v>
      </c>
      <c r="AE740" s="12">
        <v>0</v>
      </c>
      <c r="AF740" s="12">
        <v>0</v>
      </c>
      <c r="AG740" s="12">
        <v>0</v>
      </c>
      <c r="AH740" s="12">
        <v>0</v>
      </c>
      <c r="AI740" s="12">
        <v>0</v>
      </c>
      <c r="AJ740" s="12">
        <v>0</v>
      </c>
      <c r="AK740" s="12">
        <f t="shared" si="246"/>
        <v>0</v>
      </c>
      <c r="AL740" s="12">
        <f t="shared" si="234"/>
        <v>366245</v>
      </c>
      <c r="AM740" s="12">
        <f t="shared" si="234"/>
        <v>0</v>
      </c>
      <c r="AN740" s="12">
        <f t="shared" si="234"/>
        <v>0</v>
      </c>
      <c r="AO740" s="12">
        <f t="shared" si="234"/>
        <v>0</v>
      </c>
      <c r="AP740" s="12">
        <f t="shared" si="234"/>
        <v>0</v>
      </c>
      <c r="AQ740" s="12">
        <f t="shared" si="234"/>
        <v>0</v>
      </c>
      <c r="AR740" s="12">
        <f t="shared" si="242"/>
        <v>366245</v>
      </c>
      <c r="AS740" s="26">
        <v>0</v>
      </c>
      <c r="AT740" s="12">
        <v>0</v>
      </c>
      <c r="AU740" s="12">
        <v>0</v>
      </c>
      <c r="AV740" s="12">
        <v>0</v>
      </c>
      <c r="AW740" s="12">
        <v>0</v>
      </c>
      <c r="AX740" s="12">
        <v>0</v>
      </c>
      <c r="AY740" s="12">
        <f t="shared" si="247"/>
        <v>0</v>
      </c>
      <c r="AZ740" s="12">
        <f t="shared" si="236"/>
        <v>366245</v>
      </c>
      <c r="BA740" s="12">
        <f t="shared" si="237"/>
        <v>0</v>
      </c>
      <c r="BB740" s="12">
        <f t="shared" si="238"/>
        <v>0</v>
      </c>
      <c r="BC740" s="12">
        <f t="shared" si="239"/>
        <v>0</v>
      </c>
      <c r="BD740" s="12">
        <f t="shared" si="240"/>
        <v>0</v>
      </c>
      <c r="BE740" s="12">
        <f t="shared" si="241"/>
        <v>0</v>
      </c>
      <c r="BF740" s="12">
        <f t="shared" si="235"/>
        <v>366245</v>
      </c>
      <c r="BH740" s="95"/>
    </row>
    <row r="741" spans="1:60" ht="63.75">
      <c r="A741" s="84" t="s">
        <v>995</v>
      </c>
      <c r="B741" s="14" t="s">
        <v>846</v>
      </c>
      <c r="C741" s="14" t="s">
        <v>996</v>
      </c>
      <c r="D741" s="84" t="s">
        <v>1399</v>
      </c>
      <c r="E741" s="84" t="s">
        <v>67</v>
      </c>
      <c r="F741" s="85">
        <v>10</v>
      </c>
      <c r="G741" s="85" t="s">
        <v>851</v>
      </c>
      <c r="H741" s="85" t="s">
        <v>852</v>
      </c>
      <c r="I741" s="14"/>
      <c r="J741" s="24">
        <v>98500</v>
      </c>
      <c r="K741" s="12">
        <v>0</v>
      </c>
      <c r="L741" s="12">
        <v>0</v>
      </c>
      <c r="M741" s="12">
        <v>0</v>
      </c>
      <c r="N741" s="12">
        <v>0</v>
      </c>
      <c r="O741" s="12">
        <v>0</v>
      </c>
      <c r="P741" s="12">
        <f t="shared" si="243"/>
        <v>98500</v>
      </c>
      <c r="Q741" s="12">
        <v>85000</v>
      </c>
      <c r="R741" s="12">
        <v>0</v>
      </c>
      <c r="S741" s="12">
        <v>0</v>
      </c>
      <c r="T741" s="12">
        <v>0</v>
      </c>
      <c r="U741" s="12">
        <v>0</v>
      </c>
      <c r="V741" s="12">
        <v>0</v>
      </c>
      <c r="W741" s="12">
        <f t="shared" si="244"/>
        <v>85000</v>
      </c>
      <c r="X741" s="12">
        <v>0</v>
      </c>
      <c r="Y741" s="12">
        <v>0</v>
      </c>
      <c r="Z741" s="12">
        <v>0</v>
      </c>
      <c r="AA741" s="12">
        <v>0</v>
      </c>
      <c r="AB741" s="12">
        <v>0</v>
      </c>
      <c r="AC741" s="12">
        <v>0</v>
      </c>
      <c r="AD741" s="12">
        <f t="shared" si="245"/>
        <v>0</v>
      </c>
      <c r="AE741" s="12">
        <v>0</v>
      </c>
      <c r="AF741" s="12">
        <v>0</v>
      </c>
      <c r="AG741" s="12">
        <v>0</v>
      </c>
      <c r="AH741" s="12">
        <v>0</v>
      </c>
      <c r="AI741" s="12">
        <v>0</v>
      </c>
      <c r="AJ741" s="12">
        <v>0</v>
      </c>
      <c r="AK741" s="12">
        <f t="shared" si="246"/>
        <v>0</v>
      </c>
      <c r="AL741" s="12">
        <f t="shared" si="234"/>
        <v>183500</v>
      </c>
      <c r="AM741" s="12">
        <f t="shared" si="234"/>
        <v>0</v>
      </c>
      <c r="AN741" s="12">
        <f t="shared" si="234"/>
        <v>0</v>
      </c>
      <c r="AO741" s="12">
        <f t="shared" si="234"/>
        <v>0</v>
      </c>
      <c r="AP741" s="12">
        <f t="shared" si="234"/>
        <v>0</v>
      </c>
      <c r="AQ741" s="12">
        <f t="shared" si="234"/>
        <v>0</v>
      </c>
      <c r="AR741" s="12">
        <f t="shared" si="242"/>
        <v>183500</v>
      </c>
      <c r="AS741" s="26">
        <v>0</v>
      </c>
      <c r="AT741" s="12">
        <v>0</v>
      </c>
      <c r="AU741" s="12">
        <v>0</v>
      </c>
      <c r="AV741" s="12">
        <v>0</v>
      </c>
      <c r="AW741" s="12">
        <v>0</v>
      </c>
      <c r="AX741" s="12">
        <v>0</v>
      </c>
      <c r="AY741" s="12">
        <f t="shared" si="247"/>
        <v>0</v>
      </c>
      <c r="AZ741" s="12">
        <f t="shared" si="236"/>
        <v>183500</v>
      </c>
      <c r="BA741" s="12">
        <f t="shared" si="237"/>
        <v>0</v>
      </c>
      <c r="BB741" s="12">
        <f t="shared" si="238"/>
        <v>0</v>
      </c>
      <c r="BC741" s="12">
        <f t="shared" si="239"/>
        <v>0</v>
      </c>
      <c r="BD741" s="12">
        <f t="shared" si="240"/>
        <v>0</v>
      </c>
      <c r="BE741" s="12">
        <f t="shared" si="241"/>
        <v>0</v>
      </c>
      <c r="BF741" s="12">
        <f t="shared" si="235"/>
        <v>183500</v>
      </c>
      <c r="BH741" s="95"/>
    </row>
    <row r="742" spans="1:60" ht="63.75">
      <c r="A742" s="84" t="s">
        <v>997</v>
      </c>
      <c r="B742" s="14" t="s">
        <v>846</v>
      </c>
      <c r="C742" s="14" t="s">
        <v>998</v>
      </c>
      <c r="D742" s="84" t="s">
        <v>1399</v>
      </c>
      <c r="E742" s="84" t="s">
        <v>62</v>
      </c>
      <c r="F742" s="85">
        <v>10</v>
      </c>
      <c r="G742" s="85" t="s">
        <v>851</v>
      </c>
      <c r="H742" s="85" t="s">
        <v>852</v>
      </c>
      <c r="I742" s="14"/>
      <c r="J742" s="24">
        <v>0</v>
      </c>
      <c r="K742" s="12">
        <v>0</v>
      </c>
      <c r="L742" s="12">
        <v>0</v>
      </c>
      <c r="M742" s="12">
        <v>0</v>
      </c>
      <c r="N742" s="12">
        <v>0</v>
      </c>
      <c r="O742" s="12">
        <v>0</v>
      </c>
      <c r="P742" s="12">
        <f t="shared" si="243"/>
        <v>0</v>
      </c>
      <c r="Q742" s="12">
        <v>200000</v>
      </c>
      <c r="R742" s="12">
        <v>0</v>
      </c>
      <c r="S742" s="12">
        <v>0</v>
      </c>
      <c r="T742" s="12">
        <v>0</v>
      </c>
      <c r="U742" s="12">
        <v>0</v>
      </c>
      <c r="V742" s="12">
        <v>0</v>
      </c>
      <c r="W742" s="12">
        <f t="shared" si="244"/>
        <v>200000</v>
      </c>
      <c r="X742" s="12">
        <v>0</v>
      </c>
      <c r="Y742" s="12">
        <v>0</v>
      </c>
      <c r="Z742" s="12">
        <v>0</v>
      </c>
      <c r="AA742" s="12">
        <v>0</v>
      </c>
      <c r="AB742" s="12">
        <v>0</v>
      </c>
      <c r="AC742" s="12">
        <v>0</v>
      </c>
      <c r="AD742" s="12">
        <f t="shared" si="245"/>
        <v>0</v>
      </c>
      <c r="AE742" s="12">
        <v>0</v>
      </c>
      <c r="AF742" s="12">
        <v>0</v>
      </c>
      <c r="AG742" s="12">
        <v>0</v>
      </c>
      <c r="AH742" s="12">
        <v>0</v>
      </c>
      <c r="AI742" s="12">
        <v>0</v>
      </c>
      <c r="AJ742" s="12">
        <v>0</v>
      </c>
      <c r="AK742" s="12">
        <f t="shared" si="246"/>
        <v>0</v>
      </c>
      <c r="AL742" s="12">
        <f t="shared" si="234"/>
        <v>200000</v>
      </c>
      <c r="AM742" s="12">
        <f t="shared" si="234"/>
        <v>0</v>
      </c>
      <c r="AN742" s="12">
        <f t="shared" si="234"/>
        <v>0</v>
      </c>
      <c r="AO742" s="12">
        <f t="shared" si="234"/>
        <v>0</v>
      </c>
      <c r="AP742" s="12">
        <f t="shared" si="234"/>
        <v>0</v>
      </c>
      <c r="AQ742" s="12">
        <f t="shared" si="234"/>
        <v>0</v>
      </c>
      <c r="AR742" s="12">
        <f t="shared" si="242"/>
        <v>200000</v>
      </c>
      <c r="AS742" s="26">
        <v>0</v>
      </c>
      <c r="AT742" s="12">
        <v>0</v>
      </c>
      <c r="AU742" s="12">
        <v>0</v>
      </c>
      <c r="AV742" s="12">
        <v>0</v>
      </c>
      <c r="AW742" s="12">
        <v>0</v>
      </c>
      <c r="AX742" s="12">
        <v>0</v>
      </c>
      <c r="AY742" s="12">
        <f t="shared" si="247"/>
        <v>0</v>
      </c>
      <c r="AZ742" s="12">
        <f t="shared" si="236"/>
        <v>200000</v>
      </c>
      <c r="BA742" s="12">
        <f t="shared" si="237"/>
        <v>0</v>
      </c>
      <c r="BB742" s="12">
        <f t="shared" si="238"/>
        <v>0</v>
      </c>
      <c r="BC742" s="12">
        <f t="shared" si="239"/>
        <v>0</v>
      </c>
      <c r="BD742" s="12">
        <f t="shared" si="240"/>
        <v>0</v>
      </c>
      <c r="BE742" s="12">
        <f t="shared" si="241"/>
        <v>0</v>
      </c>
      <c r="BF742" s="12">
        <f t="shared" si="235"/>
        <v>200000</v>
      </c>
      <c r="BH742" s="95"/>
    </row>
    <row r="743" spans="1:60" ht="63.75">
      <c r="A743" s="84" t="s">
        <v>999</v>
      </c>
      <c r="B743" s="14" t="s">
        <v>846</v>
      </c>
      <c r="C743" s="14" t="s">
        <v>1000</v>
      </c>
      <c r="D743" s="84" t="s">
        <v>1399</v>
      </c>
      <c r="E743" s="84" t="s">
        <v>64</v>
      </c>
      <c r="F743" s="85">
        <v>10</v>
      </c>
      <c r="G743" s="85" t="s">
        <v>851</v>
      </c>
      <c r="H743" s="85" t="s">
        <v>852</v>
      </c>
      <c r="I743" s="14"/>
      <c r="J743" s="12">
        <v>101365</v>
      </c>
      <c r="K743" s="12">
        <v>0</v>
      </c>
      <c r="L743" s="12">
        <v>0</v>
      </c>
      <c r="M743" s="12">
        <v>0</v>
      </c>
      <c r="N743" s="12">
        <v>0</v>
      </c>
      <c r="O743" s="12">
        <v>0</v>
      </c>
      <c r="P743" s="12">
        <f t="shared" si="243"/>
        <v>101365</v>
      </c>
      <c r="Q743" s="12">
        <v>0</v>
      </c>
      <c r="R743" s="12">
        <v>0</v>
      </c>
      <c r="S743" s="12">
        <v>0</v>
      </c>
      <c r="T743" s="12">
        <v>0</v>
      </c>
      <c r="U743" s="12">
        <v>0</v>
      </c>
      <c r="V743" s="12">
        <v>0</v>
      </c>
      <c r="W743" s="12">
        <f t="shared" si="244"/>
        <v>0</v>
      </c>
      <c r="X743" s="12">
        <v>0</v>
      </c>
      <c r="Y743" s="12">
        <v>0</v>
      </c>
      <c r="Z743" s="12">
        <v>0</v>
      </c>
      <c r="AA743" s="12">
        <v>0</v>
      </c>
      <c r="AB743" s="12">
        <v>0</v>
      </c>
      <c r="AC743" s="12">
        <v>0</v>
      </c>
      <c r="AD743" s="12">
        <f t="shared" si="245"/>
        <v>0</v>
      </c>
      <c r="AE743" s="12">
        <v>0</v>
      </c>
      <c r="AF743" s="12">
        <v>0</v>
      </c>
      <c r="AG743" s="12">
        <v>0</v>
      </c>
      <c r="AH743" s="12">
        <v>0</v>
      </c>
      <c r="AI743" s="12">
        <v>0</v>
      </c>
      <c r="AJ743" s="12">
        <v>0</v>
      </c>
      <c r="AK743" s="12">
        <f t="shared" si="246"/>
        <v>0</v>
      </c>
      <c r="AL743" s="12">
        <f t="shared" si="234"/>
        <v>101365</v>
      </c>
      <c r="AM743" s="12">
        <f t="shared" si="234"/>
        <v>0</v>
      </c>
      <c r="AN743" s="12">
        <f t="shared" si="234"/>
        <v>0</v>
      </c>
      <c r="AO743" s="12">
        <f t="shared" si="234"/>
        <v>0</v>
      </c>
      <c r="AP743" s="12">
        <f t="shared" si="234"/>
        <v>0</v>
      </c>
      <c r="AQ743" s="12">
        <f t="shared" si="234"/>
        <v>0</v>
      </c>
      <c r="AR743" s="12">
        <f t="shared" si="242"/>
        <v>101365</v>
      </c>
      <c r="AS743" s="26">
        <v>0</v>
      </c>
      <c r="AT743" s="12">
        <v>0</v>
      </c>
      <c r="AU743" s="12">
        <v>0</v>
      </c>
      <c r="AV743" s="12">
        <v>0</v>
      </c>
      <c r="AW743" s="12">
        <v>0</v>
      </c>
      <c r="AX743" s="12">
        <v>0</v>
      </c>
      <c r="AY743" s="12">
        <f t="shared" si="247"/>
        <v>0</v>
      </c>
      <c r="AZ743" s="12">
        <f t="shared" si="236"/>
        <v>101365</v>
      </c>
      <c r="BA743" s="12">
        <f t="shared" si="237"/>
        <v>0</v>
      </c>
      <c r="BB743" s="12">
        <f t="shared" si="238"/>
        <v>0</v>
      </c>
      <c r="BC743" s="12">
        <f t="shared" si="239"/>
        <v>0</v>
      </c>
      <c r="BD743" s="12">
        <f t="shared" si="240"/>
        <v>0</v>
      </c>
      <c r="BE743" s="12">
        <f t="shared" si="241"/>
        <v>0</v>
      </c>
      <c r="BF743" s="12">
        <f t="shared" si="235"/>
        <v>101365</v>
      </c>
      <c r="BH743" s="95"/>
    </row>
    <row r="744" spans="1:60" ht="63.75">
      <c r="A744" s="84" t="s">
        <v>1001</v>
      </c>
      <c r="B744" s="14" t="s">
        <v>846</v>
      </c>
      <c r="C744" s="14" t="s">
        <v>1002</v>
      </c>
      <c r="D744" s="84" t="s">
        <v>1399</v>
      </c>
      <c r="E744" s="84" t="s">
        <v>61</v>
      </c>
      <c r="F744" s="85">
        <v>10</v>
      </c>
      <c r="G744" s="85" t="s">
        <v>851</v>
      </c>
      <c r="H744" s="85" t="s">
        <v>852</v>
      </c>
      <c r="I744" s="14"/>
      <c r="J744" s="12">
        <v>27645</v>
      </c>
      <c r="K744" s="12">
        <v>0</v>
      </c>
      <c r="L744" s="12">
        <v>0</v>
      </c>
      <c r="M744" s="12">
        <v>0</v>
      </c>
      <c r="N744" s="12">
        <v>0</v>
      </c>
      <c r="O744" s="12">
        <v>0</v>
      </c>
      <c r="P744" s="12">
        <f t="shared" si="243"/>
        <v>27645</v>
      </c>
      <c r="Q744" s="12">
        <v>0</v>
      </c>
      <c r="R744" s="12">
        <v>0</v>
      </c>
      <c r="S744" s="12">
        <v>0</v>
      </c>
      <c r="T744" s="12">
        <v>0</v>
      </c>
      <c r="U744" s="12">
        <v>0</v>
      </c>
      <c r="V744" s="12">
        <v>0</v>
      </c>
      <c r="W744" s="12">
        <f t="shared" si="244"/>
        <v>0</v>
      </c>
      <c r="X744" s="12">
        <v>0</v>
      </c>
      <c r="Y744" s="12">
        <v>0</v>
      </c>
      <c r="Z744" s="12">
        <v>0</v>
      </c>
      <c r="AA744" s="12">
        <v>0</v>
      </c>
      <c r="AB744" s="12">
        <v>0</v>
      </c>
      <c r="AC744" s="12">
        <v>0</v>
      </c>
      <c r="AD744" s="12">
        <f t="shared" si="245"/>
        <v>0</v>
      </c>
      <c r="AE744" s="12">
        <v>0</v>
      </c>
      <c r="AF744" s="12">
        <v>0</v>
      </c>
      <c r="AG744" s="12">
        <v>0</v>
      </c>
      <c r="AH744" s="12">
        <v>0</v>
      </c>
      <c r="AI744" s="12">
        <v>0</v>
      </c>
      <c r="AJ744" s="12">
        <v>0</v>
      </c>
      <c r="AK744" s="12">
        <f t="shared" si="246"/>
        <v>0</v>
      </c>
      <c r="AL744" s="12">
        <f t="shared" si="234"/>
        <v>27645</v>
      </c>
      <c r="AM744" s="12">
        <f t="shared" si="234"/>
        <v>0</v>
      </c>
      <c r="AN744" s="12">
        <f t="shared" si="234"/>
        <v>0</v>
      </c>
      <c r="AO744" s="12">
        <f t="shared" si="234"/>
        <v>0</v>
      </c>
      <c r="AP744" s="12">
        <f t="shared" si="234"/>
        <v>0</v>
      </c>
      <c r="AQ744" s="12">
        <f t="shared" si="234"/>
        <v>0</v>
      </c>
      <c r="AR744" s="12">
        <f t="shared" si="242"/>
        <v>27645</v>
      </c>
      <c r="AS744" s="26">
        <v>0</v>
      </c>
      <c r="AT744" s="12">
        <v>0</v>
      </c>
      <c r="AU744" s="12">
        <v>0</v>
      </c>
      <c r="AV744" s="12">
        <v>0</v>
      </c>
      <c r="AW744" s="12">
        <v>0</v>
      </c>
      <c r="AX744" s="12">
        <v>0</v>
      </c>
      <c r="AY744" s="12">
        <f t="shared" si="247"/>
        <v>0</v>
      </c>
      <c r="AZ744" s="12">
        <f t="shared" si="236"/>
        <v>27645</v>
      </c>
      <c r="BA744" s="12">
        <f t="shared" si="237"/>
        <v>0</v>
      </c>
      <c r="BB744" s="12">
        <f t="shared" si="238"/>
        <v>0</v>
      </c>
      <c r="BC744" s="12">
        <f t="shared" si="239"/>
        <v>0</v>
      </c>
      <c r="BD744" s="12">
        <f t="shared" si="240"/>
        <v>0</v>
      </c>
      <c r="BE744" s="12">
        <f t="shared" si="241"/>
        <v>0</v>
      </c>
      <c r="BF744" s="12">
        <f t="shared" si="235"/>
        <v>27645</v>
      </c>
      <c r="BH744" s="95"/>
    </row>
    <row r="745" spans="1:60" ht="63.75">
      <c r="A745" s="84" t="s">
        <v>1003</v>
      </c>
      <c r="B745" s="14" t="s">
        <v>846</v>
      </c>
      <c r="C745" s="14" t="s">
        <v>952</v>
      </c>
      <c r="D745" s="84" t="s">
        <v>1399</v>
      </c>
      <c r="E745" s="84" t="s">
        <v>37</v>
      </c>
      <c r="F745" s="85">
        <v>10</v>
      </c>
      <c r="G745" s="85" t="s">
        <v>851</v>
      </c>
      <c r="H745" s="85" t="s">
        <v>852</v>
      </c>
      <c r="I745" s="14"/>
      <c r="J745" s="12">
        <v>0</v>
      </c>
      <c r="K745" s="12">
        <v>0</v>
      </c>
      <c r="L745" s="12">
        <v>0</v>
      </c>
      <c r="M745" s="12">
        <v>0</v>
      </c>
      <c r="N745" s="12">
        <v>0</v>
      </c>
      <c r="O745" s="12">
        <v>0</v>
      </c>
      <c r="P745" s="12">
        <f t="shared" si="243"/>
        <v>0</v>
      </c>
      <c r="Q745" s="12">
        <v>50000</v>
      </c>
      <c r="R745" s="12">
        <v>0</v>
      </c>
      <c r="S745" s="12">
        <v>0</v>
      </c>
      <c r="T745" s="12">
        <v>0</v>
      </c>
      <c r="U745" s="12">
        <v>0</v>
      </c>
      <c r="V745" s="12">
        <v>0</v>
      </c>
      <c r="W745" s="12">
        <f t="shared" si="244"/>
        <v>50000</v>
      </c>
      <c r="X745" s="12">
        <v>19795</v>
      </c>
      <c r="Y745" s="12">
        <v>0</v>
      </c>
      <c r="Z745" s="12">
        <v>0</v>
      </c>
      <c r="AA745" s="12">
        <v>0</v>
      </c>
      <c r="AB745" s="12">
        <v>0</v>
      </c>
      <c r="AC745" s="12">
        <v>0</v>
      </c>
      <c r="AD745" s="12">
        <f t="shared" si="245"/>
        <v>19795</v>
      </c>
      <c r="AE745" s="12">
        <v>0</v>
      </c>
      <c r="AF745" s="12">
        <v>0</v>
      </c>
      <c r="AG745" s="12">
        <v>0</v>
      </c>
      <c r="AH745" s="12">
        <v>0</v>
      </c>
      <c r="AI745" s="12">
        <v>0</v>
      </c>
      <c r="AJ745" s="12">
        <v>0</v>
      </c>
      <c r="AK745" s="12">
        <f t="shared" si="246"/>
        <v>0</v>
      </c>
      <c r="AL745" s="12">
        <f t="shared" si="234"/>
        <v>69795</v>
      </c>
      <c r="AM745" s="12">
        <f t="shared" si="234"/>
        <v>0</v>
      </c>
      <c r="AN745" s="12">
        <f t="shared" si="234"/>
        <v>0</v>
      </c>
      <c r="AO745" s="12">
        <f t="shared" si="234"/>
        <v>0</v>
      </c>
      <c r="AP745" s="12">
        <f t="shared" si="234"/>
        <v>0</v>
      </c>
      <c r="AQ745" s="12">
        <f t="shared" si="234"/>
        <v>0</v>
      </c>
      <c r="AR745" s="12">
        <f t="shared" si="242"/>
        <v>69795</v>
      </c>
      <c r="AS745" s="26">
        <v>0</v>
      </c>
      <c r="AT745" s="12">
        <v>0</v>
      </c>
      <c r="AU745" s="12">
        <v>0</v>
      </c>
      <c r="AV745" s="12">
        <v>0</v>
      </c>
      <c r="AW745" s="12">
        <v>0</v>
      </c>
      <c r="AX745" s="12">
        <v>0</v>
      </c>
      <c r="AY745" s="12">
        <f t="shared" si="247"/>
        <v>0</v>
      </c>
      <c r="AZ745" s="12">
        <f t="shared" si="236"/>
        <v>69795</v>
      </c>
      <c r="BA745" s="12">
        <f t="shared" si="237"/>
        <v>0</v>
      </c>
      <c r="BB745" s="12">
        <f t="shared" si="238"/>
        <v>0</v>
      </c>
      <c r="BC745" s="12">
        <f t="shared" si="239"/>
        <v>0</v>
      </c>
      <c r="BD745" s="12">
        <f t="shared" si="240"/>
        <v>0</v>
      </c>
      <c r="BE745" s="12">
        <f t="shared" si="241"/>
        <v>0</v>
      </c>
      <c r="BF745" s="12">
        <f t="shared" si="235"/>
        <v>69795</v>
      </c>
      <c r="BH745" s="95"/>
    </row>
    <row r="746" spans="1:60" ht="63.75">
      <c r="A746" s="84" t="s">
        <v>1004</v>
      </c>
      <c r="B746" s="14" t="s">
        <v>846</v>
      </c>
      <c r="C746" s="14" t="s">
        <v>1005</v>
      </c>
      <c r="D746" s="84" t="s">
        <v>1399</v>
      </c>
      <c r="E746" s="84" t="s">
        <v>38</v>
      </c>
      <c r="F746" s="85">
        <v>10</v>
      </c>
      <c r="G746" s="85" t="s">
        <v>851</v>
      </c>
      <c r="H746" s="85" t="s">
        <v>852</v>
      </c>
      <c r="I746" s="14"/>
      <c r="J746" s="12">
        <v>35902</v>
      </c>
      <c r="K746" s="12">
        <v>0</v>
      </c>
      <c r="L746" s="12">
        <v>0</v>
      </c>
      <c r="M746" s="12">
        <v>0</v>
      </c>
      <c r="N746" s="12">
        <v>0</v>
      </c>
      <c r="O746" s="12">
        <v>0</v>
      </c>
      <c r="P746" s="12">
        <f t="shared" si="243"/>
        <v>35902</v>
      </c>
      <c r="Q746" s="12">
        <v>0</v>
      </c>
      <c r="R746" s="12">
        <v>0</v>
      </c>
      <c r="S746" s="12">
        <v>0</v>
      </c>
      <c r="T746" s="12">
        <v>0</v>
      </c>
      <c r="U746" s="12">
        <v>0</v>
      </c>
      <c r="V746" s="12">
        <v>0</v>
      </c>
      <c r="W746" s="12">
        <f t="shared" si="244"/>
        <v>0</v>
      </c>
      <c r="X746" s="12">
        <v>0</v>
      </c>
      <c r="Y746" s="12">
        <v>0</v>
      </c>
      <c r="Z746" s="12">
        <v>0</v>
      </c>
      <c r="AA746" s="12">
        <v>0</v>
      </c>
      <c r="AB746" s="12">
        <v>0</v>
      </c>
      <c r="AC746" s="12">
        <v>0</v>
      </c>
      <c r="AD746" s="12">
        <f t="shared" si="245"/>
        <v>0</v>
      </c>
      <c r="AE746" s="12">
        <v>0</v>
      </c>
      <c r="AF746" s="12">
        <v>0</v>
      </c>
      <c r="AG746" s="12">
        <v>0</v>
      </c>
      <c r="AH746" s="12">
        <v>0</v>
      </c>
      <c r="AI746" s="12">
        <v>0</v>
      </c>
      <c r="AJ746" s="12">
        <v>0</v>
      </c>
      <c r="AK746" s="12">
        <f t="shared" si="246"/>
        <v>0</v>
      </c>
      <c r="AL746" s="12">
        <f t="shared" si="234"/>
        <v>35902</v>
      </c>
      <c r="AM746" s="12">
        <f t="shared" si="234"/>
        <v>0</v>
      </c>
      <c r="AN746" s="12">
        <f t="shared" si="234"/>
        <v>0</v>
      </c>
      <c r="AO746" s="12">
        <f t="shared" si="234"/>
        <v>0</v>
      </c>
      <c r="AP746" s="12">
        <f t="shared" si="234"/>
        <v>0</v>
      </c>
      <c r="AQ746" s="12">
        <f t="shared" si="234"/>
        <v>0</v>
      </c>
      <c r="AR746" s="12">
        <f t="shared" si="242"/>
        <v>35902</v>
      </c>
      <c r="AS746" s="26">
        <v>0</v>
      </c>
      <c r="AT746" s="12">
        <v>0</v>
      </c>
      <c r="AU746" s="12">
        <v>0</v>
      </c>
      <c r="AV746" s="12">
        <v>0</v>
      </c>
      <c r="AW746" s="12">
        <v>0</v>
      </c>
      <c r="AX746" s="12">
        <v>0</v>
      </c>
      <c r="AY746" s="12">
        <f t="shared" si="247"/>
        <v>0</v>
      </c>
      <c r="AZ746" s="12">
        <f t="shared" si="236"/>
        <v>35902</v>
      </c>
      <c r="BA746" s="12">
        <f t="shared" si="237"/>
        <v>0</v>
      </c>
      <c r="BB746" s="12">
        <f t="shared" si="238"/>
        <v>0</v>
      </c>
      <c r="BC746" s="12">
        <f t="shared" si="239"/>
        <v>0</v>
      </c>
      <c r="BD746" s="12">
        <f t="shared" si="240"/>
        <v>0</v>
      </c>
      <c r="BE746" s="12">
        <f t="shared" si="241"/>
        <v>0</v>
      </c>
      <c r="BF746" s="12">
        <f t="shared" si="235"/>
        <v>35902</v>
      </c>
      <c r="BH746" s="95"/>
    </row>
    <row r="747" spans="1:60" ht="63.75">
      <c r="A747" s="84" t="s">
        <v>1006</v>
      </c>
      <c r="B747" s="14" t="s">
        <v>846</v>
      </c>
      <c r="C747" s="14" t="s">
        <v>1007</v>
      </c>
      <c r="D747" s="84" t="s">
        <v>1399</v>
      </c>
      <c r="E747" s="84" t="s">
        <v>66</v>
      </c>
      <c r="F747" s="85">
        <v>10</v>
      </c>
      <c r="G747" s="85" t="s">
        <v>851</v>
      </c>
      <c r="H747" s="85" t="s">
        <v>852</v>
      </c>
      <c r="I747" s="14"/>
      <c r="J747" s="12">
        <v>46075</v>
      </c>
      <c r="K747" s="12">
        <v>0</v>
      </c>
      <c r="L747" s="12">
        <v>0</v>
      </c>
      <c r="M747" s="12">
        <v>0</v>
      </c>
      <c r="N747" s="12">
        <v>0</v>
      </c>
      <c r="O747" s="12">
        <v>0</v>
      </c>
      <c r="P747" s="12">
        <f t="shared" si="243"/>
        <v>46075</v>
      </c>
      <c r="Q747" s="12">
        <v>0</v>
      </c>
      <c r="R747" s="12">
        <v>0</v>
      </c>
      <c r="S747" s="12">
        <v>0</v>
      </c>
      <c r="T747" s="12">
        <v>0</v>
      </c>
      <c r="U747" s="12">
        <v>0</v>
      </c>
      <c r="V747" s="12">
        <v>0</v>
      </c>
      <c r="W747" s="12">
        <f t="shared" si="244"/>
        <v>0</v>
      </c>
      <c r="X747" s="12">
        <v>0</v>
      </c>
      <c r="Y747" s="12">
        <v>0</v>
      </c>
      <c r="Z747" s="12">
        <v>0</v>
      </c>
      <c r="AA747" s="12">
        <v>0</v>
      </c>
      <c r="AB747" s="12">
        <v>0</v>
      </c>
      <c r="AC747" s="12">
        <v>0</v>
      </c>
      <c r="AD747" s="12">
        <f t="shared" si="245"/>
        <v>0</v>
      </c>
      <c r="AE747" s="12">
        <v>0</v>
      </c>
      <c r="AF747" s="12">
        <v>0</v>
      </c>
      <c r="AG747" s="12">
        <v>0</v>
      </c>
      <c r="AH747" s="12">
        <v>0</v>
      </c>
      <c r="AI747" s="12">
        <v>0</v>
      </c>
      <c r="AJ747" s="12">
        <v>0</v>
      </c>
      <c r="AK747" s="12">
        <f t="shared" si="246"/>
        <v>0</v>
      </c>
      <c r="AL747" s="12">
        <f t="shared" si="234"/>
        <v>46075</v>
      </c>
      <c r="AM747" s="12">
        <f t="shared" si="234"/>
        <v>0</v>
      </c>
      <c r="AN747" s="12">
        <f t="shared" si="234"/>
        <v>0</v>
      </c>
      <c r="AO747" s="12">
        <f t="shared" ref="AO747:AQ764" si="248">+M747+T747+AA747+AH747</f>
        <v>0</v>
      </c>
      <c r="AP747" s="12">
        <f t="shared" si="248"/>
        <v>0</v>
      </c>
      <c r="AQ747" s="12">
        <f t="shared" si="248"/>
        <v>0</v>
      </c>
      <c r="AR747" s="12">
        <f t="shared" si="242"/>
        <v>46075</v>
      </c>
      <c r="AS747" s="26">
        <v>0</v>
      </c>
      <c r="AT747" s="12">
        <v>0</v>
      </c>
      <c r="AU747" s="12">
        <v>0</v>
      </c>
      <c r="AV747" s="12">
        <v>0</v>
      </c>
      <c r="AW747" s="12">
        <v>0</v>
      </c>
      <c r="AX747" s="12">
        <v>0</v>
      </c>
      <c r="AY747" s="12">
        <f t="shared" si="247"/>
        <v>0</v>
      </c>
      <c r="AZ747" s="12">
        <f t="shared" si="236"/>
        <v>46075</v>
      </c>
      <c r="BA747" s="12">
        <f t="shared" si="237"/>
        <v>0</v>
      </c>
      <c r="BB747" s="12">
        <f t="shared" si="238"/>
        <v>0</v>
      </c>
      <c r="BC747" s="12">
        <f t="shared" si="239"/>
        <v>0</v>
      </c>
      <c r="BD747" s="12">
        <f t="shared" si="240"/>
        <v>0</v>
      </c>
      <c r="BE747" s="12">
        <f t="shared" si="241"/>
        <v>0</v>
      </c>
      <c r="BF747" s="12">
        <f t="shared" si="235"/>
        <v>46075</v>
      </c>
      <c r="BH747" s="95"/>
    </row>
    <row r="748" spans="1:60" ht="76.5">
      <c r="A748" s="84" t="s">
        <v>1008</v>
      </c>
      <c r="B748" s="14" t="s">
        <v>846</v>
      </c>
      <c r="C748" s="14" t="s">
        <v>1009</v>
      </c>
      <c r="D748" s="84" t="s">
        <v>1399</v>
      </c>
      <c r="E748" s="84" t="s">
        <v>66</v>
      </c>
      <c r="F748" s="85">
        <v>10</v>
      </c>
      <c r="G748" s="85" t="s">
        <v>851</v>
      </c>
      <c r="H748" s="85" t="s">
        <v>852</v>
      </c>
      <c r="I748" s="14"/>
      <c r="J748" s="12">
        <v>200000</v>
      </c>
      <c r="K748" s="12">
        <v>0</v>
      </c>
      <c r="L748" s="12">
        <v>0</v>
      </c>
      <c r="M748" s="12">
        <v>0</v>
      </c>
      <c r="N748" s="12">
        <v>0</v>
      </c>
      <c r="O748" s="12">
        <v>0</v>
      </c>
      <c r="P748" s="12">
        <f t="shared" si="243"/>
        <v>200000</v>
      </c>
      <c r="Q748" s="12">
        <v>0</v>
      </c>
      <c r="R748" s="12">
        <v>0</v>
      </c>
      <c r="S748" s="12">
        <v>0</v>
      </c>
      <c r="T748" s="12">
        <v>0</v>
      </c>
      <c r="U748" s="12">
        <v>0</v>
      </c>
      <c r="V748" s="12">
        <v>0</v>
      </c>
      <c r="W748" s="12">
        <f t="shared" si="244"/>
        <v>0</v>
      </c>
      <c r="X748" s="12">
        <v>0</v>
      </c>
      <c r="Y748" s="12">
        <v>0</v>
      </c>
      <c r="Z748" s="12">
        <v>0</v>
      </c>
      <c r="AA748" s="12">
        <v>0</v>
      </c>
      <c r="AB748" s="12">
        <v>0</v>
      </c>
      <c r="AC748" s="12">
        <v>0</v>
      </c>
      <c r="AD748" s="12">
        <f t="shared" si="245"/>
        <v>0</v>
      </c>
      <c r="AE748" s="12">
        <v>0</v>
      </c>
      <c r="AF748" s="12">
        <v>0</v>
      </c>
      <c r="AG748" s="12">
        <v>0</v>
      </c>
      <c r="AH748" s="12">
        <v>0</v>
      </c>
      <c r="AI748" s="12">
        <v>0</v>
      </c>
      <c r="AJ748" s="12">
        <v>0</v>
      </c>
      <c r="AK748" s="12">
        <f t="shared" si="246"/>
        <v>0</v>
      </c>
      <c r="AL748" s="12">
        <f t="shared" ref="AL748:AQ786" si="249">+J748+Q748+X748+AE748</f>
        <v>200000</v>
      </c>
      <c r="AM748" s="12">
        <f t="shared" si="249"/>
        <v>0</v>
      </c>
      <c r="AN748" s="12">
        <f t="shared" si="249"/>
        <v>0</v>
      </c>
      <c r="AO748" s="12">
        <f t="shared" si="248"/>
        <v>0</v>
      </c>
      <c r="AP748" s="12">
        <f t="shared" si="248"/>
        <v>0</v>
      </c>
      <c r="AQ748" s="12">
        <f t="shared" si="248"/>
        <v>0</v>
      </c>
      <c r="AR748" s="12">
        <f t="shared" si="242"/>
        <v>200000</v>
      </c>
      <c r="AS748" s="26">
        <v>0</v>
      </c>
      <c r="AT748" s="12">
        <v>0</v>
      </c>
      <c r="AU748" s="12">
        <v>0</v>
      </c>
      <c r="AV748" s="12">
        <v>0</v>
      </c>
      <c r="AW748" s="12">
        <v>0</v>
      </c>
      <c r="AX748" s="12">
        <v>0</v>
      </c>
      <c r="AY748" s="12">
        <f t="shared" si="247"/>
        <v>0</v>
      </c>
      <c r="AZ748" s="12">
        <f t="shared" si="236"/>
        <v>200000</v>
      </c>
      <c r="BA748" s="12">
        <f t="shared" si="237"/>
        <v>0</v>
      </c>
      <c r="BB748" s="12">
        <f t="shared" si="238"/>
        <v>0</v>
      </c>
      <c r="BC748" s="12">
        <f t="shared" si="239"/>
        <v>0</v>
      </c>
      <c r="BD748" s="12">
        <f t="shared" si="240"/>
        <v>0</v>
      </c>
      <c r="BE748" s="12">
        <f t="shared" si="241"/>
        <v>0</v>
      </c>
      <c r="BF748" s="12">
        <f t="shared" si="235"/>
        <v>200000</v>
      </c>
      <c r="BH748" s="95"/>
    </row>
    <row r="749" spans="1:60" ht="63.75">
      <c r="A749" s="84" t="s">
        <v>1010</v>
      </c>
      <c r="B749" s="14" t="s">
        <v>846</v>
      </c>
      <c r="C749" s="14" t="s">
        <v>1011</v>
      </c>
      <c r="D749" s="84" t="s">
        <v>1399</v>
      </c>
      <c r="E749" s="84" t="s">
        <v>63</v>
      </c>
      <c r="F749" s="85">
        <v>10</v>
      </c>
      <c r="G749" s="85" t="s">
        <v>851</v>
      </c>
      <c r="H749" s="85" t="s">
        <v>852</v>
      </c>
      <c r="I749" s="14"/>
      <c r="J749" s="12">
        <v>15600</v>
      </c>
      <c r="K749" s="12">
        <v>0</v>
      </c>
      <c r="L749" s="12">
        <v>0</v>
      </c>
      <c r="M749" s="12">
        <v>0</v>
      </c>
      <c r="N749" s="12">
        <v>0</v>
      </c>
      <c r="O749" s="12">
        <v>0</v>
      </c>
      <c r="P749" s="12">
        <f t="shared" si="243"/>
        <v>15600</v>
      </c>
      <c r="Q749" s="12">
        <v>100000</v>
      </c>
      <c r="R749" s="12">
        <v>0</v>
      </c>
      <c r="S749" s="12">
        <v>0</v>
      </c>
      <c r="T749" s="12">
        <v>0</v>
      </c>
      <c r="U749" s="12">
        <v>0</v>
      </c>
      <c r="V749" s="12">
        <v>0</v>
      </c>
      <c r="W749" s="12">
        <f t="shared" si="244"/>
        <v>100000</v>
      </c>
      <c r="X749" s="12">
        <v>0</v>
      </c>
      <c r="Y749" s="12">
        <v>0</v>
      </c>
      <c r="Z749" s="12">
        <v>0</v>
      </c>
      <c r="AA749" s="12">
        <v>0</v>
      </c>
      <c r="AB749" s="12">
        <v>0</v>
      </c>
      <c r="AC749" s="12">
        <v>0</v>
      </c>
      <c r="AD749" s="12">
        <f t="shared" si="245"/>
        <v>0</v>
      </c>
      <c r="AE749" s="12">
        <v>0</v>
      </c>
      <c r="AF749" s="12">
        <v>0</v>
      </c>
      <c r="AG749" s="12">
        <v>0</v>
      </c>
      <c r="AH749" s="12">
        <v>0</v>
      </c>
      <c r="AI749" s="12">
        <v>0</v>
      </c>
      <c r="AJ749" s="12">
        <v>0</v>
      </c>
      <c r="AK749" s="12">
        <f t="shared" si="246"/>
        <v>0</v>
      </c>
      <c r="AL749" s="12">
        <f t="shared" si="249"/>
        <v>115600</v>
      </c>
      <c r="AM749" s="12">
        <f t="shared" si="249"/>
        <v>0</v>
      </c>
      <c r="AN749" s="12">
        <f t="shared" si="249"/>
        <v>0</v>
      </c>
      <c r="AO749" s="12">
        <f t="shared" si="248"/>
        <v>0</v>
      </c>
      <c r="AP749" s="12">
        <f t="shared" si="248"/>
        <v>0</v>
      </c>
      <c r="AQ749" s="12">
        <f t="shared" si="248"/>
        <v>0</v>
      </c>
      <c r="AR749" s="12">
        <f t="shared" si="242"/>
        <v>115600</v>
      </c>
      <c r="AS749" s="26">
        <v>0</v>
      </c>
      <c r="AT749" s="12">
        <v>0</v>
      </c>
      <c r="AU749" s="12">
        <v>0</v>
      </c>
      <c r="AV749" s="12">
        <v>0</v>
      </c>
      <c r="AW749" s="12">
        <v>0</v>
      </c>
      <c r="AX749" s="12">
        <v>0</v>
      </c>
      <c r="AY749" s="12">
        <f t="shared" si="247"/>
        <v>0</v>
      </c>
      <c r="AZ749" s="12">
        <f t="shared" si="236"/>
        <v>115600</v>
      </c>
      <c r="BA749" s="12">
        <f t="shared" si="237"/>
        <v>0</v>
      </c>
      <c r="BB749" s="12">
        <f t="shared" si="238"/>
        <v>0</v>
      </c>
      <c r="BC749" s="12">
        <f t="shared" si="239"/>
        <v>0</v>
      </c>
      <c r="BD749" s="12">
        <f t="shared" si="240"/>
        <v>0</v>
      </c>
      <c r="BE749" s="12">
        <f t="shared" si="241"/>
        <v>0</v>
      </c>
      <c r="BF749" s="12">
        <f t="shared" si="235"/>
        <v>115600</v>
      </c>
      <c r="BH749" s="95"/>
    </row>
    <row r="750" spans="1:60" ht="63.75">
      <c r="A750" s="84" t="s">
        <v>1012</v>
      </c>
      <c r="B750" s="14" t="s">
        <v>846</v>
      </c>
      <c r="C750" s="14" t="s">
        <v>1013</v>
      </c>
      <c r="D750" s="84" t="s">
        <v>1399</v>
      </c>
      <c r="E750" s="84" t="s">
        <v>58</v>
      </c>
      <c r="F750" s="85">
        <v>10</v>
      </c>
      <c r="G750" s="85" t="s">
        <v>851</v>
      </c>
      <c r="H750" s="85" t="s">
        <v>852</v>
      </c>
      <c r="I750" s="14"/>
      <c r="J750" s="12">
        <v>100000</v>
      </c>
      <c r="K750" s="12">
        <v>0</v>
      </c>
      <c r="L750" s="12">
        <v>0</v>
      </c>
      <c r="M750" s="12">
        <v>0</v>
      </c>
      <c r="N750" s="12">
        <v>0</v>
      </c>
      <c r="O750" s="12">
        <v>0</v>
      </c>
      <c r="P750" s="12">
        <f t="shared" si="243"/>
        <v>100000</v>
      </c>
      <c r="Q750" s="12">
        <v>45000</v>
      </c>
      <c r="R750" s="12">
        <v>0</v>
      </c>
      <c r="S750" s="12">
        <v>0</v>
      </c>
      <c r="T750" s="12">
        <v>0</v>
      </c>
      <c r="U750" s="12">
        <v>0</v>
      </c>
      <c r="V750" s="12">
        <v>0</v>
      </c>
      <c r="W750" s="12">
        <f t="shared" si="244"/>
        <v>45000</v>
      </c>
      <c r="X750" s="12">
        <v>183606</v>
      </c>
      <c r="Y750" s="12">
        <v>0</v>
      </c>
      <c r="Z750" s="12">
        <v>0</v>
      </c>
      <c r="AA750" s="12">
        <v>0</v>
      </c>
      <c r="AB750" s="12">
        <v>0</v>
      </c>
      <c r="AC750" s="12">
        <v>0</v>
      </c>
      <c r="AD750" s="12">
        <f t="shared" si="245"/>
        <v>183606</v>
      </c>
      <c r="AE750" s="12">
        <v>0</v>
      </c>
      <c r="AF750" s="12">
        <v>0</v>
      </c>
      <c r="AG750" s="12">
        <v>0</v>
      </c>
      <c r="AH750" s="12">
        <v>0</v>
      </c>
      <c r="AI750" s="12">
        <v>0</v>
      </c>
      <c r="AJ750" s="12">
        <v>0</v>
      </c>
      <c r="AK750" s="12">
        <f t="shared" si="246"/>
        <v>0</v>
      </c>
      <c r="AL750" s="12">
        <f t="shared" si="249"/>
        <v>328606</v>
      </c>
      <c r="AM750" s="12">
        <f t="shared" si="249"/>
        <v>0</v>
      </c>
      <c r="AN750" s="12">
        <f t="shared" si="249"/>
        <v>0</v>
      </c>
      <c r="AO750" s="12">
        <f t="shared" si="248"/>
        <v>0</v>
      </c>
      <c r="AP750" s="12">
        <f t="shared" si="248"/>
        <v>0</v>
      </c>
      <c r="AQ750" s="12">
        <f t="shared" si="248"/>
        <v>0</v>
      </c>
      <c r="AR750" s="12">
        <f t="shared" si="242"/>
        <v>328606</v>
      </c>
      <c r="AS750" s="26">
        <v>0</v>
      </c>
      <c r="AT750" s="12">
        <v>0</v>
      </c>
      <c r="AU750" s="12">
        <v>0</v>
      </c>
      <c r="AV750" s="12">
        <v>0</v>
      </c>
      <c r="AW750" s="12">
        <v>0</v>
      </c>
      <c r="AX750" s="12">
        <v>0</v>
      </c>
      <c r="AY750" s="12">
        <f t="shared" si="247"/>
        <v>0</v>
      </c>
      <c r="AZ750" s="12">
        <f t="shared" si="236"/>
        <v>328606</v>
      </c>
      <c r="BA750" s="12">
        <f t="shared" si="237"/>
        <v>0</v>
      </c>
      <c r="BB750" s="12">
        <f t="shared" si="238"/>
        <v>0</v>
      </c>
      <c r="BC750" s="12">
        <f t="shared" si="239"/>
        <v>0</v>
      </c>
      <c r="BD750" s="12">
        <f t="shared" si="240"/>
        <v>0</v>
      </c>
      <c r="BE750" s="12">
        <f t="shared" si="241"/>
        <v>0</v>
      </c>
      <c r="BF750" s="12">
        <f t="shared" si="235"/>
        <v>328606</v>
      </c>
      <c r="BH750" s="95"/>
    </row>
    <row r="751" spans="1:60" ht="63.75">
      <c r="A751" s="84" t="s">
        <v>1014</v>
      </c>
      <c r="B751" s="14" t="s">
        <v>846</v>
      </c>
      <c r="C751" s="14" t="s">
        <v>1015</v>
      </c>
      <c r="D751" s="84" t="s">
        <v>1399</v>
      </c>
      <c r="E751" s="84" t="s">
        <v>38</v>
      </c>
      <c r="F751" s="85">
        <v>10</v>
      </c>
      <c r="G751" s="85" t="s">
        <v>851</v>
      </c>
      <c r="H751" s="85" t="s">
        <v>852</v>
      </c>
      <c r="I751" s="14"/>
      <c r="J751" s="12">
        <v>18430</v>
      </c>
      <c r="K751" s="12">
        <v>0</v>
      </c>
      <c r="L751" s="12">
        <v>0</v>
      </c>
      <c r="M751" s="12">
        <v>0</v>
      </c>
      <c r="N751" s="12">
        <v>0</v>
      </c>
      <c r="O751" s="12">
        <v>0</v>
      </c>
      <c r="P751" s="12">
        <f t="shared" si="243"/>
        <v>18430</v>
      </c>
      <c r="Q751" s="12">
        <v>55290</v>
      </c>
      <c r="R751" s="12">
        <v>0</v>
      </c>
      <c r="S751" s="12">
        <v>0</v>
      </c>
      <c r="T751" s="12">
        <v>0</v>
      </c>
      <c r="U751" s="12">
        <v>0</v>
      </c>
      <c r="V751" s="12">
        <v>0</v>
      </c>
      <c r="W751" s="12">
        <f t="shared" si="244"/>
        <v>55290</v>
      </c>
      <c r="X751" s="12">
        <v>0</v>
      </c>
      <c r="Y751" s="12">
        <v>0</v>
      </c>
      <c r="Z751" s="12">
        <v>0</v>
      </c>
      <c r="AA751" s="12">
        <v>0</v>
      </c>
      <c r="AB751" s="12">
        <v>0</v>
      </c>
      <c r="AC751" s="12">
        <v>0</v>
      </c>
      <c r="AD751" s="12">
        <f t="shared" si="245"/>
        <v>0</v>
      </c>
      <c r="AE751" s="12">
        <v>0</v>
      </c>
      <c r="AF751" s="12">
        <v>0</v>
      </c>
      <c r="AG751" s="12">
        <v>0</v>
      </c>
      <c r="AH751" s="12">
        <v>0</v>
      </c>
      <c r="AI751" s="12">
        <v>0</v>
      </c>
      <c r="AJ751" s="12">
        <v>0</v>
      </c>
      <c r="AK751" s="12">
        <f t="shared" si="246"/>
        <v>0</v>
      </c>
      <c r="AL751" s="12">
        <f t="shared" si="249"/>
        <v>73720</v>
      </c>
      <c r="AM751" s="12">
        <f t="shared" si="249"/>
        <v>0</v>
      </c>
      <c r="AN751" s="12">
        <f t="shared" si="249"/>
        <v>0</v>
      </c>
      <c r="AO751" s="12">
        <f t="shared" si="248"/>
        <v>0</v>
      </c>
      <c r="AP751" s="12">
        <f t="shared" si="248"/>
        <v>0</v>
      </c>
      <c r="AQ751" s="12">
        <f t="shared" si="248"/>
        <v>0</v>
      </c>
      <c r="AR751" s="12">
        <f t="shared" si="242"/>
        <v>73720</v>
      </c>
      <c r="AS751" s="26">
        <v>0</v>
      </c>
      <c r="AT751" s="12">
        <v>0</v>
      </c>
      <c r="AU751" s="12">
        <v>0</v>
      </c>
      <c r="AV751" s="12">
        <v>0</v>
      </c>
      <c r="AW751" s="12">
        <v>0</v>
      </c>
      <c r="AX751" s="12">
        <v>0</v>
      </c>
      <c r="AY751" s="12">
        <f t="shared" si="247"/>
        <v>0</v>
      </c>
      <c r="AZ751" s="12">
        <f t="shared" si="236"/>
        <v>73720</v>
      </c>
      <c r="BA751" s="12">
        <f t="shared" si="237"/>
        <v>0</v>
      </c>
      <c r="BB751" s="12">
        <f t="shared" si="238"/>
        <v>0</v>
      </c>
      <c r="BC751" s="12">
        <f t="shared" si="239"/>
        <v>0</v>
      </c>
      <c r="BD751" s="12">
        <f t="shared" si="240"/>
        <v>0</v>
      </c>
      <c r="BE751" s="12">
        <f t="shared" si="241"/>
        <v>0</v>
      </c>
      <c r="BF751" s="12">
        <f t="shared" si="235"/>
        <v>73720</v>
      </c>
      <c r="BH751" s="95"/>
    </row>
    <row r="752" spans="1:60" ht="280.5">
      <c r="A752" s="84" t="s">
        <v>1016</v>
      </c>
      <c r="B752" s="14" t="s">
        <v>10</v>
      </c>
      <c r="C752" s="84" t="s">
        <v>1017</v>
      </c>
      <c r="D752" s="84" t="s">
        <v>44</v>
      </c>
      <c r="E752" s="84"/>
      <c r="F752" s="85">
        <v>10</v>
      </c>
      <c r="G752" s="85">
        <v>16</v>
      </c>
      <c r="H752" s="85" t="s">
        <v>1018</v>
      </c>
      <c r="I752" s="14"/>
      <c r="J752" s="12">
        <v>0</v>
      </c>
      <c r="K752" s="12">
        <v>0</v>
      </c>
      <c r="L752" s="12">
        <v>0</v>
      </c>
      <c r="M752" s="12">
        <v>0</v>
      </c>
      <c r="N752" s="12">
        <v>0</v>
      </c>
      <c r="O752" s="12">
        <v>0</v>
      </c>
      <c r="P752" s="12">
        <f t="shared" si="243"/>
        <v>0</v>
      </c>
      <c r="Q752" s="12">
        <v>450</v>
      </c>
      <c r="R752" s="12">
        <v>0</v>
      </c>
      <c r="S752" s="12">
        <v>0</v>
      </c>
      <c r="T752" s="12">
        <v>0</v>
      </c>
      <c r="U752" s="12">
        <v>0</v>
      </c>
      <c r="V752" s="12">
        <v>0</v>
      </c>
      <c r="W752" s="12">
        <f t="shared" si="244"/>
        <v>450</v>
      </c>
      <c r="X752" s="12">
        <v>0</v>
      </c>
      <c r="Y752" s="12">
        <v>0</v>
      </c>
      <c r="Z752" s="12">
        <v>0</v>
      </c>
      <c r="AA752" s="12">
        <v>0</v>
      </c>
      <c r="AB752" s="12">
        <v>0</v>
      </c>
      <c r="AC752" s="12">
        <v>0</v>
      </c>
      <c r="AD752" s="12">
        <f t="shared" si="245"/>
        <v>0</v>
      </c>
      <c r="AE752" s="12">
        <v>0</v>
      </c>
      <c r="AF752" s="12">
        <v>0</v>
      </c>
      <c r="AG752" s="12">
        <v>0</v>
      </c>
      <c r="AH752" s="12">
        <v>0</v>
      </c>
      <c r="AI752" s="12">
        <v>0</v>
      </c>
      <c r="AJ752" s="12">
        <v>0</v>
      </c>
      <c r="AK752" s="12">
        <f t="shared" si="246"/>
        <v>0</v>
      </c>
      <c r="AL752" s="12">
        <f t="shared" si="249"/>
        <v>450</v>
      </c>
      <c r="AM752" s="12">
        <f t="shared" si="249"/>
        <v>0</v>
      </c>
      <c r="AN752" s="12">
        <f t="shared" si="249"/>
        <v>0</v>
      </c>
      <c r="AO752" s="12">
        <f t="shared" si="248"/>
        <v>0</v>
      </c>
      <c r="AP752" s="12">
        <f t="shared" si="248"/>
        <v>0</v>
      </c>
      <c r="AQ752" s="12">
        <f t="shared" si="248"/>
        <v>0</v>
      </c>
      <c r="AR752" s="12">
        <f t="shared" si="242"/>
        <v>450</v>
      </c>
      <c r="AS752" s="26">
        <v>0</v>
      </c>
      <c r="AT752" s="12">
        <v>0</v>
      </c>
      <c r="AU752" s="12">
        <v>0</v>
      </c>
      <c r="AV752" s="12">
        <v>0</v>
      </c>
      <c r="AW752" s="12">
        <v>0</v>
      </c>
      <c r="AX752" s="12">
        <v>0</v>
      </c>
      <c r="AY752" s="12">
        <f t="shared" si="247"/>
        <v>0</v>
      </c>
      <c r="AZ752" s="12">
        <f t="shared" si="236"/>
        <v>450</v>
      </c>
      <c r="BA752" s="12">
        <f t="shared" si="237"/>
        <v>0</v>
      </c>
      <c r="BB752" s="12">
        <f t="shared" si="238"/>
        <v>0</v>
      </c>
      <c r="BC752" s="12">
        <f t="shared" si="239"/>
        <v>0</v>
      </c>
      <c r="BD752" s="12">
        <f t="shared" si="240"/>
        <v>0</v>
      </c>
      <c r="BE752" s="12">
        <f t="shared" si="241"/>
        <v>0</v>
      </c>
      <c r="BF752" s="12">
        <f t="shared" si="235"/>
        <v>450</v>
      </c>
      <c r="BH752" s="95"/>
    </row>
    <row r="753" spans="1:60" ht="63.75">
      <c r="A753" s="84" t="s">
        <v>1019</v>
      </c>
      <c r="B753" s="14" t="s">
        <v>1020</v>
      </c>
      <c r="C753" s="84" t="s">
        <v>1021</v>
      </c>
      <c r="D753" s="84" t="s">
        <v>1399</v>
      </c>
      <c r="E753" s="84" t="s">
        <v>38</v>
      </c>
      <c r="F753" s="85">
        <v>10</v>
      </c>
      <c r="G753" s="85" t="s">
        <v>851</v>
      </c>
      <c r="H753" s="85" t="s">
        <v>1022</v>
      </c>
      <c r="I753" s="14"/>
      <c r="J753" s="12">
        <v>41094</v>
      </c>
      <c r="K753" s="12">
        <v>0</v>
      </c>
      <c r="L753" s="12">
        <v>0</v>
      </c>
      <c r="M753" s="12">
        <v>0</v>
      </c>
      <c r="N753" s="12">
        <v>0</v>
      </c>
      <c r="O753" s="12">
        <v>0</v>
      </c>
      <c r="P753" s="12">
        <f t="shared" si="243"/>
        <v>41094</v>
      </c>
      <c r="Q753" s="12">
        <v>81171</v>
      </c>
      <c r="R753" s="12">
        <v>0</v>
      </c>
      <c r="S753" s="12">
        <v>0</v>
      </c>
      <c r="T753" s="12">
        <v>0</v>
      </c>
      <c r="U753" s="12">
        <v>0</v>
      </c>
      <c r="V753" s="12">
        <v>0</v>
      </c>
      <c r="W753" s="12">
        <f t="shared" si="244"/>
        <v>81171</v>
      </c>
      <c r="X753" s="12">
        <v>24324</v>
      </c>
      <c r="Y753" s="12">
        <v>0</v>
      </c>
      <c r="Z753" s="12">
        <v>0</v>
      </c>
      <c r="AA753" s="12">
        <v>0</v>
      </c>
      <c r="AB753" s="12">
        <v>0</v>
      </c>
      <c r="AC753" s="12">
        <v>0</v>
      </c>
      <c r="AD753" s="12">
        <f t="shared" si="245"/>
        <v>24324</v>
      </c>
      <c r="AE753" s="12">
        <v>0</v>
      </c>
      <c r="AF753" s="12">
        <v>0</v>
      </c>
      <c r="AG753" s="12">
        <v>0</v>
      </c>
      <c r="AH753" s="12">
        <v>0</v>
      </c>
      <c r="AI753" s="12">
        <v>0</v>
      </c>
      <c r="AJ753" s="12">
        <v>0</v>
      </c>
      <c r="AK753" s="12">
        <f t="shared" si="246"/>
        <v>0</v>
      </c>
      <c r="AL753" s="12">
        <f t="shared" si="249"/>
        <v>146589</v>
      </c>
      <c r="AM753" s="12">
        <f t="shared" si="249"/>
        <v>0</v>
      </c>
      <c r="AN753" s="12">
        <f t="shared" si="249"/>
        <v>0</v>
      </c>
      <c r="AO753" s="12">
        <f t="shared" si="248"/>
        <v>0</v>
      </c>
      <c r="AP753" s="12">
        <f t="shared" si="248"/>
        <v>0</v>
      </c>
      <c r="AQ753" s="12">
        <f t="shared" si="248"/>
        <v>0</v>
      </c>
      <c r="AR753" s="12">
        <f t="shared" si="242"/>
        <v>146589</v>
      </c>
      <c r="AS753" s="26">
        <v>0</v>
      </c>
      <c r="AT753" s="12">
        <v>0</v>
      </c>
      <c r="AU753" s="12">
        <v>0</v>
      </c>
      <c r="AV753" s="12">
        <v>0</v>
      </c>
      <c r="AW753" s="12">
        <v>0</v>
      </c>
      <c r="AX753" s="12">
        <v>0</v>
      </c>
      <c r="AY753" s="12">
        <f t="shared" si="247"/>
        <v>0</v>
      </c>
      <c r="AZ753" s="12">
        <f t="shared" si="236"/>
        <v>146589</v>
      </c>
      <c r="BA753" s="12">
        <f t="shared" si="237"/>
        <v>0</v>
      </c>
      <c r="BB753" s="12">
        <f t="shared" si="238"/>
        <v>0</v>
      </c>
      <c r="BC753" s="12">
        <f t="shared" si="239"/>
        <v>0</v>
      </c>
      <c r="BD753" s="12">
        <f t="shared" si="240"/>
        <v>0</v>
      </c>
      <c r="BE753" s="12">
        <f t="shared" si="241"/>
        <v>0</v>
      </c>
      <c r="BF753" s="12">
        <f t="shared" si="235"/>
        <v>146589</v>
      </c>
      <c r="BH753" s="95"/>
    </row>
    <row r="754" spans="1:60" ht="63.75">
      <c r="A754" s="84" t="s">
        <v>1023</v>
      </c>
      <c r="B754" s="14" t="s">
        <v>846</v>
      </c>
      <c r="C754" s="84" t="s">
        <v>1024</v>
      </c>
      <c r="D754" s="84" t="s">
        <v>1399</v>
      </c>
      <c r="E754" s="84" t="s">
        <v>57</v>
      </c>
      <c r="F754" s="85">
        <v>10</v>
      </c>
      <c r="G754" s="85" t="s">
        <v>851</v>
      </c>
      <c r="H754" s="85" t="s">
        <v>852</v>
      </c>
      <c r="I754" s="14"/>
      <c r="J754" s="12">
        <v>9215</v>
      </c>
      <c r="K754" s="12">
        <v>0</v>
      </c>
      <c r="L754" s="12">
        <v>0</v>
      </c>
      <c r="M754" s="12">
        <v>0</v>
      </c>
      <c r="N754" s="12">
        <v>0</v>
      </c>
      <c r="O754" s="12">
        <v>0</v>
      </c>
      <c r="P754" s="12">
        <f t="shared" si="243"/>
        <v>9215</v>
      </c>
      <c r="Q754" s="12">
        <v>9215</v>
      </c>
      <c r="R754" s="12">
        <v>0</v>
      </c>
      <c r="S754" s="12">
        <v>11000</v>
      </c>
      <c r="T754" s="12">
        <v>200000</v>
      </c>
      <c r="U754" s="12">
        <v>0</v>
      </c>
      <c r="V754" s="12">
        <v>0</v>
      </c>
      <c r="W754" s="12">
        <f t="shared" si="244"/>
        <v>220215</v>
      </c>
      <c r="X754" s="12">
        <v>9215</v>
      </c>
      <c r="Y754" s="12">
        <v>0</v>
      </c>
      <c r="Z754" s="12">
        <v>0</v>
      </c>
      <c r="AA754" s="12">
        <v>735680</v>
      </c>
      <c r="AB754" s="12">
        <v>0</v>
      </c>
      <c r="AC754" s="12">
        <v>0</v>
      </c>
      <c r="AD754" s="12">
        <f t="shared" si="245"/>
        <v>744895</v>
      </c>
      <c r="AE754" s="12">
        <v>9466</v>
      </c>
      <c r="AF754" s="12">
        <v>0</v>
      </c>
      <c r="AG754" s="12">
        <v>0</v>
      </c>
      <c r="AH754" s="12">
        <v>0</v>
      </c>
      <c r="AI754" s="12">
        <v>0</v>
      </c>
      <c r="AJ754" s="12">
        <v>0</v>
      </c>
      <c r="AK754" s="12">
        <f t="shared" si="246"/>
        <v>9466</v>
      </c>
      <c r="AL754" s="12">
        <f t="shared" si="249"/>
        <v>37111</v>
      </c>
      <c r="AM754" s="12">
        <f t="shared" si="249"/>
        <v>0</v>
      </c>
      <c r="AN754" s="12">
        <f t="shared" si="249"/>
        <v>11000</v>
      </c>
      <c r="AO754" s="12">
        <f t="shared" si="248"/>
        <v>935680</v>
      </c>
      <c r="AP754" s="12">
        <f t="shared" si="248"/>
        <v>0</v>
      </c>
      <c r="AQ754" s="12">
        <f t="shared" si="248"/>
        <v>0</v>
      </c>
      <c r="AR754" s="12">
        <f t="shared" si="242"/>
        <v>983791</v>
      </c>
      <c r="AS754" s="26">
        <v>0</v>
      </c>
      <c r="AT754" s="12">
        <v>0</v>
      </c>
      <c r="AU754" s="12">
        <v>0</v>
      </c>
      <c r="AV754" s="12">
        <v>0</v>
      </c>
      <c r="AW754" s="12">
        <v>0</v>
      </c>
      <c r="AX754" s="12">
        <v>0</v>
      </c>
      <c r="AY754" s="12">
        <f t="shared" si="247"/>
        <v>0</v>
      </c>
      <c r="AZ754" s="12">
        <f t="shared" si="236"/>
        <v>37111</v>
      </c>
      <c r="BA754" s="12">
        <f t="shared" si="237"/>
        <v>0</v>
      </c>
      <c r="BB754" s="12">
        <f t="shared" si="238"/>
        <v>11000</v>
      </c>
      <c r="BC754" s="12">
        <f t="shared" si="239"/>
        <v>935680</v>
      </c>
      <c r="BD754" s="12">
        <f t="shared" si="240"/>
        <v>0</v>
      </c>
      <c r="BE754" s="12">
        <f t="shared" si="241"/>
        <v>0</v>
      </c>
      <c r="BF754" s="12">
        <f t="shared" si="235"/>
        <v>983791</v>
      </c>
      <c r="BH754" s="95"/>
    </row>
    <row r="755" spans="1:60" ht="63.75">
      <c r="A755" s="84" t="s">
        <v>1025</v>
      </c>
      <c r="B755" s="14" t="s">
        <v>846</v>
      </c>
      <c r="C755" s="84" t="s">
        <v>1026</v>
      </c>
      <c r="D755" s="84" t="s">
        <v>1399</v>
      </c>
      <c r="E755" s="84" t="s">
        <v>56</v>
      </c>
      <c r="F755" s="85">
        <v>10</v>
      </c>
      <c r="G755" s="85" t="s">
        <v>851</v>
      </c>
      <c r="H755" s="85" t="s">
        <v>852</v>
      </c>
      <c r="I755" s="14"/>
      <c r="J755" s="12">
        <v>843305</v>
      </c>
      <c r="K755" s="12">
        <v>0</v>
      </c>
      <c r="L755" s="12">
        <v>0</v>
      </c>
      <c r="M755" s="12">
        <v>0</v>
      </c>
      <c r="N755" s="12">
        <v>0</v>
      </c>
      <c r="O755" s="12">
        <v>0</v>
      </c>
      <c r="P755" s="12">
        <f t="shared" si="243"/>
        <v>843305</v>
      </c>
      <c r="Q755" s="12">
        <v>500000</v>
      </c>
      <c r="R755" s="12">
        <v>0</v>
      </c>
      <c r="S755" s="12">
        <v>0</v>
      </c>
      <c r="T755" s="12">
        <v>0</v>
      </c>
      <c r="U755" s="12">
        <v>0</v>
      </c>
      <c r="V755" s="12">
        <v>0</v>
      </c>
      <c r="W755" s="12">
        <f t="shared" si="244"/>
        <v>500000</v>
      </c>
      <c r="X755" s="12">
        <v>2758781</v>
      </c>
      <c r="Y755" s="12">
        <v>0</v>
      </c>
      <c r="Z755" s="12">
        <v>0</v>
      </c>
      <c r="AA755" s="12">
        <v>0</v>
      </c>
      <c r="AB755" s="12">
        <v>0</v>
      </c>
      <c r="AC755" s="12">
        <v>0</v>
      </c>
      <c r="AD755" s="12">
        <f t="shared" si="245"/>
        <v>2758781</v>
      </c>
      <c r="AE755" s="12">
        <v>0</v>
      </c>
      <c r="AF755" s="12">
        <v>0</v>
      </c>
      <c r="AG755" s="12">
        <v>0</v>
      </c>
      <c r="AH755" s="12">
        <v>0</v>
      </c>
      <c r="AI755" s="12">
        <v>0</v>
      </c>
      <c r="AJ755" s="12">
        <v>0</v>
      </c>
      <c r="AK755" s="12">
        <f t="shared" si="246"/>
        <v>0</v>
      </c>
      <c r="AL755" s="12">
        <f t="shared" si="249"/>
        <v>4102086</v>
      </c>
      <c r="AM755" s="12">
        <f t="shared" si="249"/>
        <v>0</v>
      </c>
      <c r="AN755" s="12">
        <f t="shared" si="249"/>
        <v>0</v>
      </c>
      <c r="AO755" s="12">
        <f t="shared" si="248"/>
        <v>0</v>
      </c>
      <c r="AP755" s="12">
        <f t="shared" si="248"/>
        <v>0</v>
      </c>
      <c r="AQ755" s="12">
        <f t="shared" si="248"/>
        <v>0</v>
      </c>
      <c r="AR755" s="12">
        <f t="shared" si="242"/>
        <v>4102086</v>
      </c>
      <c r="AS755" s="26">
        <v>0</v>
      </c>
      <c r="AT755" s="12">
        <v>0</v>
      </c>
      <c r="AU755" s="12">
        <v>0</v>
      </c>
      <c r="AV755" s="12">
        <v>0</v>
      </c>
      <c r="AW755" s="12">
        <v>0</v>
      </c>
      <c r="AX755" s="12">
        <v>0</v>
      </c>
      <c r="AY755" s="12">
        <f t="shared" si="247"/>
        <v>0</v>
      </c>
      <c r="AZ755" s="12">
        <f t="shared" si="236"/>
        <v>4102086</v>
      </c>
      <c r="BA755" s="12">
        <f t="shared" si="237"/>
        <v>0</v>
      </c>
      <c r="BB755" s="12">
        <f t="shared" si="238"/>
        <v>0</v>
      </c>
      <c r="BC755" s="12">
        <f t="shared" si="239"/>
        <v>0</v>
      </c>
      <c r="BD755" s="12">
        <f t="shared" si="240"/>
        <v>0</v>
      </c>
      <c r="BE755" s="12">
        <f t="shared" si="241"/>
        <v>0</v>
      </c>
      <c r="BF755" s="12">
        <f t="shared" si="235"/>
        <v>4102086</v>
      </c>
      <c r="BH755" s="95"/>
    </row>
    <row r="756" spans="1:60" ht="204">
      <c r="A756" s="84" t="s">
        <v>1027</v>
      </c>
      <c r="B756" s="14" t="s">
        <v>10</v>
      </c>
      <c r="C756" s="84" t="s">
        <v>1028</v>
      </c>
      <c r="D756" s="84" t="s">
        <v>44</v>
      </c>
      <c r="E756" s="84"/>
      <c r="F756" s="85">
        <v>10</v>
      </c>
      <c r="G756" s="85" t="s">
        <v>851</v>
      </c>
      <c r="H756" s="85" t="s">
        <v>1029</v>
      </c>
      <c r="I756" s="14"/>
      <c r="J756" s="12">
        <v>15050</v>
      </c>
      <c r="K756" s="12">
        <v>0</v>
      </c>
      <c r="L756" s="12">
        <v>0</v>
      </c>
      <c r="M756" s="12">
        <v>0</v>
      </c>
      <c r="N756" s="12">
        <v>0</v>
      </c>
      <c r="O756" s="12">
        <v>0</v>
      </c>
      <c r="P756" s="12">
        <f t="shared" si="243"/>
        <v>15050</v>
      </c>
      <c r="Q756" s="12">
        <v>33650</v>
      </c>
      <c r="R756" s="12">
        <v>0</v>
      </c>
      <c r="S756" s="12">
        <v>0</v>
      </c>
      <c r="T756" s="12">
        <v>0</v>
      </c>
      <c r="U756" s="12">
        <v>0</v>
      </c>
      <c r="V756" s="12">
        <v>0</v>
      </c>
      <c r="W756" s="12">
        <f t="shared" si="244"/>
        <v>33650</v>
      </c>
      <c r="X756" s="12">
        <v>19320</v>
      </c>
      <c r="Y756" s="12">
        <v>0</v>
      </c>
      <c r="Z756" s="12">
        <v>0</v>
      </c>
      <c r="AA756" s="12">
        <v>0</v>
      </c>
      <c r="AB756" s="12">
        <v>0</v>
      </c>
      <c r="AC756" s="12">
        <v>0</v>
      </c>
      <c r="AD756" s="12">
        <f t="shared" si="245"/>
        <v>19320</v>
      </c>
      <c r="AE756" s="12">
        <v>19320</v>
      </c>
      <c r="AF756" s="12">
        <v>0</v>
      </c>
      <c r="AG756" s="12">
        <v>0</v>
      </c>
      <c r="AH756" s="12">
        <v>0</v>
      </c>
      <c r="AI756" s="12">
        <v>0</v>
      </c>
      <c r="AJ756" s="12">
        <v>0</v>
      </c>
      <c r="AK756" s="12">
        <f t="shared" si="246"/>
        <v>19320</v>
      </c>
      <c r="AL756" s="12">
        <f t="shared" si="249"/>
        <v>87340</v>
      </c>
      <c r="AM756" s="12">
        <f t="shared" si="249"/>
        <v>0</v>
      </c>
      <c r="AN756" s="12">
        <f t="shared" si="249"/>
        <v>0</v>
      </c>
      <c r="AO756" s="12">
        <f t="shared" si="248"/>
        <v>0</v>
      </c>
      <c r="AP756" s="12">
        <f t="shared" si="248"/>
        <v>0</v>
      </c>
      <c r="AQ756" s="12">
        <f t="shared" si="248"/>
        <v>0</v>
      </c>
      <c r="AR756" s="12">
        <f t="shared" si="242"/>
        <v>87340</v>
      </c>
      <c r="AS756" s="26">
        <v>0</v>
      </c>
      <c r="AT756" s="12">
        <v>0</v>
      </c>
      <c r="AU756" s="12">
        <v>0</v>
      </c>
      <c r="AV756" s="12">
        <v>0</v>
      </c>
      <c r="AW756" s="12">
        <v>0</v>
      </c>
      <c r="AX756" s="12">
        <v>0</v>
      </c>
      <c r="AY756" s="12">
        <f t="shared" si="247"/>
        <v>0</v>
      </c>
      <c r="AZ756" s="12">
        <f t="shared" si="236"/>
        <v>87340</v>
      </c>
      <c r="BA756" s="12">
        <f t="shared" si="237"/>
        <v>0</v>
      </c>
      <c r="BB756" s="12">
        <f t="shared" si="238"/>
        <v>0</v>
      </c>
      <c r="BC756" s="12">
        <f t="shared" si="239"/>
        <v>0</v>
      </c>
      <c r="BD756" s="12">
        <f t="shared" si="240"/>
        <v>0</v>
      </c>
      <c r="BE756" s="12">
        <f t="shared" si="241"/>
        <v>0</v>
      </c>
      <c r="BF756" s="12">
        <f t="shared" si="235"/>
        <v>87340</v>
      </c>
      <c r="BH756" s="95"/>
    </row>
    <row r="757" spans="1:60" ht="63.75">
      <c r="A757" s="84" t="s">
        <v>1030</v>
      </c>
      <c r="B757" s="14" t="s">
        <v>846</v>
      </c>
      <c r="C757" s="84" t="s">
        <v>1031</v>
      </c>
      <c r="D757" s="84" t="s">
        <v>45</v>
      </c>
      <c r="E757" s="84" t="s">
        <v>1402</v>
      </c>
      <c r="F757" s="85">
        <v>10</v>
      </c>
      <c r="G757" s="85" t="s">
        <v>851</v>
      </c>
      <c r="H757" s="85" t="s">
        <v>852</v>
      </c>
      <c r="I757" s="14"/>
      <c r="J757" s="12">
        <v>84702</v>
      </c>
      <c r="K757" s="12">
        <v>0</v>
      </c>
      <c r="L757" s="12">
        <v>0</v>
      </c>
      <c r="M757" s="12">
        <v>0</v>
      </c>
      <c r="N757" s="12">
        <v>0</v>
      </c>
      <c r="O757" s="12">
        <v>0</v>
      </c>
      <c r="P757" s="12">
        <f t="shared" si="243"/>
        <v>84702</v>
      </c>
      <c r="Q757" s="12">
        <v>83596</v>
      </c>
      <c r="R757" s="12">
        <v>0</v>
      </c>
      <c r="S757" s="12">
        <v>0</v>
      </c>
      <c r="T757" s="12">
        <v>0</v>
      </c>
      <c r="U757" s="12">
        <v>0</v>
      </c>
      <c r="V757" s="12">
        <v>0</v>
      </c>
      <c r="W757" s="12">
        <f t="shared" si="244"/>
        <v>83596</v>
      </c>
      <c r="X757" s="12">
        <v>50000</v>
      </c>
      <c r="Y757" s="12">
        <v>0</v>
      </c>
      <c r="Z757" s="12">
        <v>0</v>
      </c>
      <c r="AA757" s="12">
        <v>0</v>
      </c>
      <c r="AB757" s="12">
        <v>0</v>
      </c>
      <c r="AC757" s="12">
        <v>0</v>
      </c>
      <c r="AD757" s="12">
        <f t="shared" si="245"/>
        <v>50000</v>
      </c>
      <c r="AE757" s="12">
        <v>50000</v>
      </c>
      <c r="AF757" s="12">
        <v>0</v>
      </c>
      <c r="AG757" s="12">
        <v>0</v>
      </c>
      <c r="AH757" s="12">
        <v>0</v>
      </c>
      <c r="AI757" s="12">
        <v>0</v>
      </c>
      <c r="AJ757" s="12">
        <v>0</v>
      </c>
      <c r="AK757" s="12">
        <f t="shared" si="246"/>
        <v>50000</v>
      </c>
      <c r="AL757" s="12">
        <f t="shared" si="249"/>
        <v>268298</v>
      </c>
      <c r="AM757" s="12">
        <f t="shared" si="249"/>
        <v>0</v>
      </c>
      <c r="AN757" s="12">
        <f t="shared" si="249"/>
        <v>0</v>
      </c>
      <c r="AO757" s="12">
        <f t="shared" si="248"/>
        <v>0</v>
      </c>
      <c r="AP757" s="12">
        <f t="shared" si="248"/>
        <v>0</v>
      </c>
      <c r="AQ757" s="12">
        <f t="shared" si="248"/>
        <v>0</v>
      </c>
      <c r="AR757" s="12">
        <f t="shared" si="242"/>
        <v>268298</v>
      </c>
      <c r="AS757" s="24">
        <v>500000</v>
      </c>
      <c r="AT757" s="12">
        <v>0</v>
      </c>
      <c r="AU757" s="12">
        <v>0</v>
      </c>
      <c r="AV757" s="12">
        <v>0</v>
      </c>
      <c r="AW757" s="12">
        <v>0</v>
      </c>
      <c r="AX757" s="12">
        <v>0</v>
      </c>
      <c r="AY757" s="12">
        <f t="shared" si="247"/>
        <v>500000</v>
      </c>
      <c r="AZ757" s="12">
        <f t="shared" si="236"/>
        <v>768298</v>
      </c>
      <c r="BA757" s="12">
        <f t="shared" si="237"/>
        <v>0</v>
      </c>
      <c r="BB757" s="12">
        <f t="shared" si="238"/>
        <v>0</v>
      </c>
      <c r="BC757" s="12">
        <f t="shared" si="239"/>
        <v>0</v>
      </c>
      <c r="BD757" s="12">
        <f t="shared" si="240"/>
        <v>0</v>
      </c>
      <c r="BE757" s="12">
        <f t="shared" si="241"/>
        <v>0</v>
      </c>
      <c r="BF757" s="12">
        <f t="shared" si="235"/>
        <v>768298</v>
      </c>
      <c r="BH757" s="95"/>
    </row>
    <row r="758" spans="1:60" ht="63.75">
      <c r="A758" s="84" t="s">
        <v>1032</v>
      </c>
      <c r="B758" s="14" t="s">
        <v>846</v>
      </c>
      <c r="C758" s="84" t="s">
        <v>1033</v>
      </c>
      <c r="D758" s="84" t="s">
        <v>1399</v>
      </c>
      <c r="E758" s="84" t="s">
        <v>1378</v>
      </c>
      <c r="F758" s="85">
        <v>10</v>
      </c>
      <c r="G758" s="85" t="s">
        <v>851</v>
      </c>
      <c r="H758" s="85" t="s">
        <v>852</v>
      </c>
      <c r="I758" s="14"/>
      <c r="J758" s="12">
        <v>48000</v>
      </c>
      <c r="K758" s="12">
        <v>0</v>
      </c>
      <c r="L758" s="12">
        <v>0</v>
      </c>
      <c r="M758" s="12">
        <v>0</v>
      </c>
      <c r="N758" s="12">
        <v>0</v>
      </c>
      <c r="O758" s="12">
        <v>0</v>
      </c>
      <c r="P758" s="12">
        <f t="shared" si="243"/>
        <v>48000</v>
      </c>
      <c r="Q758" s="12">
        <v>50000</v>
      </c>
      <c r="R758" s="12">
        <v>0</v>
      </c>
      <c r="S758" s="12">
        <v>0</v>
      </c>
      <c r="T758" s="12">
        <v>0</v>
      </c>
      <c r="U758" s="12">
        <v>0</v>
      </c>
      <c r="V758" s="12">
        <v>0</v>
      </c>
      <c r="W758" s="12">
        <f t="shared" si="244"/>
        <v>50000</v>
      </c>
      <c r="X758" s="12">
        <v>200000</v>
      </c>
      <c r="Y758" s="12">
        <v>0</v>
      </c>
      <c r="Z758" s="12">
        <v>0</v>
      </c>
      <c r="AA758" s="12">
        <v>0</v>
      </c>
      <c r="AB758" s="12">
        <v>0</v>
      </c>
      <c r="AC758" s="12">
        <v>0</v>
      </c>
      <c r="AD758" s="12">
        <f t="shared" si="245"/>
        <v>200000</v>
      </c>
      <c r="AE758" s="12">
        <v>440001</v>
      </c>
      <c r="AF758" s="12">
        <v>0</v>
      </c>
      <c r="AG758" s="12">
        <v>0</v>
      </c>
      <c r="AH758" s="12">
        <v>0</v>
      </c>
      <c r="AI758" s="12">
        <v>0</v>
      </c>
      <c r="AJ758" s="12">
        <v>0</v>
      </c>
      <c r="AK758" s="12">
        <f t="shared" si="246"/>
        <v>440001</v>
      </c>
      <c r="AL758" s="12">
        <f t="shared" si="249"/>
        <v>738001</v>
      </c>
      <c r="AM758" s="12">
        <f t="shared" si="249"/>
        <v>0</v>
      </c>
      <c r="AN758" s="12">
        <f t="shared" si="249"/>
        <v>0</v>
      </c>
      <c r="AO758" s="12">
        <f t="shared" si="248"/>
        <v>0</v>
      </c>
      <c r="AP758" s="12">
        <f t="shared" si="248"/>
        <v>0</v>
      </c>
      <c r="AQ758" s="12">
        <f t="shared" si="248"/>
        <v>0</v>
      </c>
      <c r="AR758" s="12">
        <f t="shared" si="242"/>
        <v>738001</v>
      </c>
      <c r="AS758" s="24">
        <v>0</v>
      </c>
      <c r="AT758" s="12">
        <v>0</v>
      </c>
      <c r="AU758" s="12">
        <v>0</v>
      </c>
      <c r="AV758" s="12">
        <v>0</v>
      </c>
      <c r="AW758" s="12">
        <v>0</v>
      </c>
      <c r="AX758" s="12">
        <v>0</v>
      </c>
      <c r="AY758" s="12">
        <f t="shared" si="247"/>
        <v>0</v>
      </c>
      <c r="AZ758" s="12">
        <f t="shared" si="236"/>
        <v>738001</v>
      </c>
      <c r="BA758" s="12">
        <f t="shared" si="237"/>
        <v>0</v>
      </c>
      <c r="BB758" s="12">
        <f t="shared" si="238"/>
        <v>0</v>
      </c>
      <c r="BC758" s="12">
        <f t="shared" si="239"/>
        <v>0</v>
      </c>
      <c r="BD758" s="12">
        <f t="shared" si="240"/>
        <v>0</v>
      </c>
      <c r="BE758" s="12">
        <f t="shared" si="241"/>
        <v>0</v>
      </c>
      <c r="BF758" s="12">
        <f t="shared" si="235"/>
        <v>738001</v>
      </c>
      <c r="BH758" s="95"/>
    </row>
    <row r="759" spans="1:60" ht="63.75">
      <c r="A759" s="84" t="s">
        <v>1034</v>
      </c>
      <c r="B759" s="14" t="s">
        <v>846</v>
      </c>
      <c r="C759" s="84" t="s">
        <v>1035</v>
      </c>
      <c r="D759" s="84" t="s">
        <v>1399</v>
      </c>
      <c r="E759" s="84" t="s">
        <v>58</v>
      </c>
      <c r="F759" s="85">
        <v>10</v>
      </c>
      <c r="G759" s="85" t="s">
        <v>851</v>
      </c>
      <c r="H759" s="85" t="s">
        <v>852</v>
      </c>
      <c r="I759" s="14"/>
      <c r="J759" s="12">
        <v>152000</v>
      </c>
      <c r="K759" s="12">
        <v>0</v>
      </c>
      <c r="L759" s="12">
        <v>0</v>
      </c>
      <c r="M759" s="12">
        <v>0</v>
      </c>
      <c r="N759" s="12">
        <v>0</v>
      </c>
      <c r="O759" s="12">
        <v>0</v>
      </c>
      <c r="P759" s="12">
        <f t="shared" si="243"/>
        <v>152000</v>
      </c>
      <c r="Q759" s="12">
        <v>100000</v>
      </c>
      <c r="R759" s="12">
        <v>0</v>
      </c>
      <c r="S759" s="12">
        <v>0</v>
      </c>
      <c r="T759" s="12">
        <v>0</v>
      </c>
      <c r="U759" s="12">
        <v>0</v>
      </c>
      <c r="V759" s="12">
        <v>0</v>
      </c>
      <c r="W759" s="12">
        <f t="shared" si="244"/>
        <v>100000</v>
      </c>
      <c r="X759" s="12">
        <v>200000</v>
      </c>
      <c r="Y759" s="12">
        <v>0</v>
      </c>
      <c r="Z759" s="12">
        <v>0</v>
      </c>
      <c r="AA759" s="12">
        <v>0</v>
      </c>
      <c r="AB759" s="12">
        <v>0</v>
      </c>
      <c r="AC759" s="12">
        <v>0</v>
      </c>
      <c r="AD759" s="12">
        <f t="shared" si="245"/>
        <v>200000</v>
      </c>
      <c r="AE759" s="12">
        <v>253000</v>
      </c>
      <c r="AF759" s="12">
        <v>0</v>
      </c>
      <c r="AG759" s="12">
        <v>0</v>
      </c>
      <c r="AH759" s="12">
        <v>0</v>
      </c>
      <c r="AI759" s="12">
        <v>0</v>
      </c>
      <c r="AJ759" s="12">
        <v>0</v>
      </c>
      <c r="AK759" s="12">
        <f t="shared" si="246"/>
        <v>253000</v>
      </c>
      <c r="AL759" s="12">
        <f t="shared" si="249"/>
        <v>705000</v>
      </c>
      <c r="AM759" s="12">
        <f t="shared" si="249"/>
        <v>0</v>
      </c>
      <c r="AN759" s="12">
        <f t="shared" si="249"/>
        <v>0</v>
      </c>
      <c r="AO759" s="12">
        <f t="shared" si="248"/>
        <v>0</v>
      </c>
      <c r="AP759" s="12">
        <f t="shared" si="248"/>
        <v>0</v>
      </c>
      <c r="AQ759" s="12">
        <f t="shared" si="248"/>
        <v>0</v>
      </c>
      <c r="AR759" s="12">
        <f t="shared" si="242"/>
        <v>705000</v>
      </c>
      <c r="AS759" s="24">
        <v>0</v>
      </c>
      <c r="AT759" s="12">
        <v>0</v>
      </c>
      <c r="AU759" s="12">
        <v>0</v>
      </c>
      <c r="AV759" s="12">
        <v>0</v>
      </c>
      <c r="AW759" s="12">
        <v>0</v>
      </c>
      <c r="AX759" s="12">
        <v>0</v>
      </c>
      <c r="AY759" s="12">
        <f t="shared" si="247"/>
        <v>0</v>
      </c>
      <c r="AZ759" s="12">
        <f t="shared" si="236"/>
        <v>705000</v>
      </c>
      <c r="BA759" s="12">
        <f t="shared" si="237"/>
        <v>0</v>
      </c>
      <c r="BB759" s="12">
        <f t="shared" si="238"/>
        <v>0</v>
      </c>
      <c r="BC759" s="12">
        <f t="shared" si="239"/>
        <v>0</v>
      </c>
      <c r="BD759" s="12">
        <f t="shared" si="240"/>
        <v>0</v>
      </c>
      <c r="BE759" s="12">
        <f t="shared" si="241"/>
        <v>0</v>
      </c>
      <c r="BF759" s="12">
        <f t="shared" si="235"/>
        <v>705000</v>
      </c>
      <c r="BH759" s="95"/>
    </row>
    <row r="760" spans="1:60" ht="63.75">
      <c r="A760" s="84" t="s">
        <v>1036</v>
      </c>
      <c r="B760" s="14" t="s">
        <v>846</v>
      </c>
      <c r="C760" s="84" t="s">
        <v>1037</v>
      </c>
      <c r="D760" s="84" t="s">
        <v>1399</v>
      </c>
      <c r="E760" s="84" t="s">
        <v>58</v>
      </c>
      <c r="F760" s="85">
        <v>10</v>
      </c>
      <c r="G760" s="85" t="s">
        <v>851</v>
      </c>
      <c r="H760" s="85" t="s">
        <v>852</v>
      </c>
      <c r="I760" s="14"/>
      <c r="J760" s="12">
        <v>150894</v>
      </c>
      <c r="K760" s="12">
        <v>0</v>
      </c>
      <c r="L760" s="12">
        <v>0</v>
      </c>
      <c r="M760" s="12">
        <v>0</v>
      </c>
      <c r="N760" s="12">
        <v>0</v>
      </c>
      <c r="O760" s="12">
        <v>0</v>
      </c>
      <c r="P760" s="12">
        <f t="shared" si="243"/>
        <v>150894</v>
      </c>
      <c r="Q760" s="12">
        <v>1150000</v>
      </c>
      <c r="R760" s="12">
        <v>0</v>
      </c>
      <c r="S760" s="12">
        <v>0</v>
      </c>
      <c r="T760" s="12">
        <v>0</v>
      </c>
      <c r="U760" s="12">
        <v>0</v>
      </c>
      <c r="V760" s="12">
        <v>0</v>
      </c>
      <c r="W760" s="12">
        <f t="shared" si="244"/>
        <v>1150000</v>
      </c>
      <c r="X760" s="12">
        <v>2372541</v>
      </c>
      <c r="Y760" s="12">
        <v>0</v>
      </c>
      <c r="Z760" s="12">
        <v>0</v>
      </c>
      <c r="AA760" s="12">
        <v>0</v>
      </c>
      <c r="AB760" s="12">
        <v>0</v>
      </c>
      <c r="AC760" s="12">
        <v>0</v>
      </c>
      <c r="AD760" s="12">
        <f t="shared" si="245"/>
        <v>2372541</v>
      </c>
      <c r="AE760" s="12">
        <v>2204112</v>
      </c>
      <c r="AF760" s="12">
        <v>0</v>
      </c>
      <c r="AG760" s="12">
        <v>0</v>
      </c>
      <c r="AH760" s="12">
        <v>0</v>
      </c>
      <c r="AI760" s="12">
        <v>0</v>
      </c>
      <c r="AJ760" s="12">
        <v>0</v>
      </c>
      <c r="AK760" s="12">
        <f t="shared" si="246"/>
        <v>2204112</v>
      </c>
      <c r="AL760" s="12">
        <f t="shared" si="249"/>
        <v>5877547</v>
      </c>
      <c r="AM760" s="12">
        <f t="shared" si="249"/>
        <v>0</v>
      </c>
      <c r="AN760" s="12">
        <f t="shared" si="249"/>
        <v>0</v>
      </c>
      <c r="AO760" s="12">
        <f t="shared" si="248"/>
        <v>0</v>
      </c>
      <c r="AP760" s="12">
        <f t="shared" si="248"/>
        <v>0</v>
      </c>
      <c r="AQ760" s="12">
        <f t="shared" si="248"/>
        <v>0</v>
      </c>
      <c r="AR760" s="12">
        <f t="shared" si="242"/>
        <v>5877547</v>
      </c>
      <c r="AS760" s="24">
        <v>0</v>
      </c>
      <c r="AT760" s="12">
        <v>0</v>
      </c>
      <c r="AU760" s="12">
        <v>0</v>
      </c>
      <c r="AV760" s="12">
        <v>0</v>
      </c>
      <c r="AW760" s="12">
        <v>0</v>
      </c>
      <c r="AX760" s="12">
        <v>0</v>
      </c>
      <c r="AY760" s="12">
        <f t="shared" si="247"/>
        <v>0</v>
      </c>
      <c r="AZ760" s="12">
        <f t="shared" si="236"/>
        <v>5877547</v>
      </c>
      <c r="BA760" s="12">
        <f t="shared" si="237"/>
        <v>0</v>
      </c>
      <c r="BB760" s="12">
        <f t="shared" si="238"/>
        <v>0</v>
      </c>
      <c r="BC760" s="12">
        <f t="shared" si="239"/>
        <v>0</v>
      </c>
      <c r="BD760" s="12">
        <f t="shared" si="240"/>
        <v>0</v>
      </c>
      <c r="BE760" s="12">
        <f t="shared" si="241"/>
        <v>0</v>
      </c>
      <c r="BF760" s="12">
        <f t="shared" si="235"/>
        <v>5877547</v>
      </c>
      <c r="BH760" s="95"/>
    </row>
    <row r="761" spans="1:60" ht="63.75">
      <c r="A761" s="84" t="s">
        <v>1038</v>
      </c>
      <c r="B761" s="14" t="s">
        <v>846</v>
      </c>
      <c r="C761" s="84" t="s">
        <v>1039</v>
      </c>
      <c r="D761" s="84" t="s">
        <v>1399</v>
      </c>
      <c r="E761" s="84" t="s">
        <v>62</v>
      </c>
      <c r="F761" s="85">
        <v>10</v>
      </c>
      <c r="G761" s="85" t="s">
        <v>851</v>
      </c>
      <c r="H761" s="85" t="s">
        <v>852</v>
      </c>
      <c r="I761" s="14"/>
      <c r="J761" s="12">
        <v>64505</v>
      </c>
      <c r="K761" s="12">
        <v>0</v>
      </c>
      <c r="L761" s="12">
        <v>0</v>
      </c>
      <c r="M761" s="12">
        <v>0</v>
      </c>
      <c r="N761" s="12">
        <v>0</v>
      </c>
      <c r="O761" s="12">
        <v>0</v>
      </c>
      <c r="P761" s="12">
        <f t="shared" si="243"/>
        <v>64505</v>
      </c>
      <c r="Q761" s="12">
        <v>100000</v>
      </c>
      <c r="R761" s="12">
        <v>0</v>
      </c>
      <c r="S761" s="12">
        <v>0</v>
      </c>
      <c r="T761" s="12">
        <v>0</v>
      </c>
      <c r="U761" s="12">
        <v>0</v>
      </c>
      <c r="V761" s="12">
        <v>0</v>
      </c>
      <c r="W761" s="12">
        <f t="shared" si="244"/>
        <v>100000</v>
      </c>
      <c r="X761" s="12">
        <v>300000</v>
      </c>
      <c r="Y761" s="12">
        <v>0</v>
      </c>
      <c r="Z761" s="12">
        <v>0</v>
      </c>
      <c r="AA761" s="12">
        <v>0</v>
      </c>
      <c r="AB761" s="12">
        <v>0</v>
      </c>
      <c r="AC761" s="12">
        <v>0</v>
      </c>
      <c r="AD761" s="12">
        <f t="shared" si="245"/>
        <v>300000</v>
      </c>
      <c r="AE761" s="12">
        <v>435677</v>
      </c>
      <c r="AF761" s="12">
        <v>0</v>
      </c>
      <c r="AG761" s="12">
        <v>0</v>
      </c>
      <c r="AH761" s="12">
        <v>0</v>
      </c>
      <c r="AI761" s="12">
        <v>0</v>
      </c>
      <c r="AJ761" s="12">
        <v>0</v>
      </c>
      <c r="AK761" s="12">
        <f t="shared" si="246"/>
        <v>435677</v>
      </c>
      <c r="AL761" s="12">
        <f t="shared" si="249"/>
        <v>900182</v>
      </c>
      <c r="AM761" s="12">
        <f t="shared" si="249"/>
        <v>0</v>
      </c>
      <c r="AN761" s="12">
        <f t="shared" si="249"/>
        <v>0</v>
      </c>
      <c r="AO761" s="12">
        <f t="shared" si="248"/>
        <v>0</v>
      </c>
      <c r="AP761" s="12">
        <f t="shared" si="248"/>
        <v>0</v>
      </c>
      <c r="AQ761" s="12">
        <f t="shared" si="248"/>
        <v>0</v>
      </c>
      <c r="AR761" s="12">
        <f t="shared" si="242"/>
        <v>900182</v>
      </c>
      <c r="AS761" s="24">
        <v>0</v>
      </c>
      <c r="AT761" s="12">
        <v>0</v>
      </c>
      <c r="AU761" s="12">
        <v>0</v>
      </c>
      <c r="AV761" s="12">
        <v>0</v>
      </c>
      <c r="AW761" s="12">
        <v>0</v>
      </c>
      <c r="AX761" s="12">
        <v>0</v>
      </c>
      <c r="AY761" s="12">
        <f t="shared" si="247"/>
        <v>0</v>
      </c>
      <c r="AZ761" s="12">
        <f t="shared" si="236"/>
        <v>900182</v>
      </c>
      <c r="BA761" s="12">
        <f t="shared" si="237"/>
        <v>0</v>
      </c>
      <c r="BB761" s="12">
        <f t="shared" si="238"/>
        <v>0</v>
      </c>
      <c r="BC761" s="12">
        <f t="shared" si="239"/>
        <v>0</v>
      </c>
      <c r="BD761" s="12">
        <f t="shared" si="240"/>
        <v>0</v>
      </c>
      <c r="BE761" s="12">
        <f t="shared" si="241"/>
        <v>0</v>
      </c>
      <c r="BF761" s="12">
        <f t="shared" si="235"/>
        <v>900182</v>
      </c>
      <c r="BH761" s="95"/>
    </row>
    <row r="762" spans="1:60" ht="191.25">
      <c r="A762" s="84" t="s">
        <v>1040</v>
      </c>
      <c r="B762" s="14" t="s">
        <v>10</v>
      </c>
      <c r="C762" s="84" t="s">
        <v>1041</v>
      </c>
      <c r="D762" s="84" t="s">
        <v>44</v>
      </c>
      <c r="E762" s="84"/>
      <c r="F762" s="85">
        <v>10</v>
      </c>
      <c r="G762" s="85" t="s">
        <v>851</v>
      </c>
      <c r="H762" s="85" t="s">
        <v>848</v>
      </c>
      <c r="I762" s="14"/>
      <c r="J762" s="12">
        <v>91932</v>
      </c>
      <c r="K762" s="12">
        <v>0</v>
      </c>
      <c r="L762" s="12">
        <v>0</v>
      </c>
      <c r="M762" s="12">
        <v>0</v>
      </c>
      <c r="N762" s="12">
        <v>0</v>
      </c>
      <c r="O762" s="12">
        <v>0</v>
      </c>
      <c r="P762" s="12">
        <f t="shared" si="243"/>
        <v>91932</v>
      </c>
      <c r="Q762" s="12">
        <v>102659</v>
      </c>
      <c r="R762" s="12">
        <v>0</v>
      </c>
      <c r="S762" s="12">
        <v>0</v>
      </c>
      <c r="T762" s="12">
        <v>0</v>
      </c>
      <c r="U762" s="12">
        <v>0</v>
      </c>
      <c r="V762" s="12">
        <v>0</v>
      </c>
      <c r="W762" s="12">
        <f t="shared" si="244"/>
        <v>102659</v>
      </c>
      <c r="X762" s="12">
        <v>283762</v>
      </c>
      <c r="Y762" s="12">
        <v>0</v>
      </c>
      <c r="Z762" s="12">
        <v>0</v>
      </c>
      <c r="AA762" s="12">
        <v>0</v>
      </c>
      <c r="AB762" s="12">
        <v>0</v>
      </c>
      <c r="AC762" s="12">
        <v>0</v>
      </c>
      <c r="AD762" s="12">
        <f t="shared" si="245"/>
        <v>283762</v>
      </c>
      <c r="AE762" s="12">
        <v>354696</v>
      </c>
      <c r="AF762" s="12">
        <v>0</v>
      </c>
      <c r="AG762" s="12">
        <v>0</v>
      </c>
      <c r="AH762" s="12">
        <v>0</v>
      </c>
      <c r="AI762" s="12">
        <v>0</v>
      </c>
      <c r="AJ762" s="12">
        <v>0</v>
      </c>
      <c r="AK762" s="12">
        <f t="shared" si="246"/>
        <v>354696</v>
      </c>
      <c r="AL762" s="12">
        <f t="shared" si="249"/>
        <v>833049</v>
      </c>
      <c r="AM762" s="12">
        <f t="shared" si="249"/>
        <v>0</v>
      </c>
      <c r="AN762" s="12">
        <f t="shared" si="249"/>
        <v>0</v>
      </c>
      <c r="AO762" s="12">
        <f t="shared" si="248"/>
        <v>0</v>
      </c>
      <c r="AP762" s="12">
        <f t="shared" si="248"/>
        <v>0</v>
      </c>
      <c r="AQ762" s="12">
        <f t="shared" si="248"/>
        <v>0</v>
      </c>
      <c r="AR762" s="12">
        <f t="shared" si="242"/>
        <v>833049</v>
      </c>
      <c r="AS762" s="24">
        <v>0</v>
      </c>
      <c r="AT762" s="12">
        <v>0</v>
      </c>
      <c r="AU762" s="12">
        <v>0</v>
      </c>
      <c r="AV762" s="12">
        <v>0</v>
      </c>
      <c r="AW762" s="12">
        <v>0</v>
      </c>
      <c r="AX762" s="12">
        <v>0</v>
      </c>
      <c r="AY762" s="12">
        <f t="shared" si="247"/>
        <v>0</v>
      </c>
      <c r="AZ762" s="12">
        <f t="shared" si="236"/>
        <v>833049</v>
      </c>
      <c r="BA762" s="12">
        <f t="shared" si="237"/>
        <v>0</v>
      </c>
      <c r="BB762" s="12">
        <f t="shared" si="238"/>
        <v>0</v>
      </c>
      <c r="BC762" s="12">
        <f t="shared" si="239"/>
        <v>0</v>
      </c>
      <c r="BD762" s="12">
        <f t="shared" si="240"/>
        <v>0</v>
      </c>
      <c r="BE762" s="12">
        <f t="shared" si="241"/>
        <v>0</v>
      </c>
      <c r="BF762" s="12">
        <f t="shared" si="235"/>
        <v>833049</v>
      </c>
      <c r="BH762" s="95"/>
    </row>
    <row r="763" spans="1:60" ht="63.75">
      <c r="A763" s="84" t="s">
        <v>1042</v>
      </c>
      <c r="B763" s="14" t="s">
        <v>846</v>
      </c>
      <c r="C763" s="84" t="s">
        <v>1043</v>
      </c>
      <c r="D763" s="84" t="s">
        <v>1399</v>
      </c>
      <c r="E763" s="84" t="s">
        <v>59</v>
      </c>
      <c r="F763" s="85">
        <v>10</v>
      </c>
      <c r="G763" s="85" t="s">
        <v>851</v>
      </c>
      <c r="H763" s="85" t="s">
        <v>852</v>
      </c>
      <c r="I763" s="14"/>
      <c r="J763" s="12">
        <v>46075</v>
      </c>
      <c r="K763" s="12">
        <v>0</v>
      </c>
      <c r="L763" s="12">
        <v>0</v>
      </c>
      <c r="M763" s="12">
        <v>0</v>
      </c>
      <c r="N763" s="12">
        <v>0</v>
      </c>
      <c r="O763" s="12">
        <v>0</v>
      </c>
      <c r="P763" s="12">
        <f t="shared" si="243"/>
        <v>46075</v>
      </c>
      <c r="Q763" s="12">
        <v>50000</v>
      </c>
      <c r="R763" s="12">
        <v>0</v>
      </c>
      <c r="S763" s="12">
        <v>0</v>
      </c>
      <c r="T763" s="12">
        <v>0</v>
      </c>
      <c r="U763" s="12">
        <v>0</v>
      </c>
      <c r="V763" s="12">
        <v>0</v>
      </c>
      <c r="W763" s="12">
        <f t="shared" si="244"/>
        <v>50000</v>
      </c>
      <c r="X763" s="12">
        <v>125000</v>
      </c>
      <c r="Y763" s="12">
        <v>0</v>
      </c>
      <c r="Z763" s="12">
        <v>0</v>
      </c>
      <c r="AA763" s="12">
        <v>0</v>
      </c>
      <c r="AB763" s="12">
        <v>0</v>
      </c>
      <c r="AC763" s="12">
        <v>0</v>
      </c>
      <c r="AD763" s="12">
        <f t="shared" si="245"/>
        <v>125000</v>
      </c>
      <c r="AE763" s="12">
        <v>100000</v>
      </c>
      <c r="AF763" s="12">
        <v>0</v>
      </c>
      <c r="AG763" s="12">
        <v>0</v>
      </c>
      <c r="AH763" s="12">
        <v>0</v>
      </c>
      <c r="AI763" s="12">
        <v>0</v>
      </c>
      <c r="AJ763" s="12">
        <v>0</v>
      </c>
      <c r="AK763" s="12">
        <f t="shared" si="246"/>
        <v>100000</v>
      </c>
      <c r="AL763" s="12">
        <f t="shared" si="249"/>
        <v>321075</v>
      </c>
      <c r="AM763" s="12">
        <f t="shared" si="249"/>
        <v>0</v>
      </c>
      <c r="AN763" s="12">
        <f t="shared" si="249"/>
        <v>0</v>
      </c>
      <c r="AO763" s="12">
        <f t="shared" si="248"/>
        <v>0</v>
      </c>
      <c r="AP763" s="12">
        <f t="shared" si="248"/>
        <v>0</v>
      </c>
      <c r="AQ763" s="12">
        <f t="shared" si="248"/>
        <v>0</v>
      </c>
      <c r="AR763" s="12">
        <f t="shared" si="242"/>
        <v>321075</v>
      </c>
      <c r="AS763" s="24">
        <v>112420</v>
      </c>
      <c r="AT763" s="12">
        <v>0</v>
      </c>
      <c r="AU763" s="12">
        <v>0</v>
      </c>
      <c r="AV763" s="12">
        <v>0</v>
      </c>
      <c r="AW763" s="12">
        <v>0</v>
      </c>
      <c r="AX763" s="12">
        <v>0</v>
      </c>
      <c r="AY763" s="12">
        <f t="shared" si="247"/>
        <v>112420</v>
      </c>
      <c r="AZ763" s="12">
        <f t="shared" si="236"/>
        <v>433495</v>
      </c>
      <c r="BA763" s="12">
        <f t="shared" si="237"/>
        <v>0</v>
      </c>
      <c r="BB763" s="12">
        <f t="shared" si="238"/>
        <v>0</v>
      </c>
      <c r="BC763" s="12">
        <f t="shared" si="239"/>
        <v>0</v>
      </c>
      <c r="BD763" s="12">
        <f t="shared" si="240"/>
        <v>0</v>
      </c>
      <c r="BE763" s="12">
        <f t="shared" si="241"/>
        <v>0</v>
      </c>
      <c r="BF763" s="12">
        <f t="shared" si="235"/>
        <v>433495</v>
      </c>
      <c r="BH763" s="95"/>
    </row>
    <row r="764" spans="1:60" ht="76.5">
      <c r="A764" s="84" t="s">
        <v>1044</v>
      </c>
      <c r="B764" s="14" t="s">
        <v>846</v>
      </c>
      <c r="C764" s="84" t="s">
        <v>1045</v>
      </c>
      <c r="D764" s="84" t="s">
        <v>45</v>
      </c>
      <c r="E764" s="84" t="s">
        <v>1403</v>
      </c>
      <c r="F764" s="85">
        <v>10</v>
      </c>
      <c r="G764" s="85" t="s">
        <v>851</v>
      </c>
      <c r="H764" s="85" t="s">
        <v>852</v>
      </c>
      <c r="I764" s="14"/>
      <c r="J764" s="12">
        <v>60958</v>
      </c>
      <c r="K764" s="12">
        <v>0</v>
      </c>
      <c r="L764" s="12">
        <v>0</v>
      </c>
      <c r="M764" s="12">
        <v>0</v>
      </c>
      <c r="N764" s="12">
        <v>0</v>
      </c>
      <c r="O764" s="12">
        <v>0</v>
      </c>
      <c r="P764" s="12">
        <f t="shared" si="243"/>
        <v>60958</v>
      </c>
      <c r="Q764" s="12">
        <v>89659</v>
      </c>
      <c r="R764" s="12">
        <v>0</v>
      </c>
      <c r="S764" s="12">
        <v>0</v>
      </c>
      <c r="T764" s="12">
        <v>0</v>
      </c>
      <c r="U764" s="12">
        <v>0</v>
      </c>
      <c r="V764" s="12">
        <v>0</v>
      </c>
      <c r="W764" s="12">
        <f t="shared" si="244"/>
        <v>89659</v>
      </c>
      <c r="X764" s="12">
        <v>26941</v>
      </c>
      <c r="Y764" s="12">
        <v>0</v>
      </c>
      <c r="Z764" s="12">
        <v>0</v>
      </c>
      <c r="AA764" s="12">
        <v>0</v>
      </c>
      <c r="AB764" s="12">
        <v>0</v>
      </c>
      <c r="AC764" s="12">
        <v>0</v>
      </c>
      <c r="AD764" s="12">
        <f t="shared" si="245"/>
        <v>26941</v>
      </c>
      <c r="AE764" s="12">
        <v>0</v>
      </c>
      <c r="AF764" s="12">
        <v>0</v>
      </c>
      <c r="AG764" s="12">
        <v>0</v>
      </c>
      <c r="AH764" s="12">
        <v>0</v>
      </c>
      <c r="AI764" s="12">
        <v>0</v>
      </c>
      <c r="AJ764" s="12">
        <v>0</v>
      </c>
      <c r="AK764" s="12">
        <f t="shared" si="246"/>
        <v>0</v>
      </c>
      <c r="AL764" s="12">
        <f t="shared" si="249"/>
        <v>177558</v>
      </c>
      <c r="AM764" s="12">
        <f t="shared" si="249"/>
        <v>0</v>
      </c>
      <c r="AN764" s="12">
        <f t="shared" si="249"/>
        <v>0</v>
      </c>
      <c r="AO764" s="12">
        <f t="shared" si="248"/>
        <v>0</v>
      </c>
      <c r="AP764" s="12">
        <f t="shared" si="248"/>
        <v>0</v>
      </c>
      <c r="AQ764" s="12">
        <f t="shared" si="248"/>
        <v>0</v>
      </c>
      <c r="AR764" s="12">
        <f t="shared" si="242"/>
        <v>177558</v>
      </c>
      <c r="AS764" s="24">
        <v>0</v>
      </c>
      <c r="AT764" s="12">
        <v>0</v>
      </c>
      <c r="AU764" s="12">
        <v>0</v>
      </c>
      <c r="AV764" s="12">
        <v>0</v>
      </c>
      <c r="AW764" s="12">
        <v>0</v>
      </c>
      <c r="AX764" s="12">
        <v>0</v>
      </c>
      <c r="AY764" s="12">
        <f t="shared" si="247"/>
        <v>0</v>
      </c>
      <c r="AZ764" s="12">
        <f t="shared" si="236"/>
        <v>177558</v>
      </c>
      <c r="BA764" s="12">
        <f t="shared" si="237"/>
        <v>0</v>
      </c>
      <c r="BB764" s="12">
        <f t="shared" si="238"/>
        <v>0</v>
      </c>
      <c r="BC764" s="12">
        <f t="shared" si="239"/>
        <v>0</v>
      </c>
      <c r="BD764" s="12">
        <f t="shared" si="240"/>
        <v>0</v>
      </c>
      <c r="BE764" s="12">
        <f t="shared" si="241"/>
        <v>0</v>
      </c>
      <c r="BF764" s="12">
        <f t="shared" si="235"/>
        <v>177558</v>
      </c>
      <c r="BH764" s="95"/>
    </row>
    <row r="765" spans="1:60" ht="102">
      <c r="A765" s="84" t="s">
        <v>1046</v>
      </c>
      <c r="B765" s="14" t="s">
        <v>846</v>
      </c>
      <c r="C765" s="84" t="s">
        <v>1047</v>
      </c>
      <c r="D765" s="84" t="s">
        <v>1399</v>
      </c>
      <c r="E765" s="84" t="s">
        <v>60</v>
      </c>
      <c r="F765" s="85">
        <v>10</v>
      </c>
      <c r="G765" s="85" t="s">
        <v>851</v>
      </c>
      <c r="H765" s="85" t="s">
        <v>852</v>
      </c>
      <c r="I765" s="14"/>
      <c r="J765" s="12">
        <v>1300000</v>
      </c>
      <c r="K765" s="12">
        <v>0</v>
      </c>
      <c r="L765" s="12">
        <v>0</v>
      </c>
      <c r="M765" s="12">
        <v>0</v>
      </c>
      <c r="N765" s="12">
        <v>0</v>
      </c>
      <c r="O765" s="12">
        <v>0</v>
      </c>
      <c r="P765" s="12">
        <f t="shared" si="243"/>
        <v>1300000</v>
      </c>
      <c r="Q765" s="12">
        <v>1300000</v>
      </c>
      <c r="R765" s="12">
        <v>0</v>
      </c>
      <c r="S765" s="12">
        <v>0</v>
      </c>
      <c r="T765" s="12">
        <v>0</v>
      </c>
      <c r="U765" s="12">
        <v>0</v>
      </c>
      <c r="V765" s="12">
        <v>0</v>
      </c>
      <c r="W765" s="12">
        <f t="shared" si="244"/>
        <v>1300000</v>
      </c>
      <c r="X765" s="12">
        <v>3375000</v>
      </c>
      <c r="Y765" s="12">
        <v>0</v>
      </c>
      <c r="Z765" s="12">
        <v>0</v>
      </c>
      <c r="AA765" s="12">
        <v>0</v>
      </c>
      <c r="AB765" s="12">
        <v>0</v>
      </c>
      <c r="AC765" s="12">
        <v>0</v>
      </c>
      <c r="AD765" s="12">
        <f t="shared" si="245"/>
        <v>3375000</v>
      </c>
      <c r="AE765" s="12">
        <v>4777915</v>
      </c>
      <c r="AF765" s="12">
        <v>0</v>
      </c>
      <c r="AG765" s="12">
        <v>0</v>
      </c>
      <c r="AH765" s="12">
        <v>0</v>
      </c>
      <c r="AI765" s="12">
        <v>0</v>
      </c>
      <c r="AJ765" s="12">
        <v>0</v>
      </c>
      <c r="AK765" s="12">
        <f t="shared" si="246"/>
        <v>4777915</v>
      </c>
      <c r="AL765" s="12">
        <f t="shared" si="249"/>
        <v>10752915</v>
      </c>
      <c r="AM765" s="12">
        <f t="shared" si="249"/>
        <v>0</v>
      </c>
      <c r="AN765" s="12">
        <f t="shared" si="249"/>
        <v>0</v>
      </c>
      <c r="AO765" s="12">
        <f t="shared" si="249"/>
        <v>0</v>
      </c>
      <c r="AP765" s="12">
        <f t="shared" si="249"/>
        <v>0</v>
      </c>
      <c r="AQ765" s="12">
        <f t="shared" si="249"/>
        <v>0</v>
      </c>
      <c r="AR765" s="12">
        <f t="shared" si="242"/>
        <v>10752915</v>
      </c>
      <c r="AS765" s="24">
        <v>0</v>
      </c>
      <c r="AT765" s="12">
        <v>0</v>
      </c>
      <c r="AU765" s="12">
        <v>0</v>
      </c>
      <c r="AV765" s="12">
        <v>0</v>
      </c>
      <c r="AW765" s="12">
        <v>0</v>
      </c>
      <c r="AX765" s="12">
        <v>0</v>
      </c>
      <c r="AY765" s="12">
        <f t="shared" si="247"/>
        <v>0</v>
      </c>
      <c r="AZ765" s="12">
        <f t="shared" si="236"/>
        <v>10752915</v>
      </c>
      <c r="BA765" s="12">
        <f t="shared" si="237"/>
        <v>0</v>
      </c>
      <c r="BB765" s="12">
        <f t="shared" si="238"/>
        <v>0</v>
      </c>
      <c r="BC765" s="12">
        <f t="shared" si="239"/>
        <v>0</v>
      </c>
      <c r="BD765" s="12">
        <f t="shared" si="240"/>
        <v>0</v>
      </c>
      <c r="BE765" s="12">
        <f t="shared" si="241"/>
        <v>0</v>
      </c>
      <c r="BF765" s="12">
        <f t="shared" si="235"/>
        <v>10752915</v>
      </c>
      <c r="BH765" s="95"/>
    </row>
    <row r="766" spans="1:60" ht="63.75">
      <c r="A766" s="84" t="s">
        <v>1048</v>
      </c>
      <c r="B766" s="14" t="s">
        <v>846</v>
      </c>
      <c r="C766" s="84" t="s">
        <v>1049</v>
      </c>
      <c r="D766" s="84" t="s">
        <v>45</v>
      </c>
      <c r="E766" s="84" t="s">
        <v>1404</v>
      </c>
      <c r="F766" s="85">
        <v>10</v>
      </c>
      <c r="G766" s="85" t="s">
        <v>851</v>
      </c>
      <c r="H766" s="85" t="s">
        <v>852</v>
      </c>
      <c r="I766" s="14"/>
      <c r="J766" s="12">
        <v>0</v>
      </c>
      <c r="K766" s="12">
        <v>0</v>
      </c>
      <c r="L766" s="12">
        <v>0</v>
      </c>
      <c r="M766" s="12">
        <v>0</v>
      </c>
      <c r="N766" s="12">
        <v>0</v>
      </c>
      <c r="O766" s="12">
        <v>0</v>
      </c>
      <c r="P766" s="12">
        <f t="shared" si="243"/>
        <v>0</v>
      </c>
      <c r="Q766" s="12">
        <v>700000</v>
      </c>
      <c r="R766" s="12">
        <v>0</v>
      </c>
      <c r="S766" s="12">
        <v>0</v>
      </c>
      <c r="T766" s="12">
        <v>0</v>
      </c>
      <c r="U766" s="12">
        <v>0</v>
      </c>
      <c r="V766" s="12">
        <v>0</v>
      </c>
      <c r="W766" s="12">
        <f t="shared" si="244"/>
        <v>700000</v>
      </c>
      <c r="X766" s="12">
        <v>1000000</v>
      </c>
      <c r="Y766" s="12">
        <v>0</v>
      </c>
      <c r="Z766" s="12">
        <v>0</v>
      </c>
      <c r="AA766" s="12">
        <v>0</v>
      </c>
      <c r="AB766" s="12">
        <v>0</v>
      </c>
      <c r="AC766" s="12">
        <v>0</v>
      </c>
      <c r="AD766" s="12">
        <f t="shared" si="245"/>
        <v>1000000</v>
      </c>
      <c r="AE766" s="12">
        <v>906547</v>
      </c>
      <c r="AF766" s="12">
        <v>0</v>
      </c>
      <c r="AG766" s="12">
        <v>0</v>
      </c>
      <c r="AH766" s="12">
        <v>0</v>
      </c>
      <c r="AI766" s="12">
        <v>0</v>
      </c>
      <c r="AJ766" s="12">
        <v>0</v>
      </c>
      <c r="AK766" s="12">
        <f t="shared" si="246"/>
        <v>906547</v>
      </c>
      <c r="AL766" s="12">
        <f t="shared" si="249"/>
        <v>2606547</v>
      </c>
      <c r="AM766" s="12">
        <f t="shared" si="249"/>
        <v>0</v>
      </c>
      <c r="AN766" s="12">
        <f t="shared" si="249"/>
        <v>0</v>
      </c>
      <c r="AO766" s="12">
        <f t="shared" si="249"/>
        <v>0</v>
      </c>
      <c r="AP766" s="12">
        <f t="shared" si="249"/>
        <v>0</v>
      </c>
      <c r="AQ766" s="12">
        <f t="shared" si="249"/>
        <v>0</v>
      </c>
      <c r="AR766" s="12">
        <f t="shared" si="242"/>
        <v>2606547</v>
      </c>
      <c r="AS766" s="24">
        <v>0</v>
      </c>
      <c r="AT766" s="12">
        <v>0</v>
      </c>
      <c r="AU766" s="12">
        <v>0</v>
      </c>
      <c r="AV766" s="12">
        <v>0</v>
      </c>
      <c r="AW766" s="12">
        <v>0</v>
      </c>
      <c r="AX766" s="12">
        <v>0</v>
      </c>
      <c r="AY766" s="12">
        <f t="shared" si="247"/>
        <v>0</v>
      </c>
      <c r="AZ766" s="12">
        <f t="shared" si="236"/>
        <v>2606547</v>
      </c>
      <c r="BA766" s="12">
        <f t="shared" si="237"/>
        <v>0</v>
      </c>
      <c r="BB766" s="12">
        <f t="shared" si="238"/>
        <v>0</v>
      </c>
      <c r="BC766" s="12">
        <f t="shared" si="239"/>
        <v>0</v>
      </c>
      <c r="BD766" s="12">
        <f t="shared" si="240"/>
        <v>0</v>
      </c>
      <c r="BE766" s="12">
        <f t="shared" si="241"/>
        <v>0</v>
      </c>
      <c r="BF766" s="12">
        <f t="shared" si="235"/>
        <v>2606547</v>
      </c>
      <c r="BH766" s="95"/>
    </row>
    <row r="767" spans="1:60" ht="63.75">
      <c r="A767" s="84" t="s">
        <v>1050</v>
      </c>
      <c r="B767" s="14" t="s">
        <v>846</v>
      </c>
      <c r="C767" s="84" t="s">
        <v>1051</v>
      </c>
      <c r="D767" s="84" t="s">
        <v>1399</v>
      </c>
      <c r="E767" s="84" t="s">
        <v>61</v>
      </c>
      <c r="F767" s="85">
        <v>10</v>
      </c>
      <c r="G767" s="85" t="s">
        <v>851</v>
      </c>
      <c r="H767" s="85" t="s">
        <v>852</v>
      </c>
      <c r="I767" s="14"/>
      <c r="J767" s="12">
        <v>78183</v>
      </c>
      <c r="K767" s="12">
        <v>0</v>
      </c>
      <c r="L767" s="12">
        <v>0</v>
      </c>
      <c r="M767" s="12">
        <v>0</v>
      </c>
      <c r="N767" s="12">
        <v>0</v>
      </c>
      <c r="O767" s="12">
        <v>0</v>
      </c>
      <c r="P767" s="12">
        <f t="shared" si="243"/>
        <v>78183</v>
      </c>
      <c r="Q767" s="12">
        <v>120000</v>
      </c>
      <c r="R767" s="12">
        <v>0</v>
      </c>
      <c r="S767" s="12">
        <v>0</v>
      </c>
      <c r="T767" s="12">
        <v>0</v>
      </c>
      <c r="U767" s="12">
        <v>0</v>
      </c>
      <c r="V767" s="12">
        <v>0</v>
      </c>
      <c r="W767" s="12">
        <f t="shared" si="244"/>
        <v>120000</v>
      </c>
      <c r="X767" s="12">
        <v>364465</v>
      </c>
      <c r="Y767" s="12">
        <v>0</v>
      </c>
      <c r="Z767" s="12">
        <v>0</v>
      </c>
      <c r="AA767" s="12">
        <v>0</v>
      </c>
      <c r="AB767" s="12">
        <v>0</v>
      </c>
      <c r="AC767" s="12">
        <v>0</v>
      </c>
      <c r="AD767" s="12">
        <f t="shared" si="245"/>
        <v>364465</v>
      </c>
      <c r="AE767" s="12">
        <v>0</v>
      </c>
      <c r="AF767" s="12">
        <v>0</v>
      </c>
      <c r="AG767" s="12">
        <v>0</v>
      </c>
      <c r="AH767" s="12">
        <v>0</v>
      </c>
      <c r="AI767" s="12">
        <v>0</v>
      </c>
      <c r="AJ767" s="12">
        <v>0</v>
      </c>
      <c r="AK767" s="12">
        <f t="shared" si="246"/>
        <v>0</v>
      </c>
      <c r="AL767" s="12">
        <f t="shared" si="249"/>
        <v>562648</v>
      </c>
      <c r="AM767" s="12">
        <f t="shared" si="249"/>
        <v>0</v>
      </c>
      <c r="AN767" s="12">
        <f t="shared" si="249"/>
        <v>0</v>
      </c>
      <c r="AO767" s="12">
        <f t="shared" si="249"/>
        <v>0</v>
      </c>
      <c r="AP767" s="12">
        <f t="shared" si="249"/>
        <v>0</v>
      </c>
      <c r="AQ767" s="12">
        <f t="shared" si="249"/>
        <v>0</v>
      </c>
      <c r="AR767" s="12">
        <f t="shared" si="242"/>
        <v>562648</v>
      </c>
      <c r="AS767" s="24">
        <v>0</v>
      </c>
      <c r="AT767" s="12">
        <v>0</v>
      </c>
      <c r="AU767" s="12">
        <v>0</v>
      </c>
      <c r="AV767" s="12">
        <v>0</v>
      </c>
      <c r="AW767" s="12">
        <v>0</v>
      </c>
      <c r="AX767" s="12">
        <v>0</v>
      </c>
      <c r="AY767" s="12">
        <f t="shared" si="247"/>
        <v>0</v>
      </c>
      <c r="AZ767" s="12">
        <f t="shared" si="236"/>
        <v>562648</v>
      </c>
      <c r="BA767" s="12">
        <f t="shared" si="237"/>
        <v>0</v>
      </c>
      <c r="BB767" s="12">
        <f t="shared" si="238"/>
        <v>0</v>
      </c>
      <c r="BC767" s="12">
        <f t="shared" si="239"/>
        <v>0</v>
      </c>
      <c r="BD767" s="12">
        <f t="shared" si="240"/>
        <v>0</v>
      </c>
      <c r="BE767" s="12">
        <f t="shared" si="241"/>
        <v>0</v>
      </c>
      <c r="BF767" s="12">
        <f t="shared" si="235"/>
        <v>562648</v>
      </c>
      <c r="BH767" s="95"/>
    </row>
    <row r="768" spans="1:60" ht="63.75">
      <c r="A768" s="84" t="s">
        <v>1052</v>
      </c>
      <c r="B768" s="14" t="s">
        <v>846</v>
      </c>
      <c r="C768" s="84" t="s">
        <v>1053</v>
      </c>
      <c r="D768" s="84" t="s">
        <v>45</v>
      </c>
      <c r="E768" s="84" t="s">
        <v>1405</v>
      </c>
      <c r="F768" s="85">
        <v>10</v>
      </c>
      <c r="G768" s="85" t="s">
        <v>851</v>
      </c>
      <c r="H768" s="85" t="s">
        <v>852</v>
      </c>
      <c r="I768" s="14"/>
      <c r="J768" s="12">
        <v>684670</v>
      </c>
      <c r="K768" s="12">
        <v>0</v>
      </c>
      <c r="L768" s="12">
        <v>0</v>
      </c>
      <c r="M768" s="12">
        <v>0</v>
      </c>
      <c r="N768" s="12">
        <v>0</v>
      </c>
      <c r="O768" s="12">
        <v>0</v>
      </c>
      <c r="P768" s="12">
        <f t="shared" si="243"/>
        <v>684670</v>
      </c>
      <c r="Q768" s="12">
        <v>500000</v>
      </c>
      <c r="R768" s="12">
        <v>0</v>
      </c>
      <c r="S768" s="12">
        <v>0</v>
      </c>
      <c r="T768" s="12">
        <v>0</v>
      </c>
      <c r="U768" s="12">
        <v>0</v>
      </c>
      <c r="V768" s="12">
        <v>0</v>
      </c>
      <c r="W768" s="12">
        <f t="shared" si="244"/>
        <v>500000</v>
      </c>
      <c r="X768" s="12">
        <v>927070</v>
      </c>
      <c r="Y768" s="12">
        <v>0</v>
      </c>
      <c r="Z768" s="12">
        <v>0</v>
      </c>
      <c r="AA768" s="12">
        <v>0</v>
      </c>
      <c r="AB768" s="12">
        <v>0</v>
      </c>
      <c r="AC768" s="12">
        <v>0</v>
      </c>
      <c r="AD768" s="12">
        <f t="shared" si="245"/>
        <v>927070</v>
      </c>
      <c r="AE768" s="12">
        <v>926400</v>
      </c>
      <c r="AF768" s="12">
        <v>0</v>
      </c>
      <c r="AG768" s="12">
        <v>0</v>
      </c>
      <c r="AH768" s="12">
        <v>0</v>
      </c>
      <c r="AI768" s="12">
        <v>0</v>
      </c>
      <c r="AJ768" s="12">
        <v>0</v>
      </c>
      <c r="AK768" s="12">
        <f t="shared" si="246"/>
        <v>926400</v>
      </c>
      <c r="AL768" s="12">
        <f t="shared" si="249"/>
        <v>3038140</v>
      </c>
      <c r="AM768" s="12">
        <f t="shared" si="249"/>
        <v>0</v>
      </c>
      <c r="AN768" s="12">
        <f t="shared" si="249"/>
        <v>0</v>
      </c>
      <c r="AO768" s="12">
        <f t="shared" si="249"/>
        <v>0</v>
      </c>
      <c r="AP768" s="12">
        <f t="shared" si="249"/>
        <v>0</v>
      </c>
      <c r="AQ768" s="12">
        <f t="shared" si="249"/>
        <v>0</v>
      </c>
      <c r="AR768" s="12">
        <f t="shared" si="242"/>
        <v>3038140</v>
      </c>
      <c r="AS768" s="24">
        <v>859825</v>
      </c>
      <c r="AT768" s="12">
        <v>0</v>
      </c>
      <c r="AU768" s="12">
        <v>0</v>
      </c>
      <c r="AV768" s="12">
        <v>0</v>
      </c>
      <c r="AW768" s="12">
        <v>0</v>
      </c>
      <c r="AX768" s="12">
        <v>0</v>
      </c>
      <c r="AY768" s="12">
        <f t="shared" si="247"/>
        <v>859825</v>
      </c>
      <c r="AZ768" s="12">
        <f t="shared" si="236"/>
        <v>3897965</v>
      </c>
      <c r="BA768" s="12">
        <f t="shared" si="237"/>
        <v>0</v>
      </c>
      <c r="BB768" s="12">
        <f t="shared" si="238"/>
        <v>0</v>
      </c>
      <c r="BC768" s="12">
        <f t="shared" si="239"/>
        <v>0</v>
      </c>
      <c r="BD768" s="12">
        <f t="shared" si="240"/>
        <v>0</v>
      </c>
      <c r="BE768" s="12">
        <f t="shared" si="241"/>
        <v>0</v>
      </c>
      <c r="BF768" s="12">
        <f t="shared" si="235"/>
        <v>3897965</v>
      </c>
      <c r="BH768" s="95"/>
    </row>
    <row r="769" spans="1:60" ht="63.75">
      <c r="A769" s="84" t="s">
        <v>1054</v>
      </c>
      <c r="B769" s="14" t="s">
        <v>846</v>
      </c>
      <c r="C769" s="84" t="s">
        <v>1055</v>
      </c>
      <c r="D769" s="84" t="s">
        <v>44</v>
      </c>
      <c r="E769" s="84"/>
      <c r="F769" s="85">
        <v>10</v>
      </c>
      <c r="G769" s="85" t="s">
        <v>851</v>
      </c>
      <c r="H769" s="85" t="s">
        <v>852</v>
      </c>
      <c r="I769" s="14"/>
      <c r="J769" s="12">
        <v>1723067</v>
      </c>
      <c r="K769" s="12">
        <v>0</v>
      </c>
      <c r="L769" s="12">
        <v>0</v>
      </c>
      <c r="M769" s="12">
        <v>0</v>
      </c>
      <c r="N769" s="12">
        <v>0</v>
      </c>
      <c r="O769" s="12">
        <v>0</v>
      </c>
      <c r="P769" s="12">
        <f t="shared" si="243"/>
        <v>1723067</v>
      </c>
      <c r="Q769" s="12">
        <v>1566010</v>
      </c>
      <c r="R769" s="12">
        <v>0</v>
      </c>
      <c r="S769" s="12">
        <v>0</v>
      </c>
      <c r="T769" s="12">
        <v>0</v>
      </c>
      <c r="U769" s="12">
        <v>0</v>
      </c>
      <c r="V769" s="12">
        <v>0</v>
      </c>
      <c r="W769" s="12">
        <f t="shared" si="244"/>
        <v>1566010</v>
      </c>
      <c r="X769" s="12">
        <v>1500000</v>
      </c>
      <c r="Y769" s="12">
        <v>0</v>
      </c>
      <c r="Z769" s="12">
        <v>0</v>
      </c>
      <c r="AA769" s="12">
        <v>0</v>
      </c>
      <c r="AB769" s="12">
        <v>0</v>
      </c>
      <c r="AC769" s="12">
        <v>0</v>
      </c>
      <c r="AD769" s="12">
        <f t="shared" si="245"/>
        <v>1500000</v>
      </c>
      <c r="AE769" s="12">
        <v>1500000</v>
      </c>
      <c r="AF769" s="12">
        <v>0</v>
      </c>
      <c r="AG769" s="12">
        <v>0</v>
      </c>
      <c r="AH769" s="12">
        <v>0</v>
      </c>
      <c r="AI769" s="12">
        <v>0</v>
      </c>
      <c r="AJ769" s="12">
        <v>0</v>
      </c>
      <c r="AK769" s="12">
        <f t="shared" si="246"/>
        <v>1500000</v>
      </c>
      <c r="AL769" s="12">
        <f t="shared" si="249"/>
        <v>6289077</v>
      </c>
      <c r="AM769" s="12">
        <f t="shared" si="249"/>
        <v>0</v>
      </c>
      <c r="AN769" s="12">
        <f t="shared" si="249"/>
        <v>0</v>
      </c>
      <c r="AO769" s="12">
        <f t="shared" si="249"/>
        <v>0</v>
      </c>
      <c r="AP769" s="12">
        <f t="shared" si="249"/>
        <v>0</v>
      </c>
      <c r="AQ769" s="12">
        <f t="shared" si="249"/>
        <v>0</v>
      </c>
      <c r="AR769" s="12">
        <f t="shared" si="242"/>
        <v>6289077</v>
      </c>
      <c r="AS769" s="24">
        <v>1500000</v>
      </c>
      <c r="AT769" s="12">
        <v>0</v>
      </c>
      <c r="AU769" s="12">
        <v>0</v>
      </c>
      <c r="AV769" s="12">
        <v>0</v>
      </c>
      <c r="AW769" s="12">
        <v>0</v>
      </c>
      <c r="AX769" s="12">
        <v>0</v>
      </c>
      <c r="AY769" s="12">
        <f t="shared" si="247"/>
        <v>1500000</v>
      </c>
      <c r="AZ769" s="12">
        <f t="shared" si="236"/>
        <v>7789077</v>
      </c>
      <c r="BA769" s="12">
        <f t="shared" si="237"/>
        <v>0</v>
      </c>
      <c r="BB769" s="12">
        <f t="shared" si="238"/>
        <v>0</v>
      </c>
      <c r="BC769" s="12">
        <f t="shared" si="239"/>
        <v>0</v>
      </c>
      <c r="BD769" s="12">
        <f t="shared" si="240"/>
        <v>0</v>
      </c>
      <c r="BE769" s="12">
        <f t="shared" si="241"/>
        <v>0</v>
      </c>
      <c r="BF769" s="12">
        <f t="shared" si="235"/>
        <v>7789077</v>
      </c>
      <c r="BH769" s="95"/>
    </row>
    <row r="770" spans="1:60" ht="165.75">
      <c r="A770" s="84" t="s">
        <v>1056</v>
      </c>
      <c r="B770" s="14" t="s">
        <v>846</v>
      </c>
      <c r="C770" s="84" t="s">
        <v>1057</v>
      </c>
      <c r="D770" s="84" t="s">
        <v>44</v>
      </c>
      <c r="E770" s="84"/>
      <c r="F770" s="85">
        <v>10</v>
      </c>
      <c r="G770" s="85" t="s">
        <v>851</v>
      </c>
      <c r="H770" s="85" t="s">
        <v>852</v>
      </c>
      <c r="I770" s="14"/>
      <c r="J770" s="12">
        <v>641717</v>
      </c>
      <c r="K770" s="12">
        <v>0</v>
      </c>
      <c r="L770" s="12">
        <v>0</v>
      </c>
      <c r="M770" s="12">
        <v>0</v>
      </c>
      <c r="N770" s="12">
        <v>0</v>
      </c>
      <c r="O770" s="12">
        <v>0</v>
      </c>
      <c r="P770" s="12">
        <f t="shared" si="243"/>
        <v>641717</v>
      </c>
      <c r="Q770" s="12">
        <v>670000</v>
      </c>
      <c r="R770" s="12">
        <v>0</v>
      </c>
      <c r="S770" s="12">
        <v>0</v>
      </c>
      <c r="T770" s="12">
        <v>0</v>
      </c>
      <c r="U770" s="12">
        <v>0</v>
      </c>
      <c r="V770" s="12">
        <v>0</v>
      </c>
      <c r="W770" s="12">
        <f t="shared" si="244"/>
        <v>670000</v>
      </c>
      <c r="X770" s="12">
        <v>785450</v>
      </c>
      <c r="Y770" s="12">
        <v>0</v>
      </c>
      <c r="Z770" s="12">
        <v>0</v>
      </c>
      <c r="AA770" s="12">
        <v>0</v>
      </c>
      <c r="AB770" s="12">
        <v>0</v>
      </c>
      <c r="AC770" s="12">
        <v>0</v>
      </c>
      <c r="AD770" s="12">
        <f t="shared" si="245"/>
        <v>785450</v>
      </c>
      <c r="AE770" s="12">
        <v>0</v>
      </c>
      <c r="AF770" s="12">
        <v>0</v>
      </c>
      <c r="AG770" s="12">
        <v>0</v>
      </c>
      <c r="AH770" s="12">
        <v>0</v>
      </c>
      <c r="AI770" s="12">
        <v>0</v>
      </c>
      <c r="AJ770" s="12">
        <v>0</v>
      </c>
      <c r="AK770" s="12">
        <f t="shared" si="246"/>
        <v>0</v>
      </c>
      <c r="AL770" s="12">
        <f t="shared" si="249"/>
        <v>2097167</v>
      </c>
      <c r="AM770" s="12">
        <f t="shared" si="249"/>
        <v>0</v>
      </c>
      <c r="AN770" s="12">
        <f t="shared" si="249"/>
        <v>0</v>
      </c>
      <c r="AO770" s="12">
        <f t="shared" si="249"/>
        <v>0</v>
      </c>
      <c r="AP770" s="12">
        <f t="shared" si="249"/>
        <v>0</v>
      </c>
      <c r="AQ770" s="12">
        <f t="shared" si="249"/>
        <v>0</v>
      </c>
      <c r="AR770" s="12">
        <f t="shared" si="242"/>
        <v>2097167</v>
      </c>
      <c r="AS770" s="24">
        <v>0</v>
      </c>
      <c r="AT770" s="12">
        <v>0</v>
      </c>
      <c r="AU770" s="12">
        <v>0</v>
      </c>
      <c r="AV770" s="12">
        <v>0</v>
      </c>
      <c r="AW770" s="12">
        <v>0</v>
      </c>
      <c r="AX770" s="12">
        <v>0</v>
      </c>
      <c r="AY770" s="12">
        <f t="shared" si="247"/>
        <v>0</v>
      </c>
      <c r="AZ770" s="12">
        <f t="shared" si="236"/>
        <v>2097167</v>
      </c>
      <c r="BA770" s="12">
        <f t="shared" si="237"/>
        <v>0</v>
      </c>
      <c r="BB770" s="12">
        <f t="shared" si="238"/>
        <v>0</v>
      </c>
      <c r="BC770" s="12">
        <f t="shared" si="239"/>
        <v>0</v>
      </c>
      <c r="BD770" s="12">
        <f t="shared" si="240"/>
        <v>0</v>
      </c>
      <c r="BE770" s="12">
        <f t="shared" si="241"/>
        <v>0</v>
      </c>
      <c r="BF770" s="12">
        <f t="shared" si="235"/>
        <v>2097167</v>
      </c>
      <c r="BH770" s="95"/>
    </row>
    <row r="771" spans="1:60" ht="63.75">
      <c r="A771" s="84" t="s">
        <v>1058</v>
      </c>
      <c r="B771" s="14" t="s">
        <v>846</v>
      </c>
      <c r="C771" s="84" t="s">
        <v>1059</v>
      </c>
      <c r="D771" s="84" t="s">
        <v>44</v>
      </c>
      <c r="E771" s="84"/>
      <c r="F771" s="85">
        <v>10</v>
      </c>
      <c r="G771" s="85" t="s">
        <v>851</v>
      </c>
      <c r="H771" s="85" t="s">
        <v>852</v>
      </c>
      <c r="I771" s="14"/>
      <c r="J771" s="12">
        <v>260000</v>
      </c>
      <c r="K771" s="12">
        <v>0</v>
      </c>
      <c r="L771" s="12">
        <v>0</v>
      </c>
      <c r="M771" s="12">
        <v>0</v>
      </c>
      <c r="N771" s="12">
        <v>0</v>
      </c>
      <c r="O771" s="12">
        <v>0</v>
      </c>
      <c r="P771" s="12">
        <f t="shared" si="243"/>
        <v>260000</v>
      </c>
      <c r="Q771" s="12">
        <v>100000</v>
      </c>
      <c r="R771" s="12">
        <v>0</v>
      </c>
      <c r="S771" s="12">
        <v>0</v>
      </c>
      <c r="T771" s="12">
        <v>0</v>
      </c>
      <c r="U771" s="12">
        <v>0</v>
      </c>
      <c r="V771" s="12">
        <v>0</v>
      </c>
      <c r="W771" s="12">
        <f t="shared" si="244"/>
        <v>100000</v>
      </c>
      <c r="X771" s="12">
        <v>100000</v>
      </c>
      <c r="Y771" s="12">
        <v>0</v>
      </c>
      <c r="Z771" s="12">
        <v>0</v>
      </c>
      <c r="AA771" s="12">
        <v>0</v>
      </c>
      <c r="AB771" s="12">
        <v>0</v>
      </c>
      <c r="AC771" s="12">
        <v>0</v>
      </c>
      <c r="AD771" s="12">
        <f t="shared" si="245"/>
        <v>100000</v>
      </c>
      <c r="AE771" s="12">
        <v>100000</v>
      </c>
      <c r="AF771" s="12">
        <v>0</v>
      </c>
      <c r="AG771" s="12">
        <v>0</v>
      </c>
      <c r="AH771" s="12">
        <v>0</v>
      </c>
      <c r="AI771" s="12">
        <v>0</v>
      </c>
      <c r="AJ771" s="12">
        <v>0</v>
      </c>
      <c r="AK771" s="12">
        <f t="shared" si="246"/>
        <v>100000</v>
      </c>
      <c r="AL771" s="12">
        <f t="shared" si="249"/>
        <v>560000</v>
      </c>
      <c r="AM771" s="12">
        <f t="shared" si="249"/>
        <v>0</v>
      </c>
      <c r="AN771" s="12">
        <f t="shared" si="249"/>
        <v>0</v>
      </c>
      <c r="AO771" s="12">
        <f t="shared" si="249"/>
        <v>0</v>
      </c>
      <c r="AP771" s="12">
        <f t="shared" si="249"/>
        <v>0</v>
      </c>
      <c r="AQ771" s="12">
        <f t="shared" si="249"/>
        <v>0</v>
      </c>
      <c r="AR771" s="12">
        <f t="shared" si="242"/>
        <v>560000</v>
      </c>
      <c r="AS771" s="24">
        <v>100000</v>
      </c>
      <c r="AT771" s="12">
        <v>0</v>
      </c>
      <c r="AU771" s="12">
        <v>0</v>
      </c>
      <c r="AV771" s="12">
        <v>0</v>
      </c>
      <c r="AW771" s="12">
        <v>0</v>
      </c>
      <c r="AX771" s="12">
        <v>0</v>
      </c>
      <c r="AY771" s="12">
        <f t="shared" si="247"/>
        <v>100000</v>
      </c>
      <c r="AZ771" s="12">
        <f t="shared" si="236"/>
        <v>660000</v>
      </c>
      <c r="BA771" s="12">
        <f t="shared" si="237"/>
        <v>0</v>
      </c>
      <c r="BB771" s="12">
        <f t="shared" si="238"/>
        <v>0</v>
      </c>
      <c r="BC771" s="12">
        <f t="shared" si="239"/>
        <v>0</v>
      </c>
      <c r="BD771" s="12">
        <f t="shared" si="240"/>
        <v>0</v>
      </c>
      <c r="BE771" s="12">
        <f t="shared" si="241"/>
        <v>0</v>
      </c>
      <c r="BF771" s="12">
        <f t="shared" si="235"/>
        <v>660000</v>
      </c>
      <c r="BH771" s="95"/>
    </row>
    <row r="772" spans="1:60" ht="63.75">
      <c r="A772" s="84" t="s">
        <v>1060</v>
      </c>
      <c r="B772" s="14" t="s">
        <v>846</v>
      </c>
      <c r="C772" s="84" t="s">
        <v>1061</v>
      </c>
      <c r="D772" s="84" t="s">
        <v>1399</v>
      </c>
      <c r="E772" s="84" t="s">
        <v>1381</v>
      </c>
      <c r="F772" s="85">
        <v>10</v>
      </c>
      <c r="G772" s="85" t="s">
        <v>851</v>
      </c>
      <c r="H772" s="85" t="s">
        <v>852</v>
      </c>
      <c r="I772" s="14"/>
      <c r="J772" s="12">
        <v>218225</v>
      </c>
      <c r="K772" s="12">
        <v>0</v>
      </c>
      <c r="L772" s="12">
        <v>0</v>
      </c>
      <c r="M772" s="12">
        <v>0</v>
      </c>
      <c r="N772" s="12">
        <v>0</v>
      </c>
      <c r="O772" s="12">
        <v>0</v>
      </c>
      <c r="P772" s="12">
        <f t="shared" si="243"/>
        <v>218225</v>
      </c>
      <c r="Q772" s="12">
        <v>500000</v>
      </c>
      <c r="R772" s="12">
        <v>0</v>
      </c>
      <c r="S772" s="12">
        <v>0</v>
      </c>
      <c r="T772" s="12">
        <v>0</v>
      </c>
      <c r="U772" s="12">
        <v>0</v>
      </c>
      <c r="V772" s="12">
        <v>0</v>
      </c>
      <c r="W772" s="12">
        <f t="shared" si="244"/>
        <v>500000</v>
      </c>
      <c r="X772" s="12">
        <v>448394</v>
      </c>
      <c r="Y772" s="12">
        <v>0</v>
      </c>
      <c r="Z772" s="12">
        <v>0</v>
      </c>
      <c r="AA772" s="12">
        <v>0</v>
      </c>
      <c r="AB772" s="12">
        <v>0</v>
      </c>
      <c r="AC772" s="12">
        <v>0</v>
      </c>
      <c r="AD772" s="12">
        <f t="shared" si="245"/>
        <v>448394</v>
      </c>
      <c r="AE772" s="12">
        <v>0</v>
      </c>
      <c r="AF772" s="12">
        <v>0</v>
      </c>
      <c r="AG772" s="12">
        <v>0</v>
      </c>
      <c r="AH772" s="12">
        <v>0</v>
      </c>
      <c r="AI772" s="12">
        <v>0</v>
      </c>
      <c r="AJ772" s="12">
        <v>0</v>
      </c>
      <c r="AK772" s="12">
        <f t="shared" si="246"/>
        <v>0</v>
      </c>
      <c r="AL772" s="12">
        <f t="shared" si="249"/>
        <v>1166619</v>
      </c>
      <c r="AM772" s="12">
        <f t="shared" si="249"/>
        <v>0</v>
      </c>
      <c r="AN772" s="12">
        <f t="shared" si="249"/>
        <v>0</v>
      </c>
      <c r="AO772" s="12">
        <f t="shared" si="249"/>
        <v>0</v>
      </c>
      <c r="AP772" s="12">
        <f t="shared" si="249"/>
        <v>0</v>
      </c>
      <c r="AQ772" s="12">
        <f t="shared" si="249"/>
        <v>0</v>
      </c>
      <c r="AR772" s="12">
        <f t="shared" si="242"/>
        <v>1166619</v>
      </c>
      <c r="AS772" s="24">
        <v>0</v>
      </c>
      <c r="AT772" s="12">
        <v>0</v>
      </c>
      <c r="AU772" s="12">
        <v>0</v>
      </c>
      <c r="AV772" s="12">
        <v>0</v>
      </c>
      <c r="AW772" s="12">
        <v>0</v>
      </c>
      <c r="AX772" s="12">
        <v>0</v>
      </c>
      <c r="AY772" s="12">
        <f t="shared" si="247"/>
        <v>0</v>
      </c>
      <c r="AZ772" s="12">
        <f t="shared" si="236"/>
        <v>1166619</v>
      </c>
      <c r="BA772" s="12">
        <f t="shared" si="237"/>
        <v>0</v>
      </c>
      <c r="BB772" s="12">
        <f t="shared" si="238"/>
        <v>0</v>
      </c>
      <c r="BC772" s="12">
        <f t="shared" si="239"/>
        <v>0</v>
      </c>
      <c r="BD772" s="12">
        <f t="shared" si="240"/>
        <v>0</v>
      </c>
      <c r="BE772" s="12">
        <f t="shared" si="241"/>
        <v>0</v>
      </c>
      <c r="BF772" s="12">
        <f t="shared" si="235"/>
        <v>1166619</v>
      </c>
      <c r="BH772" s="95"/>
    </row>
    <row r="773" spans="1:60" ht="63.75">
      <c r="A773" s="84" t="s">
        <v>1062</v>
      </c>
      <c r="B773" s="14" t="s">
        <v>846</v>
      </c>
      <c r="C773" s="84" t="s">
        <v>1063</v>
      </c>
      <c r="D773" s="84" t="s">
        <v>44</v>
      </c>
      <c r="E773" s="84"/>
      <c r="F773" s="85">
        <v>10</v>
      </c>
      <c r="G773" s="85" t="s">
        <v>851</v>
      </c>
      <c r="H773" s="85" t="s">
        <v>852</v>
      </c>
      <c r="I773" s="14"/>
      <c r="J773" s="12">
        <v>170000</v>
      </c>
      <c r="K773" s="12">
        <v>0</v>
      </c>
      <c r="L773" s="12">
        <v>0</v>
      </c>
      <c r="M773" s="12">
        <v>0</v>
      </c>
      <c r="N773" s="12">
        <v>0</v>
      </c>
      <c r="O773" s="12">
        <v>0</v>
      </c>
      <c r="P773" s="12">
        <f t="shared" si="243"/>
        <v>170000</v>
      </c>
      <c r="Q773" s="12">
        <v>187550</v>
      </c>
      <c r="R773" s="12">
        <v>0</v>
      </c>
      <c r="S773" s="12">
        <v>0</v>
      </c>
      <c r="T773" s="12">
        <v>0</v>
      </c>
      <c r="U773" s="12">
        <v>0</v>
      </c>
      <c r="V773" s="12">
        <v>0</v>
      </c>
      <c r="W773" s="12">
        <f t="shared" si="244"/>
        <v>187550</v>
      </c>
      <c r="X773" s="12">
        <v>160000</v>
      </c>
      <c r="Y773" s="12">
        <v>0</v>
      </c>
      <c r="Z773" s="12">
        <v>0</v>
      </c>
      <c r="AA773" s="12">
        <v>0</v>
      </c>
      <c r="AB773" s="12">
        <v>0</v>
      </c>
      <c r="AC773" s="12">
        <v>0</v>
      </c>
      <c r="AD773" s="12">
        <f t="shared" si="245"/>
        <v>160000</v>
      </c>
      <c r="AE773" s="12">
        <v>160000</v>
      </c>
      <c r="AF773" s="12">
        <v>0</v>
      </c>
      <c r="AG773" s="12">
        <v>0</v>
      </c>
      <c r="AH773" s="12">
        <v>0</v>
      </c>
      <c r="AI773" s="12">
        <v>0</v>
      </c>
      <c r="AJ773" s="12">
        <v>0</v>
      </c>
      <c r="AK773" s="12">
        <f t="shared" si="246"/>
        <v>160000</v>
      </c>
      <c r="AL773" s="12">
        <f t="shared" si="249"/>
        <v>677550</v>
      </c>
      <c r="AM773" s="12">
        <f t="shared" si="249"/>
        <v>0</v>
      </c>
      <c r="AN773" s="12">
        <f t="shared" si="249"/>
        <v>0</v>
      </c>
      <c r="AO773" s="12">
        <f t="shared" si="249"/>
        <v>0</v>
      </c>
      <c r="AP773" s="12">
        <f t="shared" si="249"/>
        <v>0</v>
      </c>
      <c r="AQ773" s="12">
        <f t="shared" si="249"/>
        <v>0</v>
      </c>
      <c r="AR773" s="12">
        <f t="shared" si="242"/>
        <v>677550</v>
      </c>
      <c r="AS773" s="24">
        <v>160000</v>
      </c>
      <c r="AT773" s="12">
        <v>0</v>
      </c>
      <c r="AU773" s="12">
        <v>0</v>
      </c>
      <c r="AV773" s="12">
        <v>0</v>
      </c>
      <c r="AW773" s="12">
        <v>0</v>
      </c>
      <c r="AX773" s="12">
        <v>0</v>
      </c>
      <c r="AY773" s="12">
        <f t="shared" si="247"/>
        <v>160000</v>
      </c>
      <c r="AZ773" s="12">
        <f t="shared" si="236"/>
        <v>837550</v>
      </c>
      <c r="BA773" s="12">
        <f t="shared" si="237"/>
        <v>0</v>
      </c>
      <c r="BB773" s="12">
        <f t="shared" si="238"/>
        <v>0</v>
      </c>
      <c r="BC773" s="12">
        <f t="shared" si="239"/>
        <v>0</v>
      </c>
      <c r="BD773" s="12">
        <f t="shared" si="240"/>
        <v>0</v>
      </c>
      <c r="BE773" s="12">
        <f t="shared" si="241"/>
        <v>0</v>
      </c>
      <c r="BF773" s="12">
        <f t="shared" si="235"/>
        <v>837550</v>
      </c>
      <c r="BH773" s="95"/>
    </row>
    <row r="774" spans="1:60" ht="63.75">
      <c r="A774" s="84" t="s">
        <v>1064</v>
      </c>
      <c r="B774" s="14" t="s">
        <v>846</v>
      </c>
      <c r="C774" s="84" t="s">
        <v>1065</v>
      </c>
      <c r="D774" s="84" t="s">
        <v>44</v>
      </c>
      <c r="E774" s="84"/>
      <c r="F774" s="85">
        <v>10</v>
      </c>
      <c r="G774" s="85" t="s">
        <v>851</v>
      </c>
      <c r="H774" s="85" t="s">
        <v>852</v>
      </c>
      <c r="I774" s="14"/>
      <c r="J774" s="12">
        <v>93800</v>
      </c>
      <c r="K774" s="12">
        <v>0</v>
      </c>
      <c r="L774" s="12">
        <v>0</v>
      </c>
      <c r="M774" s="12">
        <v>0</v>
      </c>
      <c r="N774" s="12">
        <v>0</v>
      </c>
      <c r="O774" s="12">
        <v>0</v>
      </c>
      <c r="P774" s="12">
        <f t="shared" si="243"/>
        <v>93800</v>
      </c>
      <c r="Q774" s="12">
        <v>235618</v>
      </c>
      <c r="R774" s="12">
        <v>0</v>
      </c>
      <c r="S774" s="12">
        <v>0</v>
      </c>
      <c r="T774" s="12">
        <v>0</v>
      </c>
      <c r="U774" s="12">
        <v>0</v>
      </c>
      <c r="V774" s="12">
        <v>0</v>
      </c>
      <c r="W774" s="12">
        <f t="shared" si="244"/>
        <v>235618</v>
      </c>
      <c r="X774" s="12">
        <v>100000</v>
      </c>
      <c r="Y774" s="12">
        <v>0</v>
      </c>
      <c r="Z774" s="12">
        <v>0</v>
      </c>
      <c r="AA774" s="12">
        <v>0</v>
      </c>
      <c r="AB774" s="12">
        <v>0</v>
      </c>
      <c r="AC774" s="12">
        <v>0</v>
      </c>
      <c r="AD774" s="12">
        <f t="shared" si="245"/>
        <v>100000</v>
      </c>
      <c r="AE774" s="12">
        <v>100000</v>
      </c>
      <c r="AF774" s="12">
        <v>0</v>
      </c>
      <c r="AG774" s="12">
        <v>0</v>
      </c>
      <c r="AH774" s="12">
        <v>0</v>
      </c>
      <c r="AI774" s="12">
        <v>0</v>
      </c>
      <c r="AJ774" s="12">
        <v>0</v>
      </c>
      <c r="AK774" s="12">
        <f t="shared" si="246"/>
        <v>100000</v>
      </c>
      <c r="AL774" s="12">
        <f t="shared" si="249"/>
        <v>529418</v>
      </c>
      <c r="AM774" s="12">
        <f t="shared" si="249"/>
        <v>0</v>
      </c>
      <c r="AN774" s="12">
        <f t="shared" si="249"/>
        <v>0</v>
      </c>
      <c r="AO774" s="12">
        <f t="shared" si="249"/>
        <v>0</v>
      </c>
      <c r="AP774" s="12">
        <f t="shared" si="249"/>
        <v>0</v>
      </c>
      <c r="AQ774" s="12">
        <f t="shared" si="249"/>
        <v>0</v>
      </c>
      <c r="AR774" s="12">
        <f t="shared" si="242"/>
        <v>529418</v>
      </c>
      <c r="AS774" s="24">
        <v>100000</v>
      </c>
      <c r="AT774" s="12">
        <v>0</v>
      </c>
      <c r="AU774" s="12">
        <v>0</v>
      </c>
      <c r="AV774" s="12">
        <v>0</v>
      </c>
      <c r="AW774" s="12">
        <v>0</v>
      </c>
      <c r="AX774" s="12">
        <v>0</v>
      </c>
      <c r="AY774" s="12">
        <f t="shared" si="247"/>
        <v>100000</v>
      </c>
      <c r="AZ774" s="12">
        <f t="shared" si="236"/>
        <v>629418</v>
      </c>
      <c r="BA774" s="12">
        <f t="shared" si="237"/>
        <v>0</v>
      </c>
      <c r="BB774" s="12">
        <f t="shared" si="238"/>
        <v>0</v>
      </c>
      <c r="BC774" s="12">
        <f t="shared" si="239"/>
        <v>0</v>
      </c>
      <c r="BD774" s="12">
        <f t="shared" si="240"/>
        <v>0</v>
      </c>
      <c r="BE774" s="12">
        <f t="shared" si="241"/>
        <v>0</v>
      </c>
      <c r="BF774" s="12">
        <f t="shared" si="235"/>
        <v>629418</v>
      </c>
      <c r="BH774" s="95"/>
    </row>
    <row r="775" spans="1:60" ht="63.75">
      <c r="A775" s="84" t="s">
        <v>1066</v>
      </c>
      <c r="B775" s="14" t="s">
        <v>846</v>
      </c>
      <c r="C775" s="84" t="s">
        <v>1067</v>
      </c>
      <c r="D775" s="84" t="s">
        <v>44</v>
      </c>
      <c r="E775" s="84"/>
      <c r="F775" s="85">
        <v>10</v>
      </c>
      <c r="G775" s="85" t="s">
        <v>851</v>
      </c>
      <c r="H775" s="85" t="s">
        <v>852</v>
      </c>
      <c r="I775" s="14"/>
      <c r="J775" s="12">
        <v>3458567</v>
      </c>
      <c r="K775" s="12">
        <v>0</v>
      </c>
      <c r="L775" s="12">
        <v>0</v>
      </c>
      <c r="M775" s="12">
        <v>0</v>
      </c>
      <c r="N775" s="12">
        <v>0</v>
      </c>
      <c r="O775" s="12">
        <v>0</v>
      </c>
      <c r="P775" s="12">
        <f t="shared" si="243"/>
        <v>3458567</v>
      </c>
      <c r="Q775" s="12">
        <v>3524888</v>
      </c>
      <c r="R775" s="12">
        <v>0</v>
      </c>
      <c r="S775" s="12">
        <v>0</v>
      </c>
      <c r="T775" s="12">
        <v>0</v>
      </c>
      <c r="U775" s="12">
        <v>0</v>
      </c>
      <c r="V775" s="12">
        <v>0</v>
      </c>
      <c r="W775" s="12">
        <f t="shared" si="244"/>
        <v>3524888</v>
      </c>
      <c r="X775" s="12">
        <v>3000000</v>
      </c>
      <c r="Y775" s="12">
        <v>0</v>
      </c>
      <c r="Z775" s="12">
        <v>0</v>
      </c>
      <c r="AA775" s="12">
        <v>0</v>
      </c>
      <c r="AB775" s="12">
        <v>0</v>
      </c>
      <c r="AC775" s="12">
        <v>0</v>
      </c>
      <c r="AD775" s="12">
        <f t="shared" si="245"/>
        <v>3000000</v>
      </c>
      <c r="AE775" s="12">
        <v>3000000</v>
      </c>
      <c r="AF775" s="12">
        <v>0</v>
      </c>
      <c r="AG775" s="12">
        <v>0</v>
      </c>
      <c r="AH775" s="12">
        <v>0</v>
      </c>
      <c r="AI775" s="12">
        <v>0</v>
      </c>
      <c r="AJ775" s="12">
        <v>0</v>
      </c>
      <c r="AK775" s="12">
        <f t="shared" si="246"/>
        <v>3000000</v>
      </c>
      <c r="AL775" s="12">
        <f t="shared" si="249"/>
        <v>12983455</v>
      </c>
      <c r="AM775" s="12">
        <f t="shared" si="249"/>
        <v>0</v>
      </c>
      <c r="AN775" s="12">
        <f t="shared" si="249"/>
        <v>0</v>
      </c>
      <c r="AO775" s="12">
        <f t="shared" si="249"/>
        <v>0</v>
      </c>
      <c r="AP775" s="12">
        <f t="shared" si="249"/>
        <v>0</v>
      </c>
      <c r="AQ775" s="12">
        <f t="shared" si="249"/>
        <v>0</v>
      </c>
      <c r="AR775" s="12">
        <f t="shared" si="242"/>
        <v>12983455</v>
      </c>
      <c r="AS775" s="24">
        <v>3000000</v>
      </c>
      <c r="AT775" s="12">
        <v>0</v>
      </c>
      <c r="AU775" s="12">
        <v>0</v>
      </c>
      <c r="AV775" s="12">
        <v>0</v>
      </c>
      <c r="AW775" s="12">
        <v>0</v>
      </c>
      <c r="AX775" s="12">
        <v>0</v>
      </c>
      <c r="AY775" s="12">
        <f t="shared" si="247"/>
        <v>3000000</v>
      </c>
      <c r="AZ775" s="12">
        <f t="shared" si="236"/>
        <v>15983455</v>
      </c>
      <c r="BA775" s="12">
        <f t="shared" si="237"/>
        <v>0</v>
      </c>
      <c r="BB775" s="12">
        <f t="shared" si="238"/>
        <v>0</v>
      </c>
      <c r="BC775" s="12">
        <f t="shared" si="239"/>
        <v>0</v>
      </c>
      <c r="BD775" s="12">
        <f t="shared" si="240"/>
        <v>0</v>
      </c>
      <c r="BE775" s="12">
        <f t="shared" si="241"/>
        <v>0</v>
      </c>
      <c r="BF775" s="12">
        <f t="shared" si="235"/>
        <v>15983455</v>
      </c>
      <c r="BH775" s="95"/>
    </row>
    <row r="776" spans="1:60" ht="63.75">
      <c r="A776" s="84" t="s">
        <v>1068</v>
      </c>
      <c r="B776" s="14" t="s">
        <v>846</v>
      </c>
      <c r="C776" s="84" t="s">
        <v>1069</v>
      </c>
      <c r="D776" s="84" t="s">
        <v>44</v>
      </c>
      <c r="E776" s="84"/>
      <c r="F776" s="85">
        <v>10</v>
      </c>
      <c r="G776" s="85" t="s">
        <v>851</v>
      </c>
      <c r="H776" s="85" t="s">
        <v>852</v>
      </c>
      <c r="I776" s="14"/>
      <c r="J776" s="12">
        <v>4232477</v>
      </c>
      <c r="K776" s="12">
        <v>0</v>
      </c>
      <c r="L776" s="12">
        <v>0</v>
      </c>
      <c r="M776" s="12">
        <v>0</v>
      </c>
      <c r="N776" s="12">
        <v>0</v>
      </c>
      <c r="O776" s="12">
        <v>0</v>
      </c>
      <c r="P776" s="12">
        <f t="shared" si="243"/>
        <v>4232477</v>
      </c>
      <c r="Q776" s="12">
        <v>4060462</v>
      </c>
      <c r="R776" s="12">
        <v>0</v>
      </c>
      <c r="S776" s="12">
        <v>0</v>
      </c>
      <c r="T776" s="12">
        <v>0</v>
      </c>
      <c r="U776" s="12">
        <v>0</v>
      </c>
      <c r="V776" s="12">
        <v>0</v>
      </c>
      <c r="W776" s="12">
        <f t="shared" si="244"/>
        <v>4060462</v>
      </c>
      <c r="X776" s="12">
        <v>4000000</v>
      </c>
      <c r="Y776" s="12">
        <v>0</v>
      </c>
      <c r="Z776" s="12">
        <v>0</v>
      </c>
      <c r="AA776" s="12">
        <v>0</v>
      </c>
      <c r="AB776" s="12">
        <v>0</v>
      </c>
      <c r="AC776" s="12">
        <v>0</v>
      </c>
      <c r="AD776" s="12">
        <f t="shared" si="245"/>
        <v>4000000</v>
      </c>
      <c r="AE776" s="12">
        <v>4000000</v>
      </c>
      <c r="AF776" s="12">
        <v>0</v>
      </c>
      <c r="AG776" s="12">
        <v>0</v>
      </c>
      <c r="AH776" s="12">
        <v>0</v>
      </c>
      <c r="AI776" s="12">
        <v>0</v>
      </c>
      <c r="AJ776" s="12">
        <v>0</v>
      </c>
      <c r="AK776" s="12">
        <f t="shared" si="246"/>
        <v>4000000</v>
      </c>
      <c r="AL776" s="12">
        <f t="shared" si="249"/>
        <v>16292939</v>
      </c>
      <c r="AM776" s="12">
        <f t="shared" si="249"/>
        <v>0</v>
      </c>
      <c r="AN776" s="12">
        <f t="shared" si="249"/>
        <v>0</v>
      </c>
      <c r="AO776" s="12">
        <f t="shared" si="249"/>
        <v>0</v>
      </c>
      <c r="AP776" s="12">
        <f t="shared" si="249"/>
        <v>0</v>
      </c>
      <c r="AQ776" s="12">
        <f t="shared" si="249"/>
        <v>0</v>
      </c>
      <c r="AR776" s="12">
        <f t="shared" si="242"/>
        <v>16292939</v>
      </c>
      <c r="AS776" s="24">
        <v>4000000</v>
      </c>
      <c r="AT776" s="12">
        <v>0</v>
      </c>
      <c r="AU776" s="12">
        <v>0</v>
      </c>
      <c r="AV776" s="12">
        <v>0</v>
      </c>
      <c r="AW776" s="12">
        <v>0</v>
      </c>
      <c r="AX776" s="12">
        <v>0</v>
      </c>
      <c r="AY776" s="12">
        <f t="shared" si="247"/>
        <v>4000000</v>
      </c>
      <c r="AZ776" s="12">
        <f t="shared" si="236"/>
        <v>20292939</v>
      </c>
      <c r="BA776" s="12">
        <f t="shared" si="237"/>
        <v>0</v>
      </c>
      <c r="BB776" s="12">
        <f t="shared" si="238"/>
        <v>0</v>
      </c>
      <c r="BC776" s="12">
        <f t="shared" si="239"/>
        <v>0</v>
      </c>
      <c r="BD776" s="12">
        <f t="shared" si="240"/>
        <v>0</v>
      </c>
      <c r="BE776" s="12">
        <f t="shared" si="241"/>
        <v>0</v>
      </c>
      <c r="BF776" s="12">
        <f t="shared" si="235"/>
        <v>20292939</v>
      </c>
      <c r="BH776" s="95"/>
    </row>
    <row r="777" spans="1:60" ht="63.75">
      <c r="A777" s="84" t="s">
        <v>1070</v>
      </c>
      <c r="B777" s="14" t="s">
        <v>846</v>
      </c>
      <c r="C777" s="84" t="s">
        <v>1071</v>
      </c>
      <c r="D777" s="84" t="s">
        <v>1399</v>
      </c>
      <c r="E777" s="84" t="s">
        <v>67</v>
      </c>
      <c r="F777" s="85">
        <v>10</v>
      </c>
      <c r="G777" s="85" t="s">
        <v>851</v>
      </c>
      <c r="H777" s="85" t="s">
        <v>852</v>
      </c>
      <c r="I777" s="14"/>
      <c r="J777" s="12">
        <v>307169</v>
      </c>
      <c r="K777" s="12">
        <v>0</v>
      </c>
      <c r="L777" s="12">
        <v>0</v>
      </c>
      <c r="M777" s="12">
        <v>0</v>
      </c>
      <c r="N777" s="12">
        <v>0</v>
      </c>
      <c r="O777" s="12">
        <v>0</v>
      </c>
      <c r="P777" s="12">
        <f t="shared" si="243"/>
        <v>307169</v>
      </c>
      <c r="Q777" s="12">
        <v>469000</v>
      </c>
      <c r="R777" s="12">
        <v>0</v>
      </c>
      <c r="S777" s="12">
        <v>0</v>
      </c>
      <c r="T777" s="12">
        <v>0</v>
      </c>
      <c r="U777" s="12">
        <v>0</v>
      </c>
      <c r="V777" s="12">
        <v>0</v>
      </c>
      <c r="W777" s="12">
        <f t="shared" si="244"/>
        <v>469000</v>
      </c>
      <c r="X777" s="12">
        <v>701528</v>
      </c>
      <c r="Y777" s="12">
        <v>0</v>
      </c>
      <c r="Z777" s="12">
        <v>0</v>
      </c>
      <c r="AA777" s="12">
        <v>0</v>
      </c>
      <c r="AB777" s="12">
        <v>0</v>
      </c>
      <c r="AC777" s="12">
        <v>0</v>
      </c>
      <c r="AD777" s="12">
        <f t="shared" si="245"/>
        <v>701528</v>
      </c>
      <c r="AE777" s="12">
        <v>0</v>
      </c>
      <c r="AF777" s="12">
        <v>0</v>
      </c>
      <c r="AG777" s="12">
        <v>0</v>
      </c>
      <c r="AH777" s="12">
        <v>0</v>
      </c>
      <c r="AI777" s="12">
        <v>0</v>
      </c>
      <c r="AJ777" s="12">
        <v>0</v>
      </c>
      <c r="AK777" s="12">
        <f t="shared" si="246"/>
        <v>0</v>
      </c>
      <c r="AL777" s="12">
        <f t="shared" si="249"/>
        <v>1477697</v>
      </c>
      <c r="AM777" s="12">
        <f t="shared" si="249"/>
        <v>0</v>
      </c>
      <c r="AN777" s="12">
        <f t="shared" si="249"/>
        <v>0</v>
      </c>
      <c r="AO777" s="12">
        <f t="shared" si="249"/>
        <v>0</v>
      </c>
      <c r="AP777" s="12">
        <f t="shared" si="249"/>
        <v>0</v>
      </c>
      <c r="AQ777" s="12">
        <f t="shared" si="249"/>
        <v>0</v>
      </c>
      <c r="AR777" s="12">
        <f t="shared" si="242"/>
        <v>1477697</v>
      </c>
      <c r="AS777" s="24">
        <v>0</v>
      </c>
      <c r="AT777" s="12">
        <v>0</v>
      </c>
      <c r="AU777" s="12">
        <v>0</v>
      </c>
      <c r="AV777" s="12">
        <v>0</v>
      </c>
      <c r="AW777" s="12">
        <v>0</v>
      </c>
      <c r="AX777" s="12">
        <v>0</v>
      </c>
      <c r="AY777" s="12">
        <f t="shared" si="247"/>
        <v>0</v>
      </c>
      <c r="AZ777" s="12">
        <f t="shared" si="236"/>
        <v>1477697</v>
      </c>
      <c r="BA777" s="12">
        <f t="shared" si="237"/>
        <v>0</v>
      </c>
      <c r="BB777" s="12">
        <f t="shared" si="238"/>
        <v>0</v>
      </c>
      <c r="BC777" s="12">
        <f t="shared" si="239"/>
        <v>0</v>
      </c>
      <c r="BD777" s="12">
        <f t="shared" si="240"/>
        <v>0</v>
      </c>
      <c r="BE777" s="12">
        <f t="shared" si="241"/>
        <v>0</v>
      </c>
      <c r="BF777" s="12">
        <f t="shared" si="235"/>
        <v>1477697</v>
      </c>
      <c r="BH777" s="95"/>
    </row>
    <row r="778" spans="1:60" ht="63.75">
      <c r="A778" s="84" t="s">
        <v>1072</v>
      </c>
      <c r="B778" s="14" t="s">
        <v>846</v>
      </c>
      <c r="C778" s="84" t="s">
        <v>1073</v>
      </c>
      <c r="D778" s="84" t="s">
        <v>1399</v>
      </c>
      <c r="E778" s="84" t="s">
        <v>38</v>
      </c>
      <c r="F778" s="85">
        <v>10</v>
      </c>
      <c r="G778" s="85" t="s">
        <v>851</v>
      </c>
      <c r="H778" s="85" t="s">
        <v>852</v>
      </c>
      <c r="I778" s="14"/>
      <c r="J778" s="12">
        <v>46075</v>
      </c>
      <c r="K778" s="12">
        <v>0</v>
      </c>
      <c r="L778" s="12">
        <v>0</v>
      </c>
      <c r="M778" s="12">
        <v>0</v>
      </c>
      <c r="N778" s="12">
        <v>0</v>
      </c>
      <c r="O778" s="12">
        <v>0</v>
      </c>
      <c r="P778" s="12">
        <f t="shared" si="243"/>
        <v>46075</v>
      </c>
      <c r="Q778" s="12">
        <v>0</v>
      </c>
      <c r="R778" s="12">
        <v>0</v>
      </c>
      <c r="S778" s="12">
        <v>0</v>
      </c>
      <c r="T778" s="12">
        <v>0</v>
      </c>
      <c r="U778" s="12">
        <v>0</v>
      </c>
      <c r="V778" s="12">
        <v>0</v>
      </c>
      <c r="W778" s="12">
        <f t="shared" si="244"/>
        <v>0</v>
      </c>
      <c r="X778" s="12">
        <v>200000</v>
      </c>
      <c r="Y778" s="12">
        <v>0</v>
      </c>
      <c r="Z778" s="12">
        <v>0</v>
      </c>
      <c r="AA778" s="12">
        <v>0</v>
      </c>
      <c r="AB778" s="12">
        <v>0</v>
      </c>
      <c r="AC778" s="12">
        <v>0</v>
      </c>
      <c r="AD778" s="12">
        <f t="shared" si="245"/>
        <v>200000</v>
      </c>
      <c r="AE778" s="12">
        <v>220000</v>
      </c>
      <c r="AF778" s="12">
        <v>0</v>
      </c>
      <c r="AG778" s="12">
        <v>0</v>
      </c>
      <c r="AH778" s="12">
        <v>0</v>
      </c>
      <c r="AI778" s="12">
        <v>0</v>
      </c>
      <c r="AJ778" s="12">
        <v>0</v>
      </c>
      <c r="AK778" s="12">
        <f t="shared" si="246"/>
        <v>220000</v>
      </c>
      <c r="AL778" s="12">
        <f t="shared" si="249"/>
        <v>466075</v>
      </c>
      <c r="AM778" s="12">
        <f t="shared" si="249"/>
        <v>0</v>
      </c>
      <c r="AN778" s="12">
        <f t="shared" si="249"/>
        <v>0</v>
      </c>
      <c r="AO778" s="12">
        <f t="shared" si="249"/>
        <v>0</v>
      </c>
      <c r="AP778" s="12">
        <f t="shared" si="249"/>
        <v>0</v>
      </c>
      <c r="AQ778" s="12">
        <f t="shared" si="249"/>
        <v>0</v>
      </c>
      <c r="AR778" s="12">
        <f t="shared" si="242"/>
        <v>466075</v>
      </c>
      <c r="AS778" s="24">
        <v>1467088</v>
      </c>
      <c r="AT778" s="12">
        <v>0</v>
      </c>
      <c r="AU778" s="12">
        <v>0</v>
      </c>
      <c r="AV778" s="12">
        <v>0</v>
      </c>
      <c r="AW778" s="12">
        <v>0</v>
      </c>
      <c r="AX778" s="12">
        <v>0</v>
      </c>
      <c r="AY778" s="12">
        <f t="shared" si="247"/>
        <v>1467088</v>
      </c>
      <c r="AZ778" s="12">
        <f t="shared" si="236"/>
        <v>1933163</v>
      </c>
      <c r="BA778" s="12">
        <f t="shared" si="237"/>
        <v>0</v>
      </c>
      <c r="BB778" s="12">
        <f t="shared" si="238"/>
        <v>0</v>
      </c>
      <c r="BC778" s="12">
        <f t="shared" si="239"/>
        <v>0</v>
      </c>
      <c r="BD778" s="12">
        <f t="shared" si="240"/>
        <v>0</v>
      </c>
      <c r="BE778" s="12">
        <f t="shared" si="241"/>
        <v>0</v>
      </c>
      <c r="BF778" s="12">
        <f t="shared" ref="BF778:BF841" si="250">SUM(AZ778:BE778)</f>
        <v>1933163</v>
      </c>
      <c r="BH778" s="95"/>
    </row>
    <row r="779" spans="1:60" ht="127.5">
      <c r="A779" s="84" t="s">
        <v>1074</v>
      </c>
      <c r="B779" s="14" t="s">
        <v>846</v>
      </c>
      <c r="C779" s="32" t="s">
        <v>1075</v>
      </c>
      <c r="D779" s="84" t="s">
        <v>44</v>
      </c>
      <c r="E779" s="84"/>
      <c r="F779" s="85">
        <v>10</v>
      </c>
      <c r="G779" s="85" t="s">
        <v>851</v>
      </c>
      <c r="H779" s="85" t="s">
        <v>852</v>
      </c>
      <c r="I779" s="14"/>
      <c r="J779" s="12">
        <v>206447</v>
      </c>
      <c r="K779" s="12">
        <v>0</v>
      </c>
      <c r="L779" s="12">
        <v>0</v>
      </c>
      <c r="M779" s="12">
        <v>0</v>
      </c>
      <c r="N779" s="12">
        <v>0</v>
      </c>
      <c r="O779" s="12">
        <v>0</v>
      </c>
      <c r="P779" s="12">
        <f t="shared" si="243"/>
        <v>206447</v>
      </c>
      <c r="Q779" s="12">
        <v>146175</v>
      </c>
      <c r="R779" s="12">
        <v>0</v>
      </c>
      <c r="S779" s="12">
        <v>0</v>
      </c>
      <c r="T779" s="12">
        <v>0</v>
      </c>
      <c r="U779" s="12">
        <v>0</v>
      </c>
      <c r="V779" s="12">
        <v>0</v>
      </c>
      <c r="W779" s="12">
        <f t="shared" si="244"/>
        <v>146175</v>
      </c>
      <c r="X779" s="12">
        <v>206447</v>
      </c>
      <c r="Y779" s="12">
        <v>0</v>
      </c>
      <c r="Z779" s="12">
        <v>0</v>
      </c>
      <c r="AA779" s="12">
        <v>0</v>
      </c>
      <c r="AB779" s="12">
        <v>0</v>
      </c>
      <c r="AC779" s="12">
        <v>0</v>
      </c>
      <c r="AD779" s="12">
        <f t="shared" si="245"/>
        <v>206447</v>
      </c>
      <c r="AE779" s="12">
        <v>206447</v>
      </c>
      <c r="AF779" s="12">
        <v>0</v>
      </c>
      <c r="AG779" s="12">
        <v>0</v>
      </c>
      <c r="AH779" s="12">
        <v>0</v>
      </c>
      <c r="AI779" s="12">
        <v>0</v>
      </c>
      <c r="AJ779" s="12">
        <v>0</v>
      </c>
      <c r="AK779" s="12">
        <f t="shared" si="246"/>
        <v>206447</v>
      </c>
      <c r="AL779" s="12">
        <f t="shared" si="249"/>
        <v>765516</v>
      </c>
      <c r="AM779" s="12">
        <f t="shared" si="249"/>
        <v>0</v>
      </c>
      <c r="AN779" s="12">
        <f t="shared" si="249"/>
        <v>0</v>
      </c>
      <c r="AO779" s="12">
        <f t="shared" si="249"/>
        <v>0</v>
      </c>
      <c r="AP779" s="12">
        <f t="shared" si="249"/>
        <v>0</v>
      </c>
      <c r="AQ779" s="12">
        <f t="shared" si="249"/>
        <v>0</v>
      </c>
      <c r="AR779" s="12">
        <f t="shared" si="242"/>
        <v>765516</v>
      </c>
      <c r="AS779" s="24">
        <v>206447</v>
      </c>
      <c r="AT779" s="12">
        <v>0</v>
      </c>
      <c r="AU779" s="12">
        <v>0</v>
      </c>
      <c r="AV779" s="12">
        <v>0</v>
      </c>
      <c r="AW779" s="12">
        <v>0</v>
      </c>
      <c r="AX779" s="12">
        <v>0</v>
      </c>
      <c r="AY779" s="12">
        <f t="shared" si="247"/>
        <v>206447</v>
      </c>
      <c r="AZ779" s="12">
        <f t="shared" ref="AZ779:AZ842" si="251">AL779+AS779</f>
        <v>971963</v>
      </c>
      <c r="BA779" s="12">
        <f t="shared" ref="BA779:BA842" si="252">AM779+AT779</f>
        <v>0</v>
      </c>
      <c r="BB779" s="12">
        <f t="shared" ref="BB779:BB842" si="253">AN779+AU779</f>
        <v>0</v>
      </c>
      <c r="BC779" s="12">
        <f t="shared" ref="BC779:BC842" si="254">AO779+AV779</f>
        <v>0</v>
      </c>
      <c r="BD779" s="12">
        <f t="shared" ref="BD779:BD842" si="255">AP779+AW779</f>
        <v>0</v>
      </c>
      <c r="BE779" s="12">
        <f t="shared" ref="BE779:BE842" si="256">AQ779+AX779</f>
        <v>0</v>
      </c>
      <c r="BF779" s="12">
        <f t="shared" si="250"/>
        <v>971963</v>
      </c>
      <c r="BH779" s="95"/>
    </row>
    <row r="780" spans="1:60" ht="50.25" customHeight="1">
      <c r="A780" s="84" t="s">
        <v>1076</v>
      </c>
      <c r="B780" s="14" t="s">
        <v>846</v>
      </c>
      <c r="C780" s="32" t="s">
        <v>1077</v>
      </c>
      <c r="D780" s="84" t="s">
        <v>44</v>
      </c>
      <c r="E780" s="84"/>
      <c r="F780" s="85">
        <v>10</v>
      </c>
      <c r="G780" s="85" t="s">
        <v>851</v>
      </c>
      <c r="H780" s="85" t="s">
        <v>852</v>
      </c>
      <c r="I780" s="14"/>
      <c r="J780" s="12">
        <v>995000</v>
      </c>
      <c r="K780" s="12">
        <v>0</v>
      </c>
      <c r="L780" s="12">
        <v>0</v>
      </c>
      <c r="M780" s="12">
        <v>0</v>
      </c>
      <c r="N780" s="12">
        <v>0</v>
      </c>
      <c r="O780" s="12">
        <v>0</v>
      </c>
      <c r="P780" s="12">
        <f t="shared" si="243"/>
        <v>995000</v>
      </c>
      <c r="Q780" s="12">
        <v>534640</v>
      </c>
      <c r="R780" s="12">
        <v>0</v>
      </c>
      <c r="S780" s="12">
        <v>0</v>
      </c>
      <c r="T780" s="12">
        <v>0</v>
      </c>
      <c r="U780" s="12">
        <v>0</v>
      </c>
      <c r="V780" s="12">
        <v>0</v>
      </c>
      <c r="W780" s="12">
        <f t="shared" si="244"/>
        <v>534640</v>
      </c>
      <c r="X780" s="12">
        <v>600000</v>
      </c>
      <c r="Y780" s="12">
        <v>0</v>
      </c>
      <c r="Z780" s="12">
        <v>0</v>
      </c>
      <c r="AA780" s="12">
        <v>0</v>
      </c>
      <c r="AB780" s="12">
        <v>0</v>
      </c>
      <c r="AC780" s="12">
        <v>0</v>
      </c>
      <c r="AD780" s="12">
        <f t="shared" si="245"/>
        <v>600000</v>
      </c>
      <c r="AE780" s="12">
        <v>600000</v>
      </c>
      <c r="AF780" s="12">
        <v>0</v>
      </c>
      <c r="AG780" s="12">
        <v>0</v>
      </c>
      <c r="AH780" s="12">
        <v>0</v>
      </c>
      <c r="AI780" s="12">
        <v>0</v>
      </c>
      <c r="AJ780" s="12">
        <v>0</v>
      </c>
      <c r="AK780" s="12">
        <f t="shared" si="246"/>
        <v>600000</v>
      </c>
      <c r="AL780" s="12">
        <f t="shared" si="249"/>
        <v>2729640</v>
      </c>
      <c r="AM780" s="12">
        <f t="shared" si="249"/>
        <v>0</v>
      </c>
      <c r="AN780" s="12">
        <f t="shared" si="249"/>
        <v>0</v>
      </c>
      <c r="AO780" s="12">
        <f t="shared" si="249"/>
        <v>0</v>
      </c>
      <c r="AP780" s="12">
        <f t="shared" si="249"/>
        <v>0</v>
      </c>
      <c r="AQ780" s="12">
        <f t="shared" si="249"/>
        <v>0</v>
      </c>
      <c r="AR780" s="12">
        <f t="shared" si="242"/>
        <v>2729640</v>
      </c>
      <c r="AS780" s="24">
        <v>600000</v>
      </c>
      <c r="AT780" s="12">
        <v>0</v>
      </c>
      <c r="AU780" s="12">
        <v>0</v>
      </c>
      <c r="AV780" s="12">
        <v>0</v>
      </c>
      <c r="AW780" s="12">
        <v>0</v>
      </c>
      <c r="AX780" s="12">
        <v>0</v>
      </c>
      <c r="AY780" s="12">
        <f t="shared" si="247"/>
        <v>600000</v>
      </c>
      <c r="AZ780" s="12">
        <f t="shared" si="251"/>
        <v>3329640</v>
      </c>
      <c r="BA780" s="12">
        <f t="shared" si="252"/>
        <v>0</v>
      </c>
      <c r="BB780" s="12">
        <f t="shared" si="253"/>
        <v>0</v>
      </c>
      <c r="BC780" s="12">
        <f t="shared" si="254"/>
        <v>0</v>
      </c>
      <c r="BD780" s="12">
        <f t="shared" si="255"/>
        <v>0</v>
      </c>
      <c r="BE780" s="12">
        <f t="shared" si="256"/>
        <v>0</v>
      </c>
      <c r="BF780" s="12">
        <f t="shared" si="250"/>
        <v>3329640</v>
      </c>
      <c r="BH780" s="95"/>
    </row>
    <row r="781" spans="1:60" ht="195" customHeight="1">
      <c r="A781" s="84" t="s">
        <v>1078</v>
      </c>
      <c r="B781" s="14" t="s">
        <v>1020</v>
      </c>
      <c r="C781" s="84" t="s">
        <v>1079</v>
      </c>
      <c r="D781" s="84" t="s">
        <v>45</v>
      </c>
      <c r="E781" s="84" t="s">
        <v>1406</v>
      </c>
      <c r="F781" s="85">
        <v>10</v>
      </c>
      <c r="G781" s="85" t="s">
        <v>1080</v>
      </c>
      <c r="H781" s="85" t="s">
        <v>1018</v>
      </c>
      <c r="I781" s="14"/>
      <c r="J781" s="12">
        <v>0</v>
      </c>
      <c r="K781" s="12">
        <v>0</v>
      </c>
      <c r="L781" s="12">
        <v>0</v>
      </c>
      <c r="M781" s="12">
        <v>0</v>
      </c>
      <c r="N781" s="12">
        <v>0</v>
      </c>
      <c r="O781" s="12">
        <v>0</v>
      </c>
      <c r="P781" s="12">
        <f t="shared" si="243"/>
        <v>0</v>
      </c>
      <c r="Q781" s="12">
        <v>21300</v>
      </c>
      <c r="R781" s="12">
        <v>0</v>
      </c>
      <c r="S781" s="12">
        <v>0</v>
      </c>
      <c r="T781" s="12">
        <v>0</v>
      </c>
      <c r="U781" s="12">
        <v>0</v>
      </c>
      <c r="V781" s="12">
        <v>0</v>
      </c>
      <c r="W781" s="12">
        <f t="shared" si="244"/>
        <v>21300</v>
      </c>
      <c r="X781" s="12">
        <v>0</v>
      </c>
      <c r="Y781" s="12">
        <v>0</v>
      </c>
      <c r="Z781" s="12">
        <v>0</v>
      </c>
      <c r="AA781" s="12">
        <v>0</v>
      </c>
      <c r="AB781" s="12">
        <v>0</v>
      </c>
      <c r="AC781" s="12">
        <v>0</v>
      </c>
      <c r="AD781" s="12">
        <f t="shared" si="245"/>
        <v>0</v>
      </c>
      <c r="AE781" s="12">
        <v>0</v>
      </c>
      <c r="AF781" s="12">
        <v>0</v>
      </c>
      <c r="AG781" s="12">
        <v>0</v>
      </c>
      <c r="AH781" s="12">
        <v>0</v>
      </c>
      <c r="AI781" s="12">
        <v>0</v>
      </c>
      <c r="AJ781" s="12">
        <v>0</v>
      </c>
      <c r="AK781" s="12">
        <f t="shared" si="246"/>
        <v>0</v>
      </c>
      <c r="AL781" s="12">
        <f t="shared" si="249"/>
        <v>21300</v>
      </c>
      <c r="AM781" s="12">
        <f t="shared" si="249"/>
        <v>0</v>
      </c>
      <c r="AN781" s="12">
        <f t="shared" si="249"/>
        <v>0</v>
      </c>
      <c r="AO781" s="12">
        <f t="shared" si="249"/>
        <v>0</v>
      </c>
      <c r="AP781" s="12">
        <f t="shared" si="249"/>
        <v>0</v>
      </c>
      <c r="AQ781" s="12">
        <f t="shared" si="249"/>
        <v>0</v>
      </c>
      <c r="AR781" s="12">
        <f t="shared" si="242"/>
        <v>21300</v>
      </c>
      <c r="AS781" s="24">
        <v>0</v>
      </c>
      <c r="AT781" s="12">
        <v>0</v>
      </c>
      <c r="AU781" s="12">
        <v>0</v>
      </c>
      <c r="AV781" s="12">
        <v>0</v>
      </c>
      <c r="AW781" s="12">
        <v>0</v>
      </c>
      <c r="AX781" s="12">
        <v>0</v>
      </c>
      <c r="AY781" s="12">
        <f t="shared" si="247"/>
        <v>0</v>
      </c>
      <c r="AZ781" s="12">
        <f t="shared" si="251"/>
        <v>21300</v>
      </c>
      <c r="BA781" s="12">
        <f t="shared" si="252"/>
        <v>0</v>
      </c>
      <c r="BB781" s="12">
        <f t="shared" si="253"/>
        <v>0</v>
      </c>
      <c r="BC781" s="12">
        <f t="shared" si="254"/>
        <v>0</v>
      </c>
      <c r="BD781" s="12">
        <f t="shared" si="255"/>
        <v>0</v>
      </c>
      <c r="BE781" s="12">
        <f t="shared" si="256"/>
        <v>0</v>
      </c>
      <c r="BF781" s="12">
        <f t="shared" si="250"/>
        <v>21300</v>
      </c>
      <c r="BH781" s="95"/>
    </row>
    <row r="782" spans="1:60" ht="102">
      <c r="A782" s="84" t="s">
        <v>1081</v>
      </c>
      <c r="B782" s="14" t="s">
        <v>1020</v>
      </c>
      <c r="C782" s="84" t="s">
        <v>1082</v>
      </c>
      <c r="D782" s="84" t="s">
        <v>44</v>
      </c>
      <c r="E782" s="84"/>
      <c r="F782" s="85">
        <v>10</v>
      </c>
      <c r="G782" s="85" t="s">
        <v>1080</v>
      </c>
      <c r="H782" s="85" t="s">
        <v>1018</v>
      </c>
      <c r="I782" s="14"/>
      <c r="J782" s="12">
        <v>323992</v>
      </c>
      <c r="K782" s="12">
        <v>0</v>
      </c>
      <c r="L782" s="12">
        <v>0</v>
      </c>
      <c r="M782" s="12">
        <v>0</v>
      </c>
      <c r="N782" s="12">
        <v>0</v>
      </c>
      <c r="O782" s="12">
        <v>0</v>
      </c>
      <c r="P782" s="12">
        <f t="shared" si="243"/>
        <v>323992</v>
      </c>
      <c r="Q782" s="12">
        <v>622496.99158000003</v>
      </c>
      <c r="R782" s="12">
        <v>0</v>
      </c>
      <c r="S782" s="12">
        <v>0</v>
      </c>
      <c r="T782" s="12">
        <v>0</v>
      </c>
      <c r="U782" s="12">
        <v>0</v>
      </c>
      <c r="V782" s="12">
        <v>0</v>
      </c>
      <c r="W782" s="12">
        <f t="shared" si="244"/>
        <v>622496.99158000003</v>
      </c>
      <c r="X782" s="12">
        <v>0</v>
      </c>
      <c r="Y782" s="12">
        <v>0</v>
      </c>
      <c r="Z782" s="12">
        <v>0</v>
      </c>
      <c r="AA782" s="12">
        <v>0</v>
      </c>
      <c r="AB782" s="12">
        <v>0</v>
      </c>
      <c r="AC782" s="12">
        <v>0</v>
      </c>
      <c r="AD782" s="12">
        <f t="shared" si="245"/>
        <v>0</v>
      </c>
      <c r="AE782" s="12">
        <v>0</v>
      </c>
      <c r="AF782" s="12">
        <v>0</v>
      </c>
      <c r="AG782" s="12">
        <v>0</v>
      </c>
      <c r="AH782" s="12">
        <v>0</v>
      </c>
      <c r="AI782" s="12">
        <v>0</v>
      </c>
      <c r="AJ782" s="12">
        <v>0</v>
      </c>
      <c r="AK782" s="12">
        <f t="shared" si="246"/>
        <v>0</v>
      </c>
      <c r="AL782" s="12">
        <f t="shared" si="249"/>
        <v>946488.99158000003</v>
      </c>
      <c r="AM782" s="12">
        <f t="shared" si="249"/>
        <v>0</v>
      </c>
      <c r="AN782" s="12">
        <f t="shared" si="249"/>
        <v>0</v>
      </c>
      <c r="AO782" s="12">
        <f t="shared" si="249"/>
        <v>0</v>
      </c>
      <c r="AP782" s="12">
        <f t="shared" si="249"/>
        <v>0</v>
      </c>
      <c r="AQ782" s="12">
        <f t="shared" si="249"/>
        <v>0</v>
      </c>
      <c r="AR782" s="12">
        <f t="shared" si="242"/>
        <v>946488.99158000003</v>
      </c>
      <c r="AS782" s="24">
        <v>0</v>
      </c>
      <c r="AT782" s="12">
        <v>0</v>
      </c>
      <c r="AU782" s="12">
        <v>0</v>
      </c>
      <c r="AV782" s="12">
        <v>0</v>
      </c>
      <c r="AW782" s="12">
        <v>0</v>
      </c>
      <c r="AX782" s="12">
        <v>0</v>
      </c>
      <c r="AY782" s="12">
        <f t="shared" si="247"/>
        <v>0</v>
      </c>
      <c r="AZ782" s="12">
        <f t="shared" si="251"/>
        <v>946488.99158000003</v>
      </c>
      <c r="BA782" s="12">
        <f t="shared" si="252"/>
        <v>0</v>
      </c>
      <c r="BB782" s="12">
        <f t="shared" si="253"/>
        <v>0</v>
      </c>
      <c r="BC782" s="12">
        <f t="shared" si="254"/>
        <v>0</v>
      </c>
      <c r="BD782" s="12">
        <f t="shared" si="255"/>
        <v>0</v>
      </c>
      <c r="BE782" s="12">
        <f t="shared" si="256"/>
        <v>0</v>
      </c>
      <c r="BF782" s="12">
        <f t="shared" si="250"/>
        <v>946488.99158000003</v>
      </c>
      <c r="BH782" s="95"/>
    </row>
    <row r="783" spans="1:60" ht="143.25" customHeight="1">
      <c r="A783" s="84" t="s">
        <v>1083</v>
      </c>
      <c r="B783" s="14" t="s">
        <v>1084</v>
      </c>
      <c r="C783" s="84" t="s">
        <v>1085</v>
      </c>
      <c r="D783" s="84" t="s">
        <v>45</v>
      </c>
      <c r="E783" s="84" t="s">
        <v>1407</v>
      </c>
      <c r="F783" s="85">
        <v>10</v>
      </c>
      <c r="G783" s="85" t="s">
        <v>851</v>
      </c>
      <c r="H783" s="85" t="s">
        <v>1022</v>
      </c>
      <c r="I783" s="14"/>
      <c r="J783" s="12">
        <v>0</v>
      </c>
      <c r="K783" s="12">
        <v>0</v>
      </c>
      <c r="L783" s="12">
        <v>0</v>
      </c>
      <c r="M783" s="12">
        <v>124496.944</v>
      </c>
      <c r="N783" s="12">
        <v>0</v>
      </c>
      <c r="O783" s="12">
        <v>0</v>
      </c>
      <c r="P783" s="12">
        <f t="shared" si="243"/>
        <v>124496.944</v>
      </c>
      <c r="Q783" s="12">
        <v>0</v>
      </c>
      <c r="R783" s="12">
        <v>0</v>
      </c>
      <c r="S783" s="12">
        <v>0</v>
      </c>
      <c r="T783" s="12">
        <v>121070.473</v>
      </c>
      <c r="U783" s="12">
        <v>0</v>
      </c>
      <c r="V783" s="12">
        <v>0</v>
      </c>
      <c r="W783" s="12">
        <f t="shared" si="244"/>
        <v>121070.473</v>
      </c>
      <c r="X783" s="12">
        <v>0</v>
      </c>
      <c r="Y783" s="12">
        <v>0</v>
      </c>
      <c r="Z783" s="12">
        <v>0</v>
      </c>
      <c r="AA783" s="12">
        <v>23378.74</v>
      </c>
      <c r="AB783" s="12">
        <v>0</v>
      </c>
      <c r="AC783" s="12">
        <v>0</v>
      </c>
      <c r="AD783" s="12">
        <f t="shared" si="245"/>
        <v>23378.74</v>
      </c>
      <c r="AE783" s="12">
        <v>0</v>
      </c>
      <c r="AF783" s="12">
        <v>0</v>
      </c>
      <c r="AG783" s="12">
        <v>0</v>
      </c>
      <c r="AH783" s="12">
        <v>0</v>
      </c>
      <c r="AI783" s="12">
        <v>0</v>
      </c>
      <c r="AJ783" s="12">
        <v>0</v>
      </c>
      <c r="AK783" s="12">
        <f t="shared" si="246"/>
        <v>0</v>
      </c>
      <c r="AL783" s="12">
        <f t="shared" si="249"/>
        <v>0</v>
      </c>
      <c r="AM783" s="12">
        <f t="shared" si="249"/>
        <v>0</v>
      </c>
      <c r="AN783" s="12">
        <f t="shared" si="249"/>
        <v>0</v>
      </c>
      <c r="AO783" s="12">
        <f t="shared" si="249"/>
        <v>268946.15700000001</v>
      </c>
      <c r="AP783" s="12">
        <f t="shared" si="249"/>
        <v>0</v>
      </c>
      <c r="AQ783" s="12">
        <f t="shared" si="249"/>
        <v>0</v>
      </c>
      <c r="AR783" s="12">
        <f t="shared" si="242"/>
        <v>268946.15700000001</v>
      </c>
      <c r="AS783" s="24">
        <v>0</v>
      </c>
      <c r="AT783" s="12">
        <v>0</v>
      </c>
      <c r="AU783" s="12">
        <v>0</v>
      </c>
      <c r="AV783" s="12">
        <v>0</v>
      </c>
      <c r="AW783" s="12">
        <v>0</v>
      </c>
      <c r="AX783" s="12">
        <v>0</v>
      </c>
      <c r="AY783" s="12">
        <f t="shared" si="247"/>
        <v>0</v>
      </c>
      <c r="AZ783" s="12">
        <f t="shared" si="251"/>
        <v>0</v>
      </c>
      <c r="BA783" s="12">
        <f t="shared" si="252"/>
        <v>0</v>
      </c>
      <c r="BB783" s="12">
        <f t="shared" si="253"/>
        <v>0</v>
      </c>
      <c r="BC783" s="12">
        <f t="shared" si="254"/>
        <v>268946.15700000001</v>
      </c>
      <c r="BD783" s="12">
        <f t="shared" si="255"/>
        <v>0</v>
      </c>
      <c r="BE783" s="12">
        <f t="shared" si="256"/>
        <v>0</v>
      </c>
      <c r="BF783" s="12">
        <f t="shared" si="250"/>
        <v>268946.15700000001</v>
      </c>
      <c r="BH783" s="95"/>
    </row>
    <row r="784" spans="1:60" ht="76.5">
      <c r="A784" s="84" t="s">
        <v>1086</v>
      </c>
      <c r="B784" s="14" t="s">
        <v>846</v>
      </c>
      <c r="C784" s="84" t="s">
        <v>1087</v>
      </c>
      <c r="D784" s="84" t="s">
        <v>1399</v>
      </c>
      <c r="E784" s="84" t="s">
        <v>56</v>
      </c>
      <c r="F784" s="85">
        <v>10</v>
      </c>
      <c r="G784" s="85" t="s">
        <v>851</v>
      </c>
      <c r="H784" s="85" t="s">
        <v>852</v>
      </c>
      <c r="I784" s="14"/>
      <c r="J784" s="12">
        <v>46075</v>
      </c>
      <c r="K784" s="12">
        <v>0</v>
      </c>
      <c r="L784" s="12">
        <v>0</v>
      </c>
      <c r="M784" s="12">
        <v>0</v>
      </c>
      <c r="N784" s="12">
        <v>0</v>
      </c>
      <c r="O784" s="12">
        <v>0</v>
      </c>
      <c r="P784" s="12">
        <f t="shared" si="243"/>
        <v>46075</v>
      </c>
      <c r="Q784" s="12">
        <v>50000</v>
      </c>
      <c r="R784" s="12">
        <v>0</v>
      </c>
      <c r="S784" s="12">
        <v>0</v>
      </c>
      <c r="T784" s="12">
        <v>0</v>
      </c>
      <c r="U784" s="12">
        <v>0</v>
      </c>
      <c r="V784" s="12">
        <v>0</v>
      </c>
      <c r="W784" s="12">
        <f t="shared" si="244"/>
        <v>50000</v>
      </c>
      <c r="X784" s="12">
        <v>0</v>
      </c>
      <c r="Y784" s="12">
        <v>0</v>
      </c>
      <c r="Z784" s="12">
        <v>0</v>
      </c>
      <c r="AA784" s="12">
        <v>0</v>
      </c>
      <c r="AB784" s="12">
        <v>0</v>
      </c>
      <c r="AC784" s="12">
        <v>0</v>
      </c>
      <c r="AD784" s="12">
        <f t="shared" si="245"/>
        <v>0</v>
      </c>
      <c r="AE784" s="12">
        <v>0</v>
      </c>
      <c r="AF784" s="12">
        <v>0</v>
      </c>
      <c r="AG784" s="12">
        <v>0</v>
      </c>
      <c r="AH784" s="12">
        <v>0</v>
      </c>
      <c r="AI784" s="12">
        <v>0</v>
      </c>
      <c r="AJ784" s="12">
        <v>0</v>
      </c>
      <c r="AK784" s="12">
        <f t="shared" si="246"/>
        <v>0</v>
      </c>
      <c r="AL784" s="12">
        <f t="shared" si="249"/>
        <v>96075</v>
      </c>
      <c r="AM784" s="12">
        <f t="shared" si="249"/>
        <v>0</v>
      </c>
      <c r="AN784" s="12">
        <f t="shared" si="249"/>
        <v>0</v>
      </c>
      <c r="AO784" s="12">
        <f t="shared" si="249"/>
        <v>0</v>
      </c>
      <c r="AP784" s="12">
        <f t="shared" si="249"/>
        <v>0</v>
      </c>
      <c r="AQ784" s="12">
        <f t="shared" si="249"/>
        <v>0</v>
      </c>
      <c r="AR784" s="12">
        <f t="shared" si="242"/>
        <v>96075</v>
      </c>
      <c r="AS784" s="24">
        <v>0</v>
      </c>
      <c r="AT784" s="12">
        <v>0</v>
      </c>
      <c r="AU784" s="12">
        <v>0</v>
      </c>
      <c r="AV784" s="12">
        <v>0</v>
      </c>
      <c r="AW784" s="12">
        <v>0</v>
      </c>
      <c r="AX784" s="12">
        <v>0</v>
      </c>
      <c r="AY784" s="12">
        <f t="shared" si="247"/>
        <v>0</v>
      </c>
      <c r="AZ784" s="12">
        <f t="shared" si="251"/>
        <v>96075</v>
      </c>
      <c r="BA784" s="12">
        <f t="shared" si="252"/>
        <v>0</v>
      </c>
      <c r="BB784" s="12">
        <f t="shared" si="253"/>
        <v>0</v>
      </c>
      <c r="BC784" s="12">
        <f t="shared" si="254"/>
        <v>0</v>
      </c>
      <c r="BD784" s="12">
        <f t="shared" si="255"/>
        <v>0</v>
      </c>
      <c r="BE784" s="12">
        <f t="shared" si="256"/>
        <v>0</v>
      </c>
      <c r="BF784" s="12">
        <f t="shared" si="250"/>
        <v>96075</v>
      </c>
      <c r="BH784" s="95"/>
    </row>
    <row r="785" spans="1:62" ht="38.25">
      <c r="A785" s="84" t="s">
        <v>1088</v>
      </c>
      <c r="B785" s="14" t="s">
        <v>846</v>
      </c>
      <c r="C785" s="84" t="s">
        <v>1089</v>
      </c>
      <c r="D785" s="84" t="s">
        <v>1399</v>
      </c>
      <c r="E785" s="84" t="s">
        <v>65</v>
      </c>
      <c r="F785" s="85">
        <v>10</v>
      </c>
      <c r="G785" s="85"/>
      <c r="H785" s="85"/>
      <c r="I785" s="14"/>
      <c r="J785" s="24">
        <v>400000</v>
      </c>
      <c r="K785" s="12">
        <v>0</v>
      </c>
      <c r="L785" s="12">
        <v>0</v>
      </c>
      <c r="M785" s="12">
        <v>0</v>
      </c>
      <c r="N785" s="12">
        <v>0</v>
      </c>
      <c r="O785" s="12">
        <v>0</v>
      </c>
      <c r="P785" s="12">
        <f t="shared" si="243"/>
        <v>400000</v>
      </c>
      <c r="Q785" s="24">
        <v>576240</v>
      </c>
      <c r="R785" s="24"/>
      <c r="S785" s="24"/>
      <c r="T785" s="24"/>
      <c r="U785" s="24"/>
      <c r="V785" s="24"/>
      <c r="W785" s="12">
        <f t="shared" si="244"/>
        <v>576240</v>
      </c>
      <c r="X785" s="24"/>
      <c r="Y785" s="24"/>
      <c r="Z785" s="24"/>
      <c r="AA785" s="24"/>
      <c r="AB785" s="24"/>
      <c r="AC785" s="24"/>
      <c r="AD785" s="12">
        <f t="shared" si="245"/>
        <v>0</v>
      </c>
      <c r="AE785" s="24"/>
      <c r="AF785" s="24"/>
      <c r="AG785" s="24"/>
      <c r="AH785" s="24"/>
      <c r="AI785" s="24"/>
      <c r="AJ785" s="24"/>
      <c r="AK785" s="12">
        <f t="shared" si="246"/>
        <v>0</v>
      </c>
      <c r="AL785" s="12">
        <f t="shared" si="249"/>
        <v>976240</v>
      </c>
      <c r="AM785" s="12">
        <f t="shared" si="249"/>
        <v>0</v>
      </c>
      <c r="AN785" s="12">
        <f t="shared" si="249"/>
        <v>0</v>
      </c>
      <c r="AO785" s="12">
        <f t="shared" si="249"/>
        <v>0</v>
      </c>
      <c r="AP785" s="12">
        <f t="shared" si="249"/>
        <v>0</v>
      </c>
      <c r="AQ785" s="12">
        <f t="shared" si="249"/>
        <v>0</v>
      </c>
      <c r="AR785" s="12">
        <f t="shared" si="242"/>
        <v>976240</v>
      </c>
      <c r="AS785" s="24">
        <v>20000</v>
      </c>
      <c r="AT785" s="24"/>
      <c r="AU785" s="24"/>
      <c r="AV785" s="24"/>
      <c r="AW785" s="24"/>
      <c r="AX785" s="24"/>
      <c r="AY785" s="12">
        <f t="shared" si="247"/>
        <v>20000</v>
      </c>
      <c r="AZ785" s="12">
        <f t="shared" si="251"/>
        <v>996240</v>
      </c>
      <c r="BA785" s="12">
        <f t="shared" si="252"/>
        <v>0</v>
      </c>
      <c r="BB785" s="12">
        <f t="shared" si="253"/>
        <v>0</v>
      </c>
      <c r="BC785" s="12">
        <f t="shared" si="254"/>
        <v>0</v>
      </c>
      <c r="BD785" s="12">
        <f t="shared" si="255"/>
        <v>0</v>
      </c>
      <c r="BE785" s="12">
        <f t="shared" si="256"/>
        <v>0</v>
      </c>
      <c r="BF785" s="12">
        <f t="shared" si="250"/>
        <v>996240</v>
      </c>
      <c r="BH785" s="95"/>
    </row>
    <row r="786" spans="1:62">
      <c r="A786" s="84" t="s">
        <v>1090</v>
      </c>
      <c r="B786" s="14" t="s">
        <v>846</v>
      </c>
      <c r="C786" s="84" t="s">
        <v>1091</v>
      </c>
      <c r="D786" s="84" t="s">
        <v>1399</v>
      </c>
      <c r="E786" s="84" t="s">
        <v>65</v>
      </c>
      <c r="F786" s="85">
        <v>10</v>
      </c>
      <c r="G786" s="85"/>
      <c r="H786" s="85"/>
      <c r="I786" s="14"/>
      <c r="J786" s="12">
        <v>102370</v>
      </c>
      <c r="K786" s="12">
        <v>0</v>
      </c>
      <c r="L786" s="12">
        <v>0</v>
      </c>
      <c r="M786" s="12">
        <v>0</v>
      </c>
      <c r="N786" s="12">
        <v>0</v>
      </c>
      <c r="O786" s="12">
        <v>0</v>
      </c>
      <c r="P786" s="12">
        <f t="shared" si="243"/>
        <v>102370</v>
      </c>
      <c r="Q786" s="12">
        <v>57770</v>
      </c>
      <c r="R786" s="12"/>
      <c r="S786" s="12"/>
      <c r="T786" s="12"/>
      <c r="U786" s="12"/>
      <c r="V786" s="12"/>
      <c r="W786" s="12">
        <f t="shared" si="244"/>
        <v>57770</v>
      </c>
      <c r="X786" s="12"/>
      <c r="Y786" s="12"/>
      <c r="Z786" s="12"/>
      <c r="AA786" s="12"/>
      <c r="AB786" s="12"/>
      <c r="AC786" s="12"/>
      <c r="AD786" s="12">
        <f t="shared" si="245"/>
        <v>0</v>
      </c>
      <c r="AE786" s="12"/>
      <c r="AF786" s="12"/>
      <c r="AG786" s="12"/>
      <c r="AH786" s="12"/>
      <c r="AI786" s="12"/>
      <c r="AJ786" s="12"/>
      <c r="AK786" s="12">
        <f t="shared" si="246"/>
        <v>0</v>
      </c>
      <c r="AL786" s="12">
        <f t="shared" si="249"/>
        <v>160140</v>
      </c>
      <c r="AM786" s="12">
        <f t="shared" si="249"/>
        <v>0</v>
      </c>
      <c r="AN786" s="12">
        <f t="shared" si="249"/>
        <v>0</v>
      </c>
      <c r="AO786" s="12">
        <f t="shared" si="249"/>
        <v>0</v>
      </c>
      <c r="AP786" s="12">
        <f t="shared" si="249"/>
        <v>0</v>
      </c>
      <c r="AQ786" s="12">
        <f t="shared" si="249"/>
        <v>0</v>
      </c>
      <c r="AR786" s="12">
        <f t="shared" si="242"/>
        <v>160140</v>
      </c>
      <c r="AS786" s="12">
        <v>99130</v>
      </c>
      <c r="AT786" s="12"/>
      <c r="AU786" s="12"/>
      <c r="AV786" s="12"/>
      <c r="AW786" s="12"/>
      <c r="AX786" s="12"/>
      <c r="AY786" s="12">
        <f t="shared" si="247"/>
        <v>99130</v>
      </c>
      <c r="AZ786" s="12">
        <f t="shared" si="251"/>
        <v>259270</v>
      </c>
      <c r="BA786" s="12">
        <f t="shared" si="252"/>
        <v>0</v>
      </c>
      <c r="BB786" s="12">
        <f t="shared" si="253"/>
        <v>0</v>
      </c>
      <c r="BC786" s="12">
        <f t="shared" si="254"/>
        <v>0</v>
      </c>
      <c r="BD786" s="12">
        <f t="shared" si="255"/>
        <v>0</v>
      </c>
      <c r="BE786" s="12">
        <f t="shared" si="256"/>
        <v>0</v>
      </c>
      <c r="BF786" s="12">
        <f t="shared" si="250"/>
        <v>259270</v>
      </c>
      <c r="BH786" s="95"/>
    </row>
    <row r="787" spans="1:62">
      <c r="A787" s="14" t="s">
        <v>1092</v>
      </c>
      <c r="B787" s="14"/>
      <c r="C787" s="14"/>
      <c r="D787" s="84"/>
      <c r="E787" s="84"/>
      <c r="F787" s="85"/>
      <c r="G787" s="85"/>
      <c r="H787" s="85"/>
      <c r="I787" s="14"/>
      <c r="J787" s="26"/>
      <c r="K787" s="26"/>
      <c r="L787" s="26"/>
      <c r="M787" s="26"/>
      <c r="N787" s="26"/>
      <c r="O787" s="26"/>
      <c r="P787" s="26"/>
      <c r="Q787" s="26"/>
      <c r="R787" s="26"/>
      <c r="S787" s="26"/>
      <c r="T787" s="26"/>
      <c r="U787" s="26"/>
      <c r="V787" s="26"/>
      <c r="W787" s="26"/>
      <c r="X787" s="26"/>
      <c r="Y787" s="26"/>
      <c r="Z787" s="26"/>
      <c r="AA787" s="26"/>
      <c r="AB787" s="26"/>
      <c r="AC787" s="26"/>
      <c r="AD787" s="26"/>
      <c r="AE787" s="26"/>
      <c r="AF787" s="26"/>
      <c r="AG787" s="26"/>
      <c r="AH787" s="26"/>
      <c r="AI787" s="26"/>
      <c r="AJ787" s="26"/>
      <c r="AK787" s="26"/>
      <c r="AL787" s="26"/>
      <c r="AM787" s="26"/>
      <c r="AN787" s="26"/>
      <c r="AO787" s="26"/>
      <c r="AP787" s="26"/>
      <c r="AQ787" s="26"/>
      <c r="AR787" s="26"/>
      <c r="AS787" s="26"/>
      <c r="AT787" s="26"/>
      <c r="AU787" s="26"/>
      <c r="AV787" s="26"/>
      <c r="AW787" s="26"/>
      <c r="AX787" s="26"/>
      <c r="AY787" s="26"/>
      <c r="AZ787" s="12">
        <f t="shared" si="251"/>
        <v>0</v>
      </c>
      <c r="BA787" s="12">
        <f t="shared" si="252"/>
        <v>0</v>
      </c>
      <c r="BB787" s="12">
        <f t="shared" si="253"/>
        <v>0</v>
      </c>
      <c r="BC787" s="12">
        <f t="shared" si="254"/>
        <v>0</v>
      </c>
      <c r="BD787" s="12">
        <f t="shared" si="255"/>
        <v>0</v>
      </c>
      <c r="BE787" s="12">
        <f t="shared" si="256"/>
        <v>0</v>
      </c>
      <c r="BF787" s="12">
        <f t="shared" si="250"/>
        <v>0</v>
      </c>
      <c r="BH787" s="95"/>
    </row>
    <row r="788" spans="1:62">
      <c r="A788" s="71" t="s">
        <v>1093</v>
      </c>
      <c r="B788" s="14"/>
      <c r="C788" s="14"/>
      <c r="D788" s="84"/>
      <c r="E788" s="84"/>
      <c r="F788" s="85"/>
      <c r="G788" s="85"/>
      <c r="H788" s="86"/>
      <c r="I788" s="14"/>
      <c r="J788" s="12">
        <f t="shared" ref="J788:AK788" si="257">SUM(J789:J798)</f>
        <v>3550005</v>
      </c>
      <c r="K788" s="12">
        <f t="shared" si="257"/>
        <v>46500</v>
      </c>
      <c r="L788" s="12">
        <f t="shared" si="257"/>
        <v>0</v>
      </c>
      <c r="M788" s="12">
        <f t="shared" si="257"/>
        <v>5200.1844843897825</v>
      </c>
      <c r="N788" s="12">
        <f t="shared" si="257"/>
        <v>0</v>
      </c>
      <c r="O788" s="12">
        <f t="shared" si="257"/>
        <v>5000000</v>
      </c>
      <c r="P788" s="12">
        <f t="shared" si="257"/>
        <v>8601705.1844843887</v>
      </c>
      <c r="Q788" s="12">
        <f t="shared" si="257"/>
        <v>10219254</v>
      </c>
      <c r="R788" s="12">
        <f t="shared" si="257"/>
        <v>48747</v>
      </c>
      <c r="S788" s="12">
        <f t="shared" si="257"/>
        <v>0</v>
      </c>
      <c r="T788" s="12">
        <f t="shared" si="257"/>
        <v>2365.1844843897825</v>
      </c>
      <c r="U788" s="12">
        <f t="shared" si="257"/>
        <v>462000</v>
      </c>
      <c r="V788" s="12">
        <f t="shared" si="257"/>
        <v>0</v>
      </c>
      <c r="W788" s="12">
        <f t="shared" si="257"/>
        <v>10732366.184484389</v>
      </c>
      <c r="X788" s="12">
        <f t="shared" si="257"/>
        <v>10359631</v>
      </c>
      <c r="Y788" s="12">
        <f t="shared" si="257"/>
        <v>26250</v>
      </c>
      <c r="Z788" s="12">
        <f t="shared" si="257"/>
        <v>0</v>
      </c>
      <c r="AA788" s="12">
        <f t="shared" si="257"/>
        <v>0</v>
      </c>
      <c r="AB788" s="12">
        <f t="shared" si="257"/>
        <v>927000</v>
      </c>
      <c r="AC788" s="12">
        <f t="shared" si="257"/>
        <v>0</v>
      </c>
      <c r="AD788" s="12">
        <f t="shared" si="257"/>
        <v>11312881</v>
      </c>
      <c r="AE788" s="12">
        <f t="shared" si="257"/>
        <v>7940551</v>
      </c>
      <c r="AF788" s="12">
        <f t="shared" si="257"/>
        <v>0</v>
      </c>
      <c r="AG788" s="12">
        <f t="shared" si="257"/>
        <v>0</v>
      </c>
      <c r="AH788" s="12">
        <f t="shared" si="257"/>
        <v>0</v>
      </c>
      <c r="AI788" s="12">
        <f t="shared" si="257"/>
        <v>0</v>
      </c>
      <c r="AJ788" s="12">
        <f t="shared" si="257"/>
        <v>0</v>
      </c>
      <c r="AK788" s="12">
        <f t="shared" si="257"/>
        <v>7940551</v>
      </c>
      <c r="AL788" s="12">
        <f t="shared" ref="AL788:AR788" si="258">SUM(AL789:AL798)</f>
        <v>32069441</v>
      </c>
      <c r="AM788" s="12">
        <f t="shared" si="258"/>
        <v>121497</v>
      </c>
      <c r="AN788" s="12">
        <f t="shared" si="258"/>
        <v>0</v>
      </c>
      <c r="AO788" s="12">
        <f t="shared" si="258"/>
        <v>7565.368968779565</v>
      </c>
      <c r="AP788" s="12">
        <f t="shared" si="258"/>
        <v>1389000</v>
      </c>
      <c r="AQ788" s="12">
        <f t="shared" si="258"/>
        <v>5000000</v>
      </c>
      <c r="AR788" s="12">
        <f t="shared" si="258"/>
        <v>38587503.368968785</v>
      </c>
      <c r="AS788" s="12">
        <v>3565000</v>
      </c>
      <c r="AT788" s="12">
        <v>121497</v>
      </c>
      <c r="AU788" s="12">
        <v>0</v>
      </c>
      <c r="AV788" s="12">
        <v>0</v>
      </c>
      <c r="AW788" s="12">
        <v>0</v>
      </c>
      <c r="AX788" s="12">
        <v>0</v>
      </c>
      <c r="AY788" s="12">
        <f>SUM(AY789:AY798)</f>
        <v>3686497</v>
      </c>
      <c r="AZ788" s="12">
        <f t="shared" si="251"/>
        <v>35634441</v>
      </c>
      <c r="BA788" s="12">
        <f t="shared" si="252"/>
        <v>242994</v>
      </c>
      <c r="BB788" s="12">
        <f t="shared" si="253"/>
        <v>0</v>
      </c>
      <c r="BC788" s="12">
        <f t="shared" si="254"/>
        <v>7565.368968779565</v>
      </c>
      <c r="BD788" s="12">
        <f t="shared" si="255"/>
        <v>1389000</v>
      </c>
      <c r="BE788" s="12">
        <f t="shared" si="256"/>
        <v>5000000</v>
      </c>
      <c r="BF788" s="12">
        <f t="shared" si="250"/>
        <v>42274000.368968777</v>
      </c>
      <c r="BH788" s="95"/>
    </row>
    <row r="789" spans="1:62">
      <c r="A789" s="84" t="s">
        <v>1094</v>
      </c>
      <c r="B789" s="14" t="s">
        <v>15</v>
      </c>
      <c r="C789" s="84" t="s">
        <v>1095</v>
      </c>
      <c r="D789" s="84" t="s">
        <v>45</v>
      </c>
      <c r="E789" s="84" t="s">
        <v>1408</v>
      </c>
      <c r="F789" s="85">
        <v>10</v>
      </c>
      <c r="G789" s="85"/>
      <c r="H789" s="86"/>
      <c r="I789" s="14"/>
      <c r="J789" s="26">
        <v>153265</v>
      </c>
      <c r="K789" s="26">
        <v>46500</v>
      </c>
      <c r="L789" s="12">
        <v>0</v>
      </c>
      <c r="M789" s="12">
        <v>0</v>
      </c>
      <c r="N789" s="12">
        <v>0</v>
      </c>
      <c r="O789" s="12">
        <v>0</v>
      </c>
      <c r="P789" s="12">
        <f t="shared" ref="P789:P798" si="259">SUM(J789:O789)</f>
        <v>199765</v>
      </c>
      <c r="Q789" s="26">
        <v>254393</v>
      </c>
      <c r="R789" s="26">
        <v>48747</v>
      </c>
      <c r="S789" s="12">
        <v>0</v>
      </c>
      <c r="T789" s="12">
        <v>0</v>
      </c>
      <c r="U789" s="12">
        <v>0</v>
      </c>
      <c r="V789" s="12">
        <v>0</v>
      </c>
      <c r="W789" s="12">
        <f t="shared" ref="W789:W798" si="260">SUM(Q789:V789)</f>
        <v>303140</v>
      </c>
      <c r="X789" s="26">
        <v>136980</v>
      </c>
      <c r="Y789" s="26">
        <v>26250</v>
      </c>
      <c r="Z789" s="12">
        <v>0</v>
      </c>
      <c r="AA789" s="12">
        <v>0</v>
      </c>
      <c r="AB789" s="12">
        <v>0</v>
      </c>
      <c r="AC789" s="12">
        <v>0</v>
      </c>
      <c r="AD789" s="12">
        <f t="shared" ref="AD789:AD798" si="261">SUM(X789:AC789)</f>
        <v>163230</v>
      </c>
      <c r="AE789" s="26">
        <v>0</v>
      </c>
      <c r="AF789" s="12">
        <v>0</v>
      </c>
      <c r="AG789" s="12">
        <v>0</v>
      </c>
      <c r="AH789" s="12">
        <v>0</v>
      </c>
      <c r="AI789" s="12">
        <v>0</v>
      </c>
      <c r="AJ789" s="12">
        <v>0</v>
      </c>
      <c r="AK789" s="12">
        <f t="shared" ref="AK789:AK798" si="262">SUM(AE789:AJ789)</f>
        <v>0</v>
      </c>
      <c r="AL789" s="12">
        <f t="shared" ref="AL789:AQ798" si="263">+J789+Q789+X789+AE789</f>
        <v>544638</v>
      </c>
      <c r="AM789" s="12">
        <f t="shared" si="263"/>
        <v>121497</v>
      </c>
      <c r="AN789" s="12">
        <f t="shared" si="263"/>
        <v>0</v>
      </c>
      <c r="AO789" s="12">
        <f t="shared" si="263"/>
        <v>0</v>
      </c>
      <c r="AP789" s="12">
        <f t="shared" si="263"/>
        <v>0</v>
      </c>
      <c r="AQ789" s="12">
        <f t="shared" si="263"/>
        <v>0</v>
      </c>
      <c r="AR789" s="12">
        <f t="shared" ref="AR789:AR798" si="264">SUM(AL789:AQ789)</f>
        <v>666135</v>
      </c>
      <c r="AS789" s="26">
        <v>0</v>
      </c>
      <c r="AT789" s="12">
        <v>121497</v>
      </c>
      <c r="AU789" s="12">
        <v>0</v>
      </c>
      <c r="AV789" s="12">
        <v>0</v>
      </c>
      <c r="AW789" s="12">
        <v>0</v>
      </c>
      <c r="AX789" s="12">
        <v>0</v>
      </c>
      <c r="AY789" s="12">
        <f t="shared" ref="AY789:AY798" si="265">SUM(AS789:AX789)</f>
        <v>121497</v>
      </c>
      <c r="AZ789" s="12">
        <f t="shared" si="251"/>
        <v>544638</v>
      </c>
      <c r="BA789" s="12">
        <f t="shared" si="252"/>
        <v>242994</v>
      </c>
      <c r="BB789" s="12">
        <f t="shared" si="253"/>
        <v>0</v>
      </c>
      <c r="BC789" s="12">
        <f t="shared" si="254"/>
        <v>0</v>
      </c>
      <c r="BD789" s="12">
        <f t="shared" si="255"/>
        <v>0</v>
      </c>
      <c r="BE789" s="12">
        <f t="shared" si="256"/>
        <v>0</v>
      </c>
      <c r="BF789" s="12">
        <f t="shared" si="250"/>
        <v>787632</v>
      </c>
      <c r="BH789" s="95"/>
    </row>
    <row r="790" spans="1:62" ht="38.25">
      <c r="A790" s="84" t="s">
        <v>1096</v>
      </c>
      <c r="B790" s="14" t="s">
        <v>15</v>
      </c>
      <c r="C790" s="84" t="s">
        <v>1097</v>
      </c>
      <c r="D790" s="84" t="s">
        <v>44</v>
      </c>
      <c r="E790" s="84" t="s">
        <v>44</v>
      </c>
      <c r="F790" s="85">
        <v>10</v>
      </c>
      <c r="G790" s="85"/>
      <c r="H790" s="85"/>
      <c r="I790" s="14"/>
      <c r="J790" s="26">
        <v>1585810</v>
      </c>
      <c r="K790" s="26">
        <v>0</v>
      </c>
      <c r="L790" s="12">
        <v>0</v>
      </c>
      <c r="M790" s="12">
        <v>0</v>
      </c>
      <c r="N790" s="12">
        <v>0</v>
      </c>
      <c r="O790" s="12">
        <v>0</v>
      </c>
      <c r="P790" s="12">
        <f t="shared" si="259"/>
        <v>1585810</v>
      </c>
      <c r="Q790" s="26">
        <v>6037270</v>
      </c>
      <c r="R790" s="26">
        <v>0</v>
      </c>
      <c r="S790" s="12">
        <v>0</v>
      </c>
      <c r="T790" s="12">
        <v>0</v>
      </c>
      <c r="U790" s="12">
        <v>0</v>
      </c>
      <c r="V790" s="12">
        <v>0</v>
      </c>
      <c r="W790" s="12">
        <f t="shared" si="260"/>
        <v>6037270</v>
      </c>
      <c r="X790" s="26">
        <v>6295060</v>
      </c>
      <c r="Y790" s="26">
        <v>0</v>
      </c>
      <c r="Z790" s="12">
        <v>0</v>
      </c>
      <c r="AA790" s="12">
        <v>0</v>
      </c>
      <c r="AB790" s="12">
        <v>0</v>
      </c>
      <c r="AC790" s="12">
        <v>0</v>
      </c>
      <c r="AD790" s="12">
        <f t="shared" si="261"/>
        <v>6295060</v>
      </c>
      <c r="AE790" s="26">
        <v>4012960</v>
      </c>
      <c r="AF790" s="12">
        <v>0</v>
      </c>
      <c r="AG790" s="12">
        <v>0</v>
      </c>
      <c r="AH790" s="12">
        <v>0</v>
      </c>
      <c r="AI790" s="12">
        <v>0</v>
      </c>
      <c r="AJ790" s="12">
        <v>0</v>
      </c>
      <c r="AK790" s="12">
        <f t="shared" si="262"/>
        <v>4012960</v>
      </c>
      <c r="AL790" s="12">
        <f t="shared" si="263"/>
        <v>17931100</v>
      </c>
      <c r="AM790" s="12">
        <f t="shared" si="263"/>
        <v>0</v>
      </c>
      <c r="AN790" s="12">
        <f t="shared" si="263"/>
        <v>0</v>
      </c>
      <c r="AO790" s="12">
        <f t="shared" si="263"/>
        <v>0</v>
      </c>
      <c r="AP790" s="12">
        <f t="shared" si="263"/>
        <v>0</v>
      </c>
      <c r="AQ790" s="12">
        <f t="shared" si="263"/>
        <v>0</v>
      </c>
      <c r="AR790" s="12">
        <f t="shared" si="264"/>
        <v>17931100</v>
      </c>
      <c r="AS790" s="26">
        <v>3565000</v>
      </c>
      <c r="AT790" s="12">
        <v>0</v>
      </c>
      <c r="AU790" s="12">
        <v>0</v>
      </c>
      <c r="AV790" s="12">
        <v>0</v>
      </c>
      <c r="AW790" s="12">
        <v>0</v>
      </c>
      <c r="AX790" s="12">
        <v>0</v>
      </c>
      <c r="AY790" s="12">
        <f t="shared" si="265"/>
        <v>3565000</v>
      </c>
      <c r="AZ790" s="12">
        <f t="shared" si="251"/>
        <v>21496100</v>
      </c>
      <c r="BA790" s="12">
        <f t="shared" si="252"/>
        <v>0</v>
      </c>
      <c r="BB790" s="12">
        <f t="shared" si="253"/>
        <v>0</v>
      </c>
      <c r="BC790" s="12">
        <f t="shared" si="254"/>
        <v>0</v>
      </c>
      <c r="BD790" s="12">
        <f t="shared" si="255"/>
        <v>0</v>
      </c>
      <c r="BE790" s="12">
        <f t="shared" si="256"/>
        <v>0</v>
      </c>
      <c r="BF790" s="12">
        <f t="shared" si="250"/>
        <v>21496100</v>
      </c>
      <c r="BH790" s="95"/>
    </row>
    <row r="791" spans="1:62" ht="89.25">
      <c r="A791" s="84" t="s">
        <v>1098</v>
      </c>
      <c r="B791" s="14" t="s">
        <v>1099</v>
      </c>
      <c r="C791" s="84" t="s">
        <v>1100</v>
      </c>
      <c r="D791" s="84" t="s">
        <v>45</v>
      </c>
      <c r="E791" s="84" t="s">
        <v>1396</v>
      </c>
      <c r="F791" s="85">
        <v>10</v>
      </c>
      <c r="G791" s="85"/>
      <c r="H791" s="86"/>
      <c r="I791" s="14"/>
      <c r="J791" s="26">
        <v>0</v>
      </c>
      <c r="K791" s="26">
        <v>0</v>
      </c>
      <c r="L791" s="26">
        <v>0</v>
      </c>
      <c r="M791" s="26">
        <v>0</v>
      </c>
      <c r="N791" s="26">
        <v>0</v>
      </c>
      <c r="O791" s="26">
        <v>0</v>
      </c>
      <c r="P791" s="12">
        <f t="shared" si="259"/>
        <v>0</v>
      </c>
      <c r="Q791" s="26">
        <v>0</v>
      </c>
      <c r="R791" s="26">
        <v>0</v>
      </c>
      <c r="S791" s="26">
        <v>0</v>
      </c>
      <c r="T791" s="26">
        <v>0</v>
      </c>
      <c r="U791" s="26">
        <v>0</v>
      </c>
      <c r="V791" s="26">
        <v>0</v>
      </c>
      <c r="W791" s="12">
        <f t="shared" si="260"/>
        <v>0</v>
      </c>
      <c r="X791" s="26">
        <v>0</v>
      </c>
      <c r="Y791" s="26">
        <v>0</v>
      </c>
      <c r="Z791" s="26">
        <v>0</v>
      </c>
      <c r="AA791" s="26">
        <v>0</v>
      </c>
      <c r="AB791" s="26">
        <v>0</v>
      </c>
      <c r="AC791" s="26">
        <v>0</v>
      </c>
      <c r="AD791" s="12">
        <f t="shared" si="261"/>
        <v>0</v>
      </c>
      <c r="AE791" s="26">
        <v>0</v>
      </c>
      <c r="AF791" s="26">
        <v>0</v>
      </c>
      <c r="AG791" s="26">
        <v>0</v>
      </c>
      <c r="AH791" s="26">
        <v>0</v>
      </c>
      <c r="AI791" s="26">
        <v>0</v>
      </c>
      <c r="AJ791" s="26">
        <v>0</v>
      </c>
      <c r="AK791" s="12">
        <f t="shared" si="262"/>
        <v>0</v>
      </c>
      <c r="AL791" s="12">
        <f t="shared" si="263"/>
        <v>0</v>
      </c>
      <c r="AM791" s="12">
        <f t="shared" si="263"/>
        <v>0</v>
      </c>
      <c r="AN791" s="12">
        <f t="shared" si="263"/>
        <v>0</v>
      </c>
      <c r="AO791" s="12">
        <f t="shared" si="263"/>
        <v>0</v>
      </c>
      <c r="AP791" s="12">
        <f t="shared" si="263"/>
        <v>0</v>
      </c>
      <c r="AQ791" s="12">
        <f t="shared" si="263"/>
        <v>0</v>
      </c>
      <c r="AR791" s="12">
        <f t="shared" si="264"/>
        <v>0</v>
      </c>
      <c r="AS791" s="26">
        <v>0</v>
      </c>
      <c r="AT791" s="26">
        <v>0</v>
      </c>
      <c r="AU791" s="26">
        <v>0</v>
      </c>
      <c r="AV791" s="26">
        <v>0</v>
      </c>
      <c r="AW791" s="26">
        <v>0</v>
      </c>
      <c r="AX791" s="26">
        <v>0</v>
      </c>
      <c r="AY791" s="12">
        <f t="shared" si="265"/>
        <v>0</v>
      </c>
      <c r="AZ791" s="12">
        <f t="shared" si="251"/>
        <v>0</v>
      </c>
      <c r="BA791" s="12">
        <f t="shared" si="252"/>
        <v>0</v>
      </c>
      <c r="BB791" s="12">
        <f t="shared" si="253"/>
        <v>0</v>
      </c>
      <c r="BC791" s="12">
        <f t="shared" si="254"/>
        <v>0</v>
      </c>
      <c r="BD791" s="12">
        <f t="shared" si="255"/>
        <v>0</v>
      </c>
      <c r="BE791" s="12">
        <f t="shared" si="256"/>
        <v>0</v>
      </c>
      <c r="BF791" s="12">
        <f t="shared" si="250"/>
        <v>0</v>
      </c>
      <c r="BH791" s="95"/>
    </row>
    <row r="792" spans="1:62" ht="38.25">
      <c r="A792" s="84" t="s">
        <v>1101</v>
      </c>
      <c r="B792" s="14" t="s">
        <v>1099</v>
      </c>
      <c r="C792" s="84" t="s">
        <v>1102</v>
      </c>
      <c r="D792" s="84" t="s">
        <v>45</v>
      </c>
      <c r="E792" s="84" t="s">
        <v>1400</v>
      </c>
      <c r="F792" s="85">
        <v>10</v>
      </c>
      <c r="G792" s="85"/>
      <c r="H792" s="85"/>
      <c r="I792" s="14"/>
      <c r="J792" s="26">
        <v>0</v>
      </c>
      <c r="K792" s="26">
        <v>0</v>
      </c>
      <c r="L792" s="26">
        <v>0</v>
      </c>
      <c r="M792" s="26">
        <v>0</v>
      </c>
      <c r="N792" s="14">
        <v>0</v>
      </c>
      <c r="O792" s="26">
        <v>0</v>
      </c>
      <c r="P792" s="12">
        <f t="shared" si="259"/>
        <v>0</v>
      </c>
      <c r="Q792" s="26">
        <v>0</v>
      </c>
      <c r="R792" s="26">
        <v>0</v>
      </c>
      <c r="S792" s="26">
        <v>0</v>
      </c>
      <c r="T792" s="26">
        <v>0</v>
      </c>
      <c r="U792" s="26">
        <v>200000</v>
      </c>
      <c r="V792" s="26">
        <v>0</v>
      </c>
      <c r="W792" s="12">
        <f t="shared" si="260"/>
        <v>200000</v>
      </c>
      <c r="X792" s="26">
        <v>0</v>
      </c>
      <c r="Y792" s="26">
        <v>0</v>
      </c>
      <c r="Z792" s="26">
        <v>0</v>
      </c>
      <c r="AA792" s="26">
        <v>0</v>
      </c>
      <c r="AB792" s="26">
        <v>402000</v>
      </c>
      <c r="AC792" s="26">
        <v>0</v>
      </c>
      <c r="AD792" s="12">
        <f t="shared" si="261"/>
        <v>402000</v>
      </c>
      <c r="AE792" s="26">
        <v>0</v>
      </c>
      <c r="AF792" s="26">
        <v>0</v>
      </c>
      <c r="AG792" s="26">
        <v>0</v>
      </c>
      <c r="AH792" s="26">
        <v>0</v>
      </c>
      <c r="AI792" s="26">
        <v>0</v>
      </c>
      <c r="AJ792" s="26">
        <v>0</v>
      </c>
      <c r="AK792" s="12">
        <f t="shared" si="262"/>
        <v>0</v>
      </c>
      <c r="AL792" s="12">
        <f t="shared" si="263"/>
        <v>0</v>
      </c>
      <c r="AM792" s="12">
        <f t="shared" si="263"/>
        <v>0</v>
      </c>
      <c r="AN792" s="12">
        <f t="shared" si="263"/>
        <v>0</v>
      </c>
      <c r="AO792" s="12">
        <f t="shared" si="263"/>
        <v>0</v>
      </c>
      <c r="AP792" s="12">
        <f t="shared" si="263"/>
        <v>602000</v>
      </c>
      <c r="AQ792" s="12">
        <f t="shared" si="263"/>
        <v>0</v>
      </c>
      <c r="AR792" s="12">
        <f t="shared" si="264"/>
        <v>602000</v>
      </c>
      <c r="AS792" s="26">
        <v>0</v>
      </c>
      <c r="AT792" s="26">
        <v>0</v>
      </c>
      <c r="AU792" s="26">
        <v>0</v>
      </c>
      <c r="AV792" s="26">
        <v>0</v>
      </c>
      <c r="AW792" s="26">
        <v>0</v>
      </c>
      <c r="AX792" s="26">
        <v>0</v>
      </c>
      <c r="AY792" s="12">
        <f t="shared" si="265"/>
        <v>0</v>
      </c>
      <c r="AZ792" s="12">
        <f t="shared" si="251"/>
        <v>0</v>
      </c>
      <c r="BA792" s="12">
        <f t="shared" si="252"/>
        <v>0</v>
      </c>
      <c r="BB792" s="12">
        <f t="shared" si="253"/>
        <v>0</v>
      </c>
      <c r="BC792" s="12">
        <f t="shared" si="254"/>
        <v>0</v>
      </c>
      <c r="BD792" s="12">
        <f t="shared" si="255"/>
        <v>602000</v>
      </c>
      <c r="BE792" s="12">
        <f t="shared" si="256"/>
        <v>0</v>
      </c>
      <c r="BF792" s="12">
        <f t="shared" si="250"/>
        <v>602000</v>
      </c>
      <c r="BH792" s="95"/>
    </row>
    <row r="793" spans="1:62" ht="51">
      <c r="A793" s="84" t="s">
        <v>1103</v>
      </c>
      <c r="B793" s="14" t="s">
        <v>1099</v>
      </c>
      <c r="C793" s="84" t="s">
        <v>1104</v>
      </c>
      <c r="D793" s="84" t="s">
        <v>45</v>
      </c>
      <c r="E793" s="84" t="s">
        <v>1409</v>
      </c>
      <c r="F793" s="85">
        <v>10</v>
      </c>
      <c r="G793" s="85"/>
      <c r="H793" s="85"/>
      <c r="I793" s="14"/>
      <c r="J793" s="26">
        <v>0</v>
      </c>
      <c r="K793" s="26">
        <v>0</v>
      </c>
      <c r="L793" s="26">
        <v>0</v>
      </c>
      <c r="M793" s="26">
        <v>0</v>
      </c>
      <c r="N793" s="26">
        <v>0</v>
      </c>
      <c r="O793" s="26">
        <v>0</v>
      </c>
      <c r="P793" s="12">
        <f t="shared" si="259"/>
        <v>0</v>
      </c>
      <c r="Q793" s="26">
        <v>0</v>
      </c>
      <c r="R793" s="26">
        <v>0</v>
      </c>
      <c r="S793" s="26">
        <v>0</v>
      </c>
      <c r="T793" s="26">
        <v>0</v>
      </c>
      <c r="U793" s="26">
        <v>262000</v>
      </c>
      <c r="V793" s="26">
        <v>0</v>
      </c>
      <c r="W793" s="12">
        <f t="shared" si="260"/>
        <v>262000</v>
      </c>
      <c r="X793" s="26">
        <v>0</v>
      </c>
      <c r="Y793" s="26">
        <v>0</v>
      </c>
      <c r="Z793" s="26">
        <v>0</v>
      </c>
      <c r="AA793" s="26">
        <v>0</v>
      </c>
      <c r="AB793" s="26">
        <v>525000</v>
      </c>
      <c r="AC793" s="26">
        <v>0</v>
      </c>
      <c r="AD793" s="12">
        <f t="shared" si="261"/>
        <v>525000</v>
      </c>
      <c r="AE793" s="26">
        <v>0</v>
      </c>
      <c r="AF793" s="26">
        <v>0</v>
      </c>
      <c r="AG793" s="26">
        <v>0</v>
      </c>
      <c r="AH793" s="26">
        <v>0</v>
      </c>
      <c r="AI793" s="26">
        <v>0</v>
      </c>
      <c r="AJ793" s="26">
        <v>0</v>
      </c>
      <c r="AK793" s="12">
        <f t="shared" si="262"/>
        <v>0</v>
      </c>
      <c r="AL793" s="12">
        <f t="shared" si="263"/>
        <v>0</v>
      </c>
      <c r="AM793" s="12">
        <f t="shared" si="263"/>
        <v>0</v>
      </c>
      <c r="AN793" s="12">
        <f t="shared" si="263"/>
        <v>0</v>
      </c>
      <c r="AO793" s="12">
        <f t="shared" si="263"/>
        <v>0</v>
      </c>
      <c r="AP793" s="12">
        <f t="shared" si="263"/>
        <v>787000</v>
      </c>
      <c r="AQ793" s="12">
        <f t="shared" si="263"/>
        <v>0</v>
      </c>
      <c r="AR793" s="12">
        <f t="shared" si="264"/>
        <v>787000</v>
      </c>
      <c r="AS793" s="26">
        <v>0</v>
      </c>
      <c r="AT793" s="26">
        <v>0</v>
      </c>
      <c r="AU793" s="26">
        <v>0</v>
      </c>
      <c r="AV793" s="26">
        <v>0</v>
      </c>
      <c r="AW793" s="26">
        <v>0</v>
      </c>
      <c r="AX793" s="26">
        <v>0</v>
      </c>
      <c r="AY793" s="12">
        <f t="shared" si="265"/>
        <v>0</v>
      </c>
      <c r="AZ793" s="12">
        <f t="shared" si="251"/>
        <v>0</v>
      </c>
      <c r="BA793" s="12">
        <f t="shared" si="252"/>
        <v>0</v>
      </c>
      <c r="BB793" s="12">
        <f t="shared" si="253"/>
        <v>0</v>
      </c>
      <c r="BC793" s="12">
        <f t="shared" si="254"/>
        <v>0</v>
      </c>
      <c r="BD793" s="12">
        <f t="shared" si="255"/>
        <v>787000</v>
      </c>
      <c r="BE793" s="12">
        <f t="shared" si="256"/>
        <v>0</v>
      </c>
      <c r="BF793" s="12">
        <f t="shared" si="250"/>
        <v>787000</v>
      </c>
      <c r="BH793" s="95"/>
    </row>
    <row r="794" spans="1:62" ht="63.75">
      <c r="A794" s="84" t="s">
        <v>1105</v>
      </c>
      <c r="B794" s="14" t="s">
        <v>1099</v>
      </c>
      <c r="C794" s="84" t="s">
        <v>1106</v>
      </c>
      <c r="D794" s="84" t="s">
        <v>45</v>
      </c>
      <c r="E794" s="84" t="s">
        <v>1396</v>
      </c>
      <c r="F794" s="85">
        <v>10</v>
      </c>
      <c r="G794" s="85"/>
      <c r="H794" s="85"/>
      <c r="I794" s="14"/>
      <c r="J794" s="26">
        <v>0</v>
      </c>
      <c r="K794" s="26">
        <v>0</v>
      </c>
      <c r="L794" s="26">
        <v>0</v>
      </c>
      <c r="M794" s="26">
        <v>0</v>
      </c>
      <c r="N794" s="26">
        <v>0</v>
      </c>
      <c r="O794" s="26">
        <v>5000000</v>
      </c>
      <c r="P794" s="12">
        <f t="shared" si="259"/>
        <v>5000000</v>
      </c>
      <c r="Q794" s="26">
        <v>0</v>
      </c>
      <c r="R794" s="26">
        <v>0</v>
      </c>
      <c r="S794" s="26">
        <v>0</v>
      </c>
      <c r="T794" s="26">
        <v>0</v>
      </c>
      <c r="U794" s="26">
        <v>0</v>
      </c>
      <c r="V794" s="26">
        <v>0</v>
      </c>
      <c r="W794" s="12">
        <f t="shared" si="260"/>
        <v>0</v>
      </c>
      <c r="X794" s="26">
        <v>0</v>
      </c>
      <c r="Y794" s="26">
        <v>0</v>
      </c>
      <c r="Z794" s="26">
        <v>0</v>
      </c>
      <c r="AA794" s="26">
        <v>0</v>
      </c>
      <c r="AB794" s="26">
        <v>0</v>
      </c>
      <c r="AC794" s="26">
        <v>0</v>
      </c>
      <c r="AD794" s="12">
        <f t="shared" si="261"/>
        <v>0</v>
      </c>
      <c r="AE794" s="26">
        <v>0</v>
      </c>
      <c r="AF794" s="26">
        <v>0</v>
      </c>
      <c r="AG794" s="26">
        <v>0</v>
      </c>
      <c r="AH794" s="26">
        <v>0</v>
      </c>
      <c r="AI794" s="26">
        <v>0</v>
      </c>
      <c r="AJ794" s="26">
        <v>0</v>
      </c>
      <c r="AK794" s="12">
        <f t="shared" si="262"/>
        <v>0</v>
      </c>
      <c r="AL794" s="12">
        <f t="shared" si="263"/>
        <v>0</v>
      </c>
      <c r="AM794" s="12">
        <f t="shared" si="263"/>
        <v>0</v>
      </c>
      <c r="AN794" s="12">
        <f t="shared" si="263"/>
        <v>0</v>
      </c>
      <c r="AO794" s="12">
        <f t="shared" si="263"/>
        <v>0</v>
      </c>
      <c r="AP794" s="12">
        <f t="shared" si="263"/>
        <v>0</v>
      </c>
      <c r="AQ794" s="12">
        <f t="shared" si="263"/>
        <v>5000000</v>
      </c>
      <c r="AR794" s="12">
        <f t="shared" si="264"/>
        <v>5000000</v>
      </c>
      <c r="AS794" s="26">
        <v>0</v>
      </c>
      <c r="AT794" s="26">
        <v>0</v>
      </c>
      <c r="AU794" s="26">
        <v>0</v>
      </c>
      <c r="AV794" s="26">
        <v>0</v>
      </c>
      <c r="AW794" s="26">
        <v>0</v>
      </c>
      <c r="AX794" s="26">
        <v>0</v>
      </c>
      <c r="AY794" s="12">
        <f t="shared" si="265"/>
        <v>0</v>
      </c>
      <c r="AZ794" s="12">
        <f t="shared" si="251"/>
        <v>0</v>
      </c>
      <c r="BA794" s="12">
        <f t="shared" si="252"/>
        <v>0</v>
      </c>
      <c r="BB794" s="12">
        <f t="shared" si="253"/>
        <v>0</v>
      </c>
      <c r="BC794" s="12">
        <f t="shared" si="254"/>
        <v>0</v>
      </c>
      <c r="BD794" s="12">
        <f t="shared" si="255"/>
        <v>0</v>
      </c>
      <c r="BE794" s="12">
        <f t="shared" si="256"/>
        <v>5000000</v>
      </c>
      <c r="BF794" s="12">
        <f t="shared" si="250"/>
        <v>5000000</v>
      </c>
      <c r="BH794" s="95"/>
    </row>
    <row r="795" spans="1:62" ht="63.75">
      <c r="A795" s="84" t="s">
        <v>1107</v>
      </c>
      <c r="B795" s="14" t="s">
        <v>1099</v>
      </c>
      <c r="C795" s="84" t="s">
        <v>1108</v>
      </c>
      <c r="D795" s="84" t="s">
        <v>1399</v>
      </c>
      <c r="E795" s="84" t="s">
        <v>36</v>
      </c>
      <c r="F795" s="85">
        <v>10</v>
      </c>
      <c r="G795" s="85"/>
      <c r="H795" s="85"/>
      <c r="I795" s="14"/>
      <c r="J795" s="26">
        <v>0</v>
      </c>
      <c r="K795" s="26">
        <v>0</v>
      </c>
      <c r="L795" s="26">
        <v>0</v>
      </c>
      <c r="M795" s="26">
        <v>0</v>
      </c>
      <c r="N795" s="26">
        <v>0</v>
      </c>
      <c r="O795" s="26">
        <v>0</v>
      </c>
      <c r="P795" s="12">
        <f t="shared" si="259"/>
        <v>0</v>
      </c>
      <c r="Q795" s="26">
        <v>0</v>
      </c>
      <c r="R795" s="26">
        <v>0</v>
      </c>
      <c r="S795" s="26">
        <v>0</v>
      </c>
      <c r="T795" s="26">
        <v>0</v>
      </c>
      <c r="U795" s="26">
        <v>0</v>
      </c>
      <c r="V795" s="26">
        <v>0</v>
      </c>
      <c r="W795" s="12">
        <f t="shared" si="260"/>
        <v>0</v>
      </c>
      <c r="X795" s="26">
        <v>0</v>
      </c>
      <c r="Y795" s="26">
        <v>0</v>
      </c>
      <c r="Z795" s="26">
        <v>0</v>
      </c>
      <c r="AA795" s="26">
        <v>0</v>
      </c>
      <c r="AB795" s="26">
        <v>0</v>
      </c>
      <c r="AC795" s="26">
        <v>0</v>
      </c>
      <c r="AD795" s="12">
        <f t="shared" si="261"/>
        <v>0</v>
      </c>
      <c r="AE795" s="26">
        <v>0</v>
      </c>
      <c r="AF795" s="26">
        <v>0</v>
      </c>
      <c r="AG795" s="26">
        <v>0</v>
      </c>
      <c r="AH795" s="26">
        <v>0</v>
      </c>
      <c r="AI795" s="26">
        <v>0</v>
      </c>
      <c r="AJ795" s="26">
        <v>0</v>
      </c>
      <c r="AK795" s="12">
        <f t="shared" si="262"/>
        <v>0</v>
      </c>
      <c r="AL795" s="12">
        <f t="shared" si="263"/>
        <v>0</v>
      </c>
      <c r="AM795" s="12">
        <f t="shared" si="263"/>
        <v>0</v>
      </c>
      <c r="AN795" s="12">
        <f t="shared" si="263"/>
        <v>0</v>
      </c>
      <c r="AO795" s="12">
        <f t="shared" si="263"/>
        <v>0</v>
      </c>
      <c r="AP795" s="12">
        <f t="shared" si="263"/>
        <v>0</v>
      </c>
      <c r="AQ795" s="12">
        <f t="shared" si="263"/>
        <v>0</v>
      </c>
      <c r="AR795" s="12">
        <f t="shared" si="264"/>
        <v>0</v>
      </c>
      <c r="AS795" s="26">
        <v>0</v>
      </c>
      <c r="AT795" s="26">
        <v>0</v>
      </c>
      <c r="AU795" s="26">
        <v>0</v>
      </c>
      <c r="AV795" s="26">
        <v>0</v>
      </c>
      <c r="AW795" s="26">
        <v>0</v>
      </c>
      <c r="AX795" s="26">
        <v>0</v>
      </c>
      <c r="AY795" s="12">
        <f t="shared" si="265"/>
        <v>0</v>
      </c>
      <c r="AZ795" s="12">
        <f t="shared" si="251"/>
        <v>0</v>
      </c>
      <c r="BA795" s="12">
        <f t="shared" si="252"/>
        <v>0</v>
      </c>
      <c r="BB795" s="12">
        <f t="shared" si="253"/>
        <v>0</v>
      </c>
      <c r="BC795" s="12">
        <f t="shared" si="254"/>
        <v>0</v>
      </c>
      <c r="BD795" s="12">
        <f t="shared" si="255"/>
        <v>0</v>
      </c>
      <c r="BE795" s="12">
        <f t="shared" si="256"/>
        <v>0</v>
      </c>
      <c r="BF795" s="12">
        <f t="shared" si="250"/>
        <v>0</v>
      </c>
      <c r="BH795" s="95"/>
    </row>
    <row r="796" spans="1:62" ht="76.5">
      <c r="A796" s="35" t="s">
        <v>1109</v>
      </c>
      <c r="B796" s="33" t="s">
        <v>17</v>
      </c>
      <c r="C796" s="14" t="s">
        <v>1110</v>
      </c>
      <c r="D796" s="84" t="s">
        <v>45</v>
      </c>
      <c r="E796" s="84" t="s">
        <v>1410</v>
      </c>
      <c r="F796" s="85">
        <v>10</v>
      </c>
      <c r="G796" s="85" t="s">
        <v>1111</v>
      </c>
      <c r="H796" s="85" t="s">
        <v>1112</v>
      </c>
      <c r="I796" s="14"/>
      <c r="J796" s="26">
        <v>0</v>
      </c>
      <c r="K796" s="26">
        <v>0</v>
      </c>
      <c r="L796" s="26">
        <v>0</v>
      </c>
      <c r="M796" s="26">
        <v>2835</v>
      </c>
      <c r="N796" s="26">
        <v>0</v>
      </c>
      <c r="O796" s="26">
        <v>0</v>
      </c>
      <c r="P796" s="12">
        <f t="shared" si="259"/>
        <v>2835</v>
      </c>
      <c r="Q796" s="26">
        <v>0</v>
      </c>
      <c r="R796" s="26">
        <v>0</v>
      </c>
      <c r="S796" s="26">
        <v>0</v>
      </c>
      <c r="T796" s="26">
        <v>0</v>
      </c>
      <c r="U796" s="26">
        <v>0</v>
      </c>
      <c r="V796" s="26">
        <v>0</v>
      </c>
      <c r="W796" s="12">
        <f t="shared" si="260"/>
        <v>0</v>
      </c>
      <c r="X796" s="26">
        <v>0</v>
      </c>
      <c r="Y796" s="26">
        <v>0</v>
      </c>
      <c r="Z796" s="26">
        <v>0</v>
      </c>
      <c r="AA796" s="26">
        <v>0</v>
      </c>
      <c r="AB796" s="26">
        <v>0</v>
      </c>
      <c r="AC796" s="26">
        <v>0</v>
      </c>
      <c r="AD796" s="12">
        <f t="shared" si="261"/>
        <v>0</v>
      </c>
      <c r="AE796" s="26">
        <v>0</v>
      </c>
      <c r="AF796" s="26">
        <v>0</v>
      </c>
      <c r="AG796" s="26">
        <v>0</v>
      </c>
      <c r="AH796" s="26">
        <v>0</v>
      </c>
      <c r="AI796" s="26">
        <v>0</v>
      </c>
      <c r="AJ796" s="26">
        <v>0</v>
      </c>
      <c r="AK796" s="12">
        <f t="shared" si="262"/>
        <v>0</v>
      </c>
      <c r="AL796" s="12">
        <f t="shared" si="263"/>
        <v>0</v>
      </c>
      <c r="AM796" s="12">
        <f t="shared" si="263"/>
        <v>0</v>
      </c>
      <c r="AN796" s="12">
        <f t="shared" si="263"/>
        <v>0</v>
      </c>
      <c r="AO796" s="12">
        <f t="shared" si="263"/>
        <v>2835</v>
      </c>
      <c r="AP796" s="12">
        <f t="shared" si="263"/>
        <v>0</v>
      </c>
      <c r="AQ796" s="12">
        <f t="shared" si="263"/>
        <v>0</v>
      </c>
      <c r="AR796" s="12">
        <f t="shared" si="264"/>
        <v>2835</v>
      </c>
      <c r="AS796" s="26">
        <v>0</v>
      </c>
      <c r="AT796" s="26">
        <v>0</v>
      </c>
      <c r="AU796" s="26">
        <v>0</v>
      </c>
      <c r="AV796" s="26">
        <v>0</v>
      </c>
      <c r="AW796" s="26">
        <v>0</v>
      </c>
      <c r="AX796" s="26">
        <v>0</v>
      </c>
      <c r="AY796" s="12">
        <f t="shared" si="265"/>
        <v>0</v>
      </c>
      <c r="AZ796" s="12">
        <f t="shared" si="251"/>
        <v>0</v>
      </c>
      <c r="BA796" s="12">
        <f t="shared" si="252"/>
        <v>0</v>
      </c>
      <c r="BB796" s="12">
        <f t="shared" si="253"/>
        <v>0</v>
      </c>
      <c r="BC796" s="12">
        <f t="shared" si="254"/>
        <v>2835</v>
      </c>
      <c r="BD796" s="12">
        <f t="shared" si="255"/>
        <v>0</v>
      </c>
      <c r="BE796" s="12">
        <f t="shared" si="256"/>
        <v>0</v>
      </c>
      <c r="BF796" s="12">
        <f t="shared" si="250"/>
        <v>2835</v>
      </c>
      <c r="BH796" s="95"/>
    </row>
    <row r="797" spans="1:62" ht="89.25">
      <c r="A797" s="35" t="s">
        <v>1113</v>
      </c>
      <c r="B797" s="33" t="s">
        <v>17</v>
      </c>
      <c r="C797" s="14" t="s">
        <v>1114</v>
      </c>
      <c r="D797" s="84" t="s">
        <v>45</v>
      </c>
      <c r="E797" s="84" t="s">
        <v>1411</v>
      </c>
      <c r="F797" s="85">
        <v>10</v>
      </c>
      <c r="G797" s="85" t="s">
        <v>1111</v>
      </c>
      <c r="H797" s="85"/>
      <c r="I797" s="14"/>
      <c r="J797" s="26">
        <v>0</v>
      </c>
      <c r="K797" s="26">
        <v>0</v>
      </c>
      <c r="L797" s="26">
        <v>0</v>
      </c>
      <c r="M797" s="26">
        <v>2365.1844843897825</v>
      </c>
      <c r="N797" s="26">
        <v>0</v>
      </c>
      <c r="O797" s="26">
        <v>0</v>
      </c>
      <c r="P797" s="12">
        <f t="shared" si="259"/>
        <v>2365.1844843897825</v>
      </c>
      <c r="Q797" s="26">
        <v>0</v>
      </c>
      <c r="R797" s="26">
        <v>0</v>
      </c>
      <c r="S797" s="26">
        <v>0</v>
      </c>
      <c r="T797" s="26">
        <v>2365.1844843897825</v>
      </c>
      <c r="U797" s="26">
        <v>0</v>
      </c>
      <c r="V797" s="26">
        <v>0</v>
      </c>
      <c r="W797" s="12">
        <f t="shared" si="260"/>
        <v>2365.1844843897825</v>
      </c>
      <c r="X797" s="26">
        <v>0</v>
      </c>
      <c r="Y797" s="26">
        <v>0</v>
      </c>
      <c r="Z797" s="26">
        <v>0</v>
      </c>
      <c r="AA797" s="26">
        <v>0</v>
      </c>
      <c r="AB797" s="26">
        <v>0</v>
      </c>
      <c r="AC797" s="26">
        <v>0</v>
      </c>
      <c r="AD797" s="12">
        <f t="shared" si="261"/>
        <v>0</v>
      </c>
      <c r="AE797" s="26">
        <v>0</v>
      </c>
      <c r="AF797" s="26">
        <v>0</v>
      </c>
      <c r="AG797" s="26">
        <v>0</v>
      </c>
      <c r="AH797" s="26">
        <v>0</v>
      </c>
      <c r="AI797" s="26">
        <v>0</v>
      </c>
      <c r="AJ797" s="26">
        <v>0</v>
      </c>
      <c r="AK797" s="12">
        <f t="shared" si="262"/>
        <v>0</v>
      </c>
      <c r="AL797" s="12">
        <f t="shared" si="263"/>
        <v>0</v>
      </c>
      <c r="AM797" s="12">
        <f t="shared" si="263"/>
        <v>0</v>
      </c>
      <c r="AN797" s="12">
        <f t="shared" si="263"/>
        <v>0</v>
      </c>
      <c r="AO797" s="12">
        <f t="shared" si="263"/>
        <v>4730.368968779565</v>
      </c>
      <c r="AP797" s="12">
        <f t="shared" si="263"/>
        <v>0</v>
      </c>
      <c r="AQ797" s="12">
        <f t="shared" si="263"/>
        <v>0</v>
      </c>
      <c r="AR797" s="12">
        <f t="shared" si="264"/>
        <v>4730.368968779565</v>
      </c>
      <c r="AS797" s="26">
        <v>0</v>
      </c>
      <c r="AT797" s="26">
        <v>0</v>
      </c>
      <c r="AU797" s="26">
        <v>0</v>
      </c>
      <c r="AV797" s="26">
        <v>0</v>
      </c>
      <c r="AW797" s="26">
        <v>0</v>
      </c>
      <c r="AX797" s="26">
        <v>0</v>
      </c>
      <c r="AY797" s="12">
        <f t="shared" si="265"/>
        <v>0</v>
      </c>
      <c r="AZ797" s="12">
        <f t="shared" si="251"/>
        <v>0</v>
      </c>
      <c r="BA797" s="12">
        <f t="shared" si="252"/>
        <v>0</v>
      </c>
      <c r="BB797" s="12">
        <f t="shared" si="253"/>
        <v>0</v>
      </c>
      <c r="BC797" s="12">
        <f t="shared" si="254"/>
        <v>4730.368968779565</v>
      </c>
      <c r="BD797" s="12">
        <f t="shared" si="255"/>
        <v>0</v>
      </c>
      <c r="BE797" s="12">
        <f t="shared" si="256"/>
        <v>0</v>
      </c>
      <c r="BF797" s="12">
        <f t="shared" si="250"/>
        <v>4730.368968779565</v>
      </c>
      <c r="BH797" s="95"/>
    </row>
    <row r="798" spans="1:62" ht="140.25">
      <c r="A798" s="35" t="s">
        <v>1115</v>
      </c>
      <c r="B798" s="33" t="s">
        <v>17</v>
      </c>
      <c r="C798" s="14" t="s">
        <v>1116</v>
      </c>
      <c r="D798" s="84" t="s">
        <v>45</v>
      </c>
      <c r="E798" s="111" t="s">
        <v>1496</v>
      </c>
      <c r="F798" s="114" t="s">
        <v>1507</v>
      </c>
      <c r="G798" s="85" t="s">
        <v>1117</v>
      </c>
      <c r="H798" s="85" t="s">
        <v>1112</v>
      </c>
      <c r="I798" s="14"/>
      <c r="J798" s="26">
        <v>1810930</v>
      </c>
      <c r="K798" s="26">
        <v>0</v>
      </c>
      <c r="L798" s="26">
        <v>0</v>
      </c>
      <c r="M798" s="26">
        <v>0</v>
      </c>
      <c r="N798" s="26">
        <v>0</v>
      </c>
      <c r="O798" s="26">
        <v>0</v>
      </c>
      <c r="P798" s="12">
        <f t="shared" si="259"/>
        <v>1810930</v>
      </c>
      <c r="Q798" s="26">
        <v>3927591</v>
      </c>
      <c r="R798" s="26">
        <v>0</v>
      </c>
      <c r="S798" s="26">
        <v>0</v>
      </c>
      <c r="T798" s="26">
        <v>0</v>
      </c>
      <c r="U798" s="26">
        <v>0</v>
      </c>
      <c r="V798" s="26">
        <v>0</v>
      </c>
      <c r="W798" s="12">
        <f t="shared" si="260"/>
        <v>3927591</v>
      </c>
      <c r="X798" s="26">
        <v>3927591</v>
      </c>
      <c r="Y798" s="26">
        <v>0</v>
      </c>
      <c r="Z798" s="26">
        <v>0</v>
      </c>
      <c r="AA798" s="26">
        <v>0</v>
      </c>
      <c r="AB798" s="26">
        <v>0</v>
      </c>
      <c r="AC798" s="26">
        <v>0</v>
      </c>
      <c r="AD798" s="12">
        <f t="shared" si="261"/>
        <v>3927591</v>
      </c>
      <c r="AE798" s="26">
        <v>3927591</v>
      </c>
      <c r="AF798" s="26">
        <v>0</v>
      </c>
      <c r="AG798" s="26">
        <v>0</v>
      </c>
      <c r="AH798" s="26">
        <v>0</v>
      </c>
      <c r="AI798" s="26">
        <v>0</v>
      </c>
      <c r="AJ798" s="26">
        <v>0</v>
      </c>
      <c r="AK798" s="12">
        <f t="shared" si="262"/>
        <v>3927591</v>
      </c>
      <c r="AL798" s="12">
        <f t="shared" si="263"/>
        <v>13593703</v>
      </c>
      <c r="AM798" s="12">
        <f t="shared" si="263"/>
        <v>0</v>
      </c>
      <c r="AN798" s="12">
        <f t="shared" si="263"/>
        <v>0</v>
      </c>
      <c r="AO798" s="12">
        <f t="shared" si="263"/>
        <v>0</v>
      </c>
      <c r="AP798" s="12">
        <f t="shared" si="263"/>
        <v>0</v>
      </c>
      <c r="AQ798" s="12">
        <f t="shared" si="263"/>
        <v>0</v>
      </c>
      <c r="AR798" s="12">
        <f t="shared" si="264"/>
        <v>13593703</v>
      </c>
      <c r="AS798" s="26">
        <v>0</v>
      </c>
      <c r="AT798" s="26">
        <v>0</v>
      </c>
      <c r="AU798" s="26">
        <v>0</v>
      </c>
      <c r="AV798" s="26">
        <v>0</v>
      </c>
      <c r="AW798" s="26">
        <v>0</v>
      </c>
      <c r="AX798" s="26">
        <v>0</v>
      </c>
      <c r="AY798" s="12">
        <f t="shared" si="265"/>
        <v>0</v>
      </c>
      <c r="AZ798" s="12">
        <f t="shared" si="251"/>
        <v>13593703</v>
      </c>
      <c r="BA798" s="12">
        <f t="shared" si="252"/>
        <v>0</v>
      </c>
      <c r="BB798" s="12">
        <f t="shared" si="253"/>
        <v>0</v>
      </c>
      <c r="BC798" s="12">
        <f t="shared" si="254"/>
        <v>0</v>
      </c>
      <c r="BD798" s="12">
        <f t="shared" si="255"/>
        <v>0</v>
      </c>
      <c r="BE798" s="12">
        <f t="shared" si="256"/>
        <v>0</v>
      </c>
      <c r="BF798" s="12">
        <f t="shared" si="250"/>
        <v>13593703</v>
      </c>
      <c r="BH798" s="95"/>
    </row>
    <row r="799" spans="1:62">
      <c r="A799" s="71" t="s">
        <v>48</v>
      </c>
      <c r="B799" s="14"/>
      <c r="C799" s="14"/>
      <c r="D799" s="84"/>
      <c r="E799" s="84"/>
      <c r="F799" s="85"/>
      <c r="G799" s="85"/>
      <c r="H799" s="86"/>
      <c r="I799" s="14"/>
      <c r="J799" s="12">
        <f t="shared" ref="J799:AK799" si="266">SUM(J800:J823)</f>
        <v>8723049</v>
      </c>
      <c r="K799" s="12">
        <f t="shared" si="266"/>
        <v>3289147</v>
      </c>
      <c r="L799" s="12">
        <f t="shared" si="266"/>
        <v>0</v>
      </c>
      <c r="M799" s="12">
        <f t="shared" si="266"/>
        <v>235474</v>
      </c>
      <c r="N799" s="12">
        <f t="shared" si="266"/>
        <v>0</v>
      </c>
      <c r="O799" s="12">
        <f t="shared" si="266"/>
        <v>0</v>
      </c>
      <c r="P799" s="12">
        <f t="shared" si="266"/>
        <v>12247670</v>
      </c>
      <c r="Q799" s="12">
        <f t="shared" si="266"/>
        <v>14224045</v>
      </c>
      <c r="R799" s="12">
        <f t="shared" si="266"/>
        <v>4673787</v>
      </c>
      <c r="S799" s="12">
        <f t="shared" si="266"/>
        <v>2336000</v>
      </c>
      <c r="T799" s="12">
        <f t="shared" si="266"/>
        <v>6450</v>
      </c>
      <c r="U799" s="12">
        <f t="shared" si="266"/>
        <v>0</v>
      </c>
      <c r="V799" s="12">
        <f t="shared" si="266"/>
        <v>0</v>
      </c>
      <c r="W799" s="12">
        <f t="shared" si="266"/>
        <v>21240282</v>
      </c>
      <c r="X799" s="12">
        <f t="shared" si="266"/>
        <v>18294623</v>
      </c>
      <c r="Y799" s="12">
        <f t="shared" si="266"/>
        <v>4597150</v>
      </c>
      <c r="Z799" s="12">
        <f t="shared" si="266"/>
        <v>0</v>
      </c>
      <c r="AA799" s="12">
        <f t="shared" si="266"/>
        <v>24828900</v>
      </c>
      <c r="AB799" s="12">
        <f t="shared" si="266"/>
        <v>0</v>
      </c>
      <c r="AC799" s="12">
        <f t="shared" si="266"/>
        <v>0</v>
      </c>
      <c r="AD799" s="12">
        <f t="shared" si="266"/>
        <v>47720673</v>
      </c>
      <c r="AE799" s="12">
        <f t="shared" si="266"/>
        <v>14971113.800000001</v>
      </c>
      <c r="AF799" s="12">
        <f t="shared" si="266"/>
        <v>9017442</v>
      </c>
      <c r="AG799" s="12">
        <f t="shared" si="266"/>
        <v>0</v>
      </c>
      <c r="AH799" s="12">
        <f t="shared" si="266"/>
        <v>15050</v>
      </c>
      <c r="AI799" s="12">
        <f t="shared" si="266"/>
        <v>0</v>
      </c>
      <c r="AJ799" s="12">
        <f t="shared" si="266"/>
        <v>0</v>
      </c>
      <c r="AK799" s="12">
        <f t="shared" si="266"/>
        <v>24003605.800000001</v>
      </c>
      <c r="AL799" s="12">
        <f t="shared" ref="AL799:AR799" si="267">SUM(AL800:AL823)</f>
        <v>56212830.799999997</v>
      </c>
      <c r="AM799" s="12">
        <f t="shared" si="267"/>
        <v>21577526</v>
      </c>
      <c r="AN799" s="12">
        <f t="shared" si="267"/>
        <v>2336000</v>
      </c>
      <c r="AO799" s="12">
        <f t="shared" si="267"/>
        <v>25085874</v>
      </c>
      <c r="AP799" s="12">
        <f t="shared" si="267"/>
        <v>0</v>
      </c>
      <c r="AQ799" s="12">
        <f t="shared" si="267"/>
        <v>0</v>
      </c>
      <c r="AR799" s="12">
        <f t="shared" si="267"/>
        <v>105212230.8</v>
      </c>
      <c r="AS799" s="12">
        <v>0</v>
      </c>
      <c r="AT799" s="12">
        <v>0</v>
      </c>
      <c r="AU799" s="12">
        <v>0</v>
      </c>
      <c r="AV799" s="12">
        <v>0</v>
      </c>
      <c r="AW799" s="12">
        <v>0</v>
      </c>
      <c r="AX799" s="12">
        <v>0</v>
      </c>
      <c r="AY799" s="12">
        <f>SUM(AY800:AY823)</f>
        <v>0</v>
      </c>
      <c r="AZ799" s="12">
        <f t="shared" si="251"/>
        <v>56212830.799999997</v>
      </c>
      <c r="BA799" s="12">
        <f t="shared" si="252"/>
        <v>21577526</v>
      </c>
      <c r="BB799" s="12">
        <f t="shared" si="253"/>
        <v>2336000</v>
      </c>
      <c r="BC799" s="12">
        <f t="shared" si="254"/>
        <v>25085874</v>
      </c>
      <c r="BD799" s="12">
        <f t="shared" si="255"/>
        <v>0</v>
      </c>
      <c r="BE799" s="12">
        <f t="shared" si="256"/>
        <v>0</v>
      </c>
      <c r="BF799" s="12">
        <f t="shared" si="250"/>
        <v>105212230.8</v>
      </c>
      <c r="BH799" s="95"/>
      <c r="BJ799" s="95"/>
    </row>
    <row r="800" spans="1:62" s="6" customFormat="1">
      <c r="A800" s="84" t="s">
        <v>1118</v>
      </c>
      <c r="B800" s="14" t="s">
        <v>1119</v>
      </c>
      <c r="C800" s="34"/>
      <c r="D800" s="84" t="s">
        <v>45</v>
      </c>
      <c r="E800" s="84" t="s">
        <v>1412</v>
      </c>
      <c r="F800" s="85"/>
      <c r="G800" s="85"/>
      <c r="H800" s="76"/>
      <c r="I800" s="47"/>
      <c r="J800" s="24"/>
      <c r="K800" s="24">
        <v>115000</v>
      </c>
      <c r="L800" s="24">
        <v>0</v>
      </c>
      <c r="M800" s="24">
        <v>0</v>
      </c>
      <c r="N800" s="24">
        <v>0</v>
      </c>
      <c r="O800" s="24">
        <v>0</v>
      </c>
      <c r="P800" s="12">
        <f t="shared" ref="P800:P823" si="268">SUM(J800:O800)</f>
        <v>115000</v>
      </c>
      <c r="Q800" s="12">
        <v>0</v>
      </c>
      <c r="R800" s="24">
        <v>0</v>
      </c>
      <c r="S800" s="24">
        <v>2064000</v>
      </c>
      <c r="T800" s="24">
        <v>0</v>
      </c>
      <c r="U800" s="24">
        <v>0</v>
      </c>
      <c r="V800" s="24">
        <v>0</v>
      </c>
      <c r="W800" s="12">
        <f t="shared" ref="W800:W823" si="269">SUM(Q800:V800)</f>
        <v>2064000</v>
      </c>
      <c r="X800" s="24">
        <v>0</v>
      </c>
      <c r="Y800" s="24">
        <v>0</v>
      </c>
      <c r="Z800" s="24"/>
      <c r="AA800" s="24">
        <v>24816000</v>
      </c>
      <c r="AB800" s="24">
        <v>0</v>
      </c>
      <c r="AC800" s="24">
        <v>0</v>
      </c>
      <c r="AD800" s="12">
        <f t="shared" ref="AD800:AD823" si="270">SUM(X800:AC800)</f>
        <v>24816000</v>
      </c>
      <c r="AE800" s="24"/>
      <c r="AF800" s="24">
        <v>6737000</v>
      </c>
      <c r="AG800" s="24">
        <v>0</v>
      </c>
      <c r="AH800" s="24">
        <v>0</v>
      </c>
      <c r="AI800" s="24">
        <v>0</v>
      </c>
      <c r="AJ800" s="24">
        <v>0</v>
      </c>
      <c r="AK800" s="12">
        <f t="shared" ref="AK800:AK823" si="271">SUM(AE800:AJ800)</f>
        <v>6737000</v>
      </c>
      <c r="AL800" s="12">
        <f t="shared" ref="AL800:AQ823" si="272">+J800+Q800+X800+AE800</f>
        <v>0</v>
      </c>
      <c r="AM800" s="12">
        <f t="shared" si="272"/>
        <v>6852000</v>
      </c>
      <c r="AN800" s="12">
        <f t="shared" si="272"/>
        <v>2064000</v>
      </c>
      <c r="AO800" s="12">
        <f t="shared" si="272"/>
        <v>24816000</v>
      </c>
      <c r="AP800" s="12">
        <f t="shared" si="272"/>
        <v>0</v>
      </c>
      <c r="AQ800" s="12">
        <f t="shared" si="272"/>
        <v>0</v>
      </c>
      <c r="AR800" s="12">
        <f t="shared" ref="AR800:AR823" si="273">SUM(AL800:AQ800)</f>
        <v>33732000</v>
      </c>
      <c r="AS800" s="24">
        <v>0</v>
      </c>
      <c r="AT800" s="24">
        <v>0</v>
      </c>
      <c r="AU800" s="24">
        <v>0</v>
      </c>
      <c r="AV800" s="24">
        <v>0</v>
      </c>
      <c r="AW800" s="26">
        <v>0</v>
      </c>
      <c r="AX800" s="26">
        <v>0</v>
      </c>
      <c r="AY800" s="12">
        <f t="shared" ref="AY800:AY823" si="274">SUM(AS800:AX800)</f>
        <v>0</v>
      </c>
      <c r="AZ800" s="12">
        <f t="shared" si="251"/>
        <v>0</v>
      </c>
      <c r="BA800" s="12">
        <f t="shared" si="252"/>
        <v>6852000</v>
      </c>
      <c r="BB800" s="12">
        <f t="shared" si="253"/>
        <v>2064000</v>
      </c>
      <c r="BC800" s="12">
        <f t="shared" si="254"/>
        <v>24816000</v>
      </c>
      <c r="BD800" s="12">
        <f t="shared" si="255"/>
        <v>0</v>
      </c>
      <c r="BE800" s="12">
        <f t="shared" si="256"/>
        <v>0</v>
      </c>
      <c r="BF800" s="12">
        <f t="shared" si="250"/>
        <v>33732000</v>
      </c>
      <c r="BG800" s="90"/>
      <c r="BH800" s="95"/>
    </row>
    <row r="801" spans="1:60" s="6" customFormat="1" ht="38.25">
      <c r="A801" s="84" t="s">
        <v>1120</v>
      </c>
      <c r="B801" s="14" t="s">
        <v>1119</v>
      </c>
      <c r="C801" s="34"/>
      <c r="D801" s="84" t="s">
        <v>1399</v>
      </c>
      <c r="E801" s="84" t="s">
        <v>58</v>
      </c>
      <c r="F801" s="85"/>
      <c r="G801" s="85"/>
      <c r="H801" s="76"/>
      <c r="I801" s="47"/>
      <c r="J801" s="24"/>
      <c r="K801" s="24"/>
      <c r="L801" s="24">
        <v>0</v>
      </c>
      <c r="M801" s="24">
        <v>0</v>
      </c>
      <c r="N801" s="24">
        <v>0</v>
      </c>
      <c r="O801" s="24">
        <v>0</v>
      </c>
      <c r="P801" s="12">
        <f t="shared" si="268"/>
        <v>0</v>
      </c>
      <c r="Q801" s="12">
        <v>0</v>
      </c>
      <c r="R801" s="24">
        <v>0</v>
      </c>
      <c r="S801" s="24"/>
      <c r="T801" s="24">
        <v>0</v>
      </c>
      <c r="U801" s="24">
        <v>0</v>
      </c>
      <c r="V801" s="24">
        <v>0</v>
      </c>
      <c r="W801" s="12">
        <f t="shared" si="269"/>
        <v>0</v>
      </c>
      <c r="X801" s="24">
        <v>0</v>
      </c>
      <c r="Y801" s="24">
        <f>SUM(R801:X801)</f>
        <v>0</v>
      </c>
      <c r="Z801" s="24"/>
      <c r="AA801" s="24"/>
      <c r="AB801" s="24">
        <v>0</v>
      </c>
      <c r="AC801" s="24">
        <v>0</v>
      </c>
      <c r="AD801" s="12">
        <f t="shared" si="270"/>
        <v>0</v>
      </c>
      <c r="AE801" s="24"/>
      <c r="AF801" s="24"/>
      <c r="AG801" s="24">
        <v>0</v>
      </c>
      <c r="AH801" s="24">
        <v>0</v>
      </c>
      <c r="AI801" s="24">
        <v>0</v>
      </c>
      <c r="AJ801" s="24">
        <v>0</v>
      </c>
      <c r="AK801" s="12">
        <f t="shared" si="271"/>
        <v>0</v>
      </c>
      <c r="AL801" s="12">
        <f t="shared" si="272"/>
        <v>0</v>
      </c>
      <c r="AM801" s="12">
        <f t="shared" si="272"/>
        <v>0</v>
      </c>
      <c r="AN801" s="12">
        <f t="shared" si="272"/>
        <v>0</v>
      </c>
      <c r="AO801" s="12">
        <f t="shared" si="272"/>
        <v>0</v>
      </c>
      <c r="AP801" s="12">
        <f t="shared" si="272"/>
        <v>0</v>
      </c>
      <c r="AQ801" s="12">
        <f t="shared" si="272"/>
        <v>0</v>
      </c>
      <c r="AR801" s="12">
        <f t="shared" si="273"/>
        <v>0</v>
      </c>
      <c r="AS801" s="24">
        <v>0</v>
      </c>
      <c r="AT801" s="24">
        <v>0</v>
      </c>
      <c r="AU801" s="24">
        <v>0</v>
      </c>
      <c r="AV801" s="24">
        <v>0</v>
      </c>
      <c r="AW801" s="26">
        <v>0</v>
      </c>
      <c r="AX801" s="26">
        <v>0</v>
      </c>
      <c r="AY801" s="12">
        <f t="shared" si="274"/>
        <v>0</v>
      </c>
      <c r="AZ801" s="12">
        <f t="shared" si="251"/>
        <v>0</v>
      </c>
      <c r="BA801" s="12">
        <f t="shared" si="252"/>
        <v>0</v>
      </c>
      <c r="BB801" s="12">
        <f t="shared" si="253"/>
        <v>0</v>
      </c>
      <c r="BC801" s="12">
        <f t="shared" si="254"/>
        <v>0</v>
      </c>
      <c r="BD801" s="12">
        <f t="shared" si="255"/>
        <v>0</v>
      </c>
      <c r="BE801" s="12">
        <f t="shared" si="256"/>
        <v>0</v>
      </c>
      <c r="BF801" s="12">
        <f t="shared" si="250"/>
        <v>0</v>
      </c>
      <c r="BG801" s="90"/>
      <c r="BH801" s="95"/>
    </row>
    <row r="802" spans="1:60" s="5" customFormat="1">
      <c r="A802" s="84" t="s">
        <v>1121</v>
      </c>
      <c r="B802" s="14" t="s">
        <v>1119</v>
      </c>
      <c r="C802" s="84"/>
      <c r="D802" s="84" t="s">
        <v>1399</v>
      </c>
      <c r="E802" s="84" t="s">
        <v>36</v>
      </c>
      <c r="F802" s="85"/>
      <c r="G802" s="85"/>
      <c r="H802" s="76"/>
      <c r="I802" s="47"/>
      <c r="J802" s="24">
        <v>0</v>
      </c>
      <c r="K802" s="24"/>
      <c r="L802" s="24">
        <v>0</v>
      </c>
      <c r="M802" s="24">
        <v>0</v>
      </c>
      <c r="N802" s="24">
        <v>0</v>
      </c>
      <c r="O802" s="24">
        <v>0</v>
      </c>
      <c r="P802" s="12">
        <f t="shared" si="268"/>
        <v>0</v>
      </c>
      <c r="Q802" s="12">
        <v>0</v>
      </c>
      <c r="R802" s="24">
        <v>0</v>
      </c>
      <c r="S802" s="24"/>
      <c r="T802" s="24">
        <v>0</v>
      </c>
      <c r="U802" s="24">
        <v>0</v>
      </c>
      <c r="V802" s="24">
        <v>0</v>
      </c>
      <c r="W802" s="12">
        <f t="shared" si="269"/>
        <v>0</v>
      </c>
      <c r="X802" s="24">
        <v>0</v>
      </c>
      <c r="Y802" s="24">
        <f>SUM(R802:X802)</f>
        <v>0</v>
      </c>
      <c r="Z802" s="24">
        <v>0</v>
      </c>
      <c r="AA802" s="24">
        <v>0</v>
      </c>
      <c r="AB802" s="24">
        <v>0</v>
      </c>
      <c r="AC802" s="24">
        <v>0</v>
      </c>
      <c r="AD802" s="12">
        <f t="shared" si="270"/>
        <v>0</v>
      </c>
      <c r="AE802" s="24">
        <v>0</v>
      </c>
      <c r="AF802" s="24">
        <v>0</v>
      </c>
      <c r="AG802" s="24">
        <v>0</v>
      </c>
      <c r="AH802" s="24">
        <v>0</v>
      </c>
      <c r="AI802" s="24">
        <v>0</v>
      </c>
      <c r="AJ802" s="24">
        <v>0</v>
      </c>
      <c r="AK802" s="12">
        <f t="shared" si="271"/>
        <v>0</v>
      </c>
      <c r="AL802" s="12">
        <f t="shared" si="272"/>
        <v>0</v>
      </c>
      <c r="AM802" s="12">
        <f t="shared" si="272"/>
        <v>0</v>
      </c>
      <c r="AN802" s="12">
        <f t="shared" si="272"/>
        <v>0</v>
      </c>
      <c r="AO802" s="12">
        <f t="shared" si="272"/>
        <v>0</v>
      </c>
      <c r="AP802" s="12">
        <f t="shared" si="272"/>
        <v>0</v>
      </c>
      <c r="AQ802" s="12">
        <f t="shared" si="272"/>
        <v>0</v>
      </c>
      <c r="AR802" s="12">
        <f t="shared" si="273"/>
        <v>0</v>
      </c>
      <c r="AS802" s="24">
        <v>0</v>
      </c>
      <c r="AT802" s="24">
        <v>0</v>
      </c>
      <c r="AU802" s="24">
        <v>0</v>
      </c>
      <c r="AV802" s="24">
        <v>0</v>
      </c>
      <c r="AW802" s="26">
        <v>0</v>
      </c>
      <c r="AX802" s="26">
        <v>0</v>
      </c>
      <c r="AY802" s="12">
        <f t="shared" si="274"/>
        <v>0</v>
      </c>
      <c r="AZ802" s="12">
        <f t="shared" si="251"/>
        <v>0</v>
      </c>
      <c r="BA802" s="12">
        <f t="shared" si="252"/>
        <v>0</v>
      </c>
      <c r="BB802" s="12">
        <f t="shared" si="253"/>
        <v>0</v>
      </c>
      <c r="BC802" s="12">
        <f t="shared" si="254"/>
        <v>0</v>
      </c>
      <c r="BD802" s="12">
        <f t="shared" si="255"/>
        <v>0</v>
      </c>
      <c r="BE802" s="12">
        <f t="shared" si="256"/>
        <v>0</v>
      </c>
      <c r="BF802" s="12">
        <f t="shared" si="250"/>
        <v>0</v>
      </c>
      <c r="BG802" s="1"/>
      <c r="BH802" s="95"/>
    </row>
    <row r="803" spans="1:60" s="6" customFormat="1">
      <c r="A803" s="84" t="s">
        <v>1122</v>
      </c>
      <c r="B803" s="14" t="s">
        <v>1119</v>
      </c>
      <c r="C803" s="34"/>
      <c r="D803" s="84" t="s">
        <v>45</v>
      </c>
      <c r="E803" s="84" t="s">
        <v>1400</v>
      </c>
      <c r="F803" s="85"/>
      <c r="G803" s="85"/>
      <c r="H803" s="76"/>
      <c r="I803" s="47"/>
      <c r="J803" s="24">
        <v>0</v>
      </c>
      <c r="K803" s="24">
        <v>132000</v>
      </c>
      <c r="L803" s="24">
        <v>0</v>
      </c>
      <c r="M803" s="24">
        <v>0</v>
      </c>
      <c r="N803" s="24">
        <v>0</v>
      </c>
      <c r="O803" s="24">
        <v>0</v>
      </c>
      <c r="P803" s="12">
        <f t="shared" si="268"/>
        <v>132000</v>
      </c>
      <c r="Q803" s="12">
        <v>0</v>
      </c>
      <c r="R803" s="24">
        <v>0</v>
      </c>
      <c r="S803" s="24">
        <v>272000</v>
      </c>
      <c r="T803" s="24">
        <v>0</v>
      </c>
      <c r="U803" s="24">
        <v>0</v>
      </c>
      <c r="V803" s="24">
        <v>0</v>
      </c>
      <c r="W803" s="12">
        <f t="shared" si="269"/>
        <v>272000</v>
      </c>
      <c r="X803" s="24">
        <v>0</v>
      </c>
      <c r="Y803" s="24">
        <v>0</v>
      </c>
      <c r="Z803" s="24">
        <v>0</v>
      </c>
      <c r="AA803" s="24">
        <v>0</v>
      </c>
      <c r="AB803" s="24">
        <v>0</v>
      </c>
      <c r="AC803" s="24">
        <v>0</v>
      </c>
      <c r="AD803" s="12">
        <f t="shared" si="270"/>
        <v>0</v>
      </c>
      <c r="AE803" s="24">
        <v>0</v>
      </c>
      <c r="AF803" s="24">
        <v>0</v>
      </c>
      <c r="AG803" s="24">
        <v>0</v>
      </c>
      <c r="AH803" s="24">
        <v>0</v>
      </c>
      <c r="AI803" s="24">
        <v>0</v>
      </c>
      <c r="AJ803" s="24">
        <v>0</v>
      </c>
      <c r="AK803" s="12">
        <f t="shared" si="271"/>
        <v>0</v>
      </c>
      <c r="AL803" s="12">
        <f t="shared" si="272"/>
        <v>0</v>
      </c>
      <c r="AM803" s="12">
        <f t="shared" si="272"/>
        <v>132000</v>
      </c>
      <c r="AN803" s="12">
        <f t="shared" si="272"/>
        <v>272000</v>
      </c>
      <c r="AO803" s="12">
        <f t="shared" si="272"/>
        <v>0</v>
      </c>
      <c r="AP803" s="12">
        <f t="shared" si="272"/>
        <v>0</v>
      </c>
      <c r="AQ803" s="12">
        <f t="shared" si="272"/>
        <v>0</v>
      </c>
      <c r="AR803" s="12">
        <f t="shared" si="273"/>
        <v>404000</v>
      </c>
      <c r="AS803" s="24">
        <v>0</v>
      </c>
      <c r="AT803" s="24">
        <v>0</v>
      </c>
      <c r="AU803" s="24">
        <v>0</v>
      </c>
      <c r="AV803" s="24">
        <v>0</v>
      </c>
      <c r="AW803" s="26">
        <v>0</v>
      </c>
      <c r="AX803" s="26">
        <v>0</v>
      </c>
      <c r="AY803" s="12">
        <f t="shared" si="274"/>
        <v>0</v>
      </c>
      <c r="AZ803" s="12">
        <f t="shared" si="251"/>
        <v>0</v>
      </c>
      <c r="BA803" s="12">
        <f t="shared" si="252"/>
        <v>132000</v>
      </c>
      <c r="BB803" s="12">
        <f t="shared" si="253"/>
        <v>272000</v>
      </c>
      <c r="BC803" s="12">
        <f t="shared" si="254"/>
        <v>0</v>
      </c>
      <c r="BD803" s="12">
        <f t="shared" si="255"/>
        <v>0</v>
      </c>
      <c r="BE803" s="12">
        <f t="shared" si="256"/>
        <v>0</v>
      </c>
      <c r="BF803" s="12">
        <f t="shared" si="250"/>
        <v>404000</v>
      </c>
      <c r="BG803" s="90"/>
      <c r="BH803" s="95"/>
    </row>
    <row r="804" spans="1:60" s="6" customFormat="1">
      <c r="A804" s="84" t="s">
        <v>1123</v>
      </c>
      <c r="B804" s="14" t="s">
        <v>1124</v>
      </c>
      <c r="C804" s="34"/>
      <c r="D804" s="84" t="s">
        <v>1399</v>
      </c>
      <c r="E804" s="84" t="s">
        <v>64</v>
      </c>
      <c r="F804" s="85"/>
      <c r="G804" s="85"/>
      <c r="H804" s="76"/>
      <c r="I804" s="47"/>
      <c r="J804" s="24">
        <v>0</v>
      </c>
      <c r="K804" s="24">
        <v>779000</v>
      </c>
      <c r="L804" s="24">
        <v>0</v>
      </c>
      <c r="M804" s="24">
        <v>0</v>
      </c>
      <c r="N804" s="24">
        <v>0</v>
      </c>
      <c r="O804" s="24">
        <v>0</v>
      </c>
      <c r="P804" s="12">
        <f t="shared" si="268"/>
        <v>779000</v>
      </c>
      <c r="Q804" s="24">
        <v>0</v>
      </c>
      <c r="R804" s="24">
        <v>1039000</v>
      </c>
      <c r="S804" s="24">
        <v>0</v>
      </c>
      <c r="T804" s="24">
        <v>0</v>
      </c>
      <c r="U804" s="24">
        <v>0</v>
      </c>
      <c r="V804" s="24">
        <v>0</v>
      </c>
      <c r="W804" s="12">
        <f t="shared" si="269"/>
        <v>1039000</v>
      </c>
      <c r="X804" s="24">
        <v>0</v>
      </c>
      <c r="Y804" s="24">
        <v>780000</v>
      </c>
      <c r="Z804" s="24">
        <v>0</v>
      </c>
      <c r="AA804" s="24">
        <v>0</v>
      </c>
      <c r="AB804" s="24">
        <v>0</v>
      </c>
      <c r="AC804" s="24">
        <v>0</v>
      </c>
      <c r="AD804" s="12">
        <f t="shared" si="270"/>
        <v>780000</v>
      </c>
      <c r="AE804" s="24">
        <v>0</v>
      </c>
      <c r="AF804" s="24">
        <v>0</v>
      </c>
      <c r="AG804" s="24">
        <v>0</v>
      </c>
      <c r="AH804" s="24">
        <v>0</v>
      </c>
      <c r="AI804" s="24">
        <v>0</v>
      </c>
      <c r="AJ804" s="24">
        <v>0</v>
      </c>
      <c r="AK804" s="12">
        <f t="shared" si="271"/>
        <v>0</v>
      </c>
      <c r="AL804" s="12">
        <f t="shared" si="272"/>
        <v>0</v>
      </c>
      <c r="AM804" s="12">
        <f t="shared" si="272"/>
        <v>2598000</v>
      </c>
      <c r="AN804" s="12">
        <f t="shared" si="272"/>
        <v>0</v>
      </c>
      <c r="AO804" s="12">
        <f t="shared" si="272"/>
        <v>0</v>
      </c>
      <c r="AP804" s="12">
        <f t="shared" si="272"/>
        <v>0</v>
      </c>
      <c r="AQ804" s="12">
        <f t="shared" si="272"/>
        <v>0</v>
      </c>
      <c r="AR804" s="12">
        <f t="shared" si="273"/>
        <v>2598000</v>
      </c>
      <c r="AS804" s="24">
        <v>0</v>
      </c>
      <c r="AT804" s="24">
        <v>0</v>
      </c>
      <c r="AU804" s="24">
        <v>0</v>
      </c>
      <c r="AV804" s="24">
        <v>0</v>
      </c>
      <c r="AW804" s="26">
        <v>0</v>
      </c>
      <c r="AX804" s="26">
        <v>0</v>
      </c>
      <c r="AY804" s="12">
        <f t="shared" si="274"/>
        <v>0</v>
      </c>
      <c r="AZ804" s="12">
        <f t="shared" si="251"/>
        <v>0</v>
      </c>
      <c r="BA804" s="12">
        <f t="shared" si="252"/>
        <v>2598000</v>
      </c>
      <c r="BB804" s="12">
        <f t="shared" si="253"/>
        <v>0</v>
      </c>
      <c r="BC804" s="12">
        <f t="shared" si="254"/>
        <v>0</v>
      </c>
      <c r="BD804" s="12">
        <f t="shared" si="255"/>
        <v>0</v>
      </c>
      <c r="BE804" s="12">
        <f t="shared" si="256"/>
        <v>0</v>
      </c>
      <c r="BF804" s="12">
        <f t="shared" si="250"/>
        <v>2598000</v>
      </c>
      <c r="BG804" s="90"/>
      <c r="BH804" s="95"/>
    </row>
    <row r="805" spans="1:60" s="5" customFormat="1">
      <c r="A805" s="84" t="s">
        <v>1125</v>
      </c>
      <c r="B805" s="14" t="s">
        <v>1119</v>
      </c>
      <c r="C805" s="84"/>
      <c r="D805" s="84" t="s">
        <v>1399</v>
      </c>
      <c r="E805" s="84" t="s">
        <v>1381</v>
      </c>
      <c r="F805" s="85"/>
      <c r="G805" s="85"/>
      <c r="H805" s="76"/>
      <c r="I805" s="47"/>
      <c r="J805" s="24">
        <v>0</v>
      </c>
      <c r="K805" s="24">
        <v>0</v>
      </c>
      <c r="L805" s="24">
        <v>0</v>
      </c>
      <c r="M805" s="24">
        <v>0</v>
      </c>
      <c r="N805" s="24"/>
      <c r="O805" s="24">
        <v>0</v>
      </c>
      <c r="P805" s="12">
        <f t="shared" si="268"/>
        <v>0</v>
      </c>
      <c r="Q805" s="24">
        <v>0</v>
      </c>
      <c r="R805" s="24">
        <v>0</v>
      </c>
      <c r="S805" s="24">
        <v>0</v>
      </c>
      <c r="T805" s="24">
        <v>0</v>
      </c>
      <c r="U805" s="24"/>
      <c r="V805" s="24">
        <v>0</v>
      </c>
      <c r="W805" s="12">
        <f t="shared" si="269"/>
        <v>0</v>
      </c>
      <c r="X805" s="24">
        <v>0</v>
      </c>
      <c r="Y805" s="24">
        <v>0</v>
      </c>
      <c r="Z805" s="24">
        <v>0</v>
      </c>
      <c r="AA805" s="24">
        <v>0</v>
      </c>
      <c r="AB805" s="24"/>
      <c r="AC805" s="24">
        <v>0</v>
      </c>
      <c r="AD805" s="12">
        <f t="shared" si="270"/>
        <v>0</v>
      </c>
      <c r="AE805" s="24">
        <v>0</v>
      </c>
      <c r="AF805" s="24">
        <v>0</v>
      </c>
      <c r="AG805" s="24">
        <v>0</v>
      </c>
      <c r="AH805" s="24">
        <v>0</v>
      </c>
      <c r="AI805" s="24"/>
      <c r="AJ805" s="24">
        <v>0</v>
      </c>
      <c r="AK805" s="12">
        <f t="shared" si="271"/>
        <v>0</v>
      </c>
      <c r="AL805" s="12">
        <f t="shared" si="272"/>
        <v>0</v>
      </c>
      <c r="AM805" s="12">
        <f t="shared" si="272"/>
        <v>0</v>
      </c>
      <c r="AN805" s="12">
        <f t="shared" si="272"/>
        <v>0</v>
      </c>
      <c r="AO805" s="12">
        <f t="shared" si="272"/>
        <v>0</v>
      </c>
      <c r="AP805" s="12">
        <f t="shared" si="272"/>
        <v>0</v>
      </c>
      <c r="AQ805" s="12">
        <f t="shared" si="272"/>
        <v>0</v>
      </c>
      <c r="AR805" s="12">
        <f t="shared" si="273"/>
        <v>0</v>
      </c>
      <c r="AS805" s="24">
        <v>0</v>
      </c>
      <c r="AT805" s="24">
        <v>0</v>
      </c>
      <c r="AU805" s="24">
        <v>0</v>
      </c>
      <c r="AV805" s="24">
        <v>0</v>
      </c>
      <c r="AW805" s="26">
        <v>0</v>
      </c>
      <c r="AX805" s="26">
        <v>0</v>
      </c>
      <c r="AY805" s="12">
        <f t="shared" si="274"/>
        <v>0</v>
      </c>
      <c r="AZ805" s="12">
        <f t="shared" si="251"/>
        <v>0</v>
      </c>
      <c r="BA805" s="12">
        <f t="shared" si="252"/>
        <v>0</v>
      </c>
      <c r="BB805" s="12">
        <f t="shared" si="253"/>
        <v>0</v>
      </c>
      <c r="BC805" s="12">
        <f t="shared" si="254"/>
        <v>0</v>
      </c>
      <c r="BD805" s="12">
        <f t="shared" si="255"/>
        <v>0</v>
      </c>
      <c r="BE805" s="12">
        <f t="shared" si="256"/>
        <v>0</v>
      </c>
      <c r="BF805" s="12">
        <f t="shared" si="250"/>
        <v>0</v>
      </c>
      <c r="BG805" s="1"/>
      <c r="BH805" s="95"/>
    </row>
    <row r="806" spans="1:60" s="6" customFormat="1">
      <c r="A806" s="84" t="s">
        <v>1126</v>
      </c>
      <c r="B806" s="14" t="s">
        <v>16</v>
      </c>
      <c r="C806" s="34"/>
      <c r="D806" s="84" t="s">
        <v>44</v>
      </c>
      <c r="E806" s="84"/>
      <c r="F806" s="85"/>
      <c r="G806" s="85"/>
      <c r="H806" s="76"/>
      <c r="I806" s="47"/>
      <c r="J806" s="24">
        <v>24469</v>
      </c>
      <c r="K806" s="24">
        <v>0</v>
      </c>
      <c r="L806" s="24">
        <v>0</v>
      </c>
      <c r="M806" s="24">
        <v>0</v>
      </c>
      <c r="N806" s="24">
        <v>0</v>
      </c>
      <c r="O806" s="24">
        <v>0</v>
      </c>
      <c r="P806" s="12">
        <f t="shared" si="268"/>
        <v>24469</v>
      </c>
      <c r="Q806" s="24">
        <v>20440</v>
      </c>
      <c r="R806" s="24">
        <v>0</v>
      </c>
      <c r="S806" s="24">
        <v>0</v>
      </c>
      <c r="T806" s="24">
        <v>0</v>
      </c>
      <c r="U806" s="24">
        <v>0</v>
      </c>
      <c r="V806" s="24">
        <v>0</v>
      </c>
      <c r="W806" s="12">
        <f t="shared" si="269"/>
        <v>20440</v>
      </c>
      <c r="X806" s="24">
        <v>24942</v>
      </c>
      <c r="Y806" s="24">
        <v>0</v>
      </c>
      <c r="Z806" s="24">
        <v>0</v>
      </c>
      <c r="AA806" s="24">
        <v>0</v>
      </c>
      <c r="AB806" s="24">
        <v>0</v>
      </c>
      <c r="AC806" s="24">
        <v>0</v>
      </c>
      <c r="AD806" s="12">
        <f t="shared" si="270"/>
        <v>24942</v>
      </c>
      <c r="AE806" s="24">
        <v>24942</v>
      </c>
      <c r="AF806" s="24">
        <v>0</v>
      </c>
      <c r="AG806" s="24">
        <v>0</v>
      </c>
      <c r="AH806" s="24">
        <v>0</v>
      </c>
      <c r="AI806" s="24">
        <v>0</v>
      </c>
      <c r="AJ806" s="24">
        <v>0</v>
      </c>
      <c r="AK806" s="12">
        <f t="shared" si="271"/>
        <v>24942</v>
      </c>
      <c r="AL806" s="12">
        <f t="shared" si="272"/>
        <v>94793</v>
      </c>
      <c r="AM806" s="12">
        <f t="shared" si="272"/>
        <v>0</v>
      </c>
      <c r="AN806" s="12">
        <f t="shared" si="272"/>
        <v>0</v>
      </c>
      <c r="AO806" s="12">
        <f t="shared" si="272"/>
        <v>0</v>
      </c>
      <c r="AP806" s="12">
        <f t="shared" si="272"/>
        <v>0</v>
      </c>
      <c r="AQ806" s="12">
        <f t="shared" si="272"/>
        <v>0</v>
      </c>
      <c r="AR806" s="12">
        <f t="shared" si="273"/>
        <v>94793</v>
      </c>
      <c r="AS806" s="24">
        <v>0</v>
      </c>
      <c r="AT806" s="24">
        <v>0</v>
      </c>
      <c r="AU806" s="24">
        <v>0</v>
      </c>
      <c r="AV806" s="24">
        <v>0</v>
      </c>
      <c r="AW806" s="26">
        <v>0</v>
      </c>
      <c r="AX806" s="26">
        <v>0</v>
      </c>
      <c r="AY806" s="12">
        <f t="shared" si="274"/>
        <v>0</v>
      </c>
      <c r="AZ806" s="12">
        <f t="shared" si="251"/>
        <v>94793</v>
      </c>
      <c r="BA806" s="12">
        <f t="shared" si="252"/>
        <v>0</v>
      </c>
      <c r="BB806" s="12">
        <f t="shared" si="253"/>
        <v>0</v>
      </c>
      <c r="BC806" s="12">
        <f t="shared" si="254"/>
        <v>0</v>
      </c>
      <c r="BD806" s="12">
        <f t="shared" si="255"/>
        <v>0</v>
      </c>
      <c r="BE806" s="12">
        <f t="shared" si="256"/>
        <v>0</v>
      </c>
      <c r="BF806" s="12">
        <f t="shared" si="250"/>
        <v>94793</v>
      </c>
      <c r="BG806" s="90"/>
      <c r="BH806" s="95"/>
    </row>
    <row r="807" spans="1:60" s="6" customFormat="1">
      <c r="A807" s="84" t="s">
        <v>1127</v>
      </c>
      <c r="B807" s="14" t="s">
        <v>1119</v>
      </c>
      <c r="C807" s="34"/>
      <c r="D807" s="84" t="s">
        <v>1399</v>
      </c>
      <c r="E807" s="84" t="s">
        <v>58</v>
      </c>
      <c r="F807" s="85"/>
      <c r="G807" s="85"/>
      <c r="H807" s="76"/>
      <c r="I807" s="47"/>
      <c r="J807" s="24">
        <v>0</v>
      </c>
      <c r="K807" s="24">
        <v>0</v>
      </c>
      <c r="L807" s="24">
        <v>0</v>
      </c>
      <c r="M807" s="24">
        <v>0</v>
      </c>
      <c r="N807" s="24"/>
      <c r="O807" s="24">
        <v>0</v>
      </c>
      <c r="P807" s="12">
        <f t="shared" si="268"/>
        <v>0</v>
      </c>
      <c r="Q807" s="24">
        <v>0</v>
      </c>
      <c r="R807" s="24">
        <v>0</v>
      </c>
      <c r="S807" s="24">
        <v>0</v>
      </c>
      <c r="T807" s="24">
        <v>0</v>
      </c>
      <c r="U807" s="24"/>
      <c r="V807" s="24">
        <v>0</v>
      </c>
      <c r="W807" s="12">
        <f t="shared" si="269"/>
        <v>0</v>
      </c>
      <c r="X807" s="24">
        <v>0</v>
      </c>
      <c r="Y807" s="24">
        <v>0</v>
      </c>
      <c r="Z807" s="24">
        <v>0</v>
      </c>
      <c r="AA807" s="24">
        <v>0</v>
      </c>
      <c r="AB807" s="24"/>
      <c r="AC807" s="24">
        <v>0</v>
      </c>
      <c r="AD807" s="12">
        <f t="shared" si="270"/>
        <v>0</v>
      </c>
      <c r="AE807" s="24">
        <v>0</v>
      </c>
      <c r="AF807" s="24">
        <v>0</v>
      </c>
      <c r="AG807" s="24">
        <v>0</v>
      </c>
      <c r="AH807" s="24">
        <v>0</v>
      </c>
      <c r="AI807" s="24"/>
      <c r="AJ807" s="24">
        <v>0</v>
      </c>
      <c r="AK807" s="12">
        <f t="shared" si="271"/>
        <v>0</v>
      </c>
      <c r="AL807" s="12">
        <f t="shared" si="272"/>
        <v>0</v>
      </c>
      <c r="AM807" s="12">
        <f t="shared" si="272"/>
        <v>0</v>
      </c>
      <c r="AN807" s="12">
        <f t="shared" si="272"/>
        <v>0</v>
      </c>
      <c r="AO807" s="12">
        <f t="shared" si="272"/>
        <v>0</v>
      </c>
      <c r="AP807" s="12">
        <f t="shared" si="272"/>
        <v>0</v>
      </c>
      <c r="AQ807" s="12">
        <f t="shared" si="272"/>
        <v>0</v>
      </c>
      <c r="AR807" s="12">
        <f t="shared" si="273"/>
        <v>0</v>
      </c>
      <c r="AS807" s="24">
        <v>0</v>
      </c>
      <c r="AT807" s="24">
        <v>0</v>
      </c>
      <c r="AU807" s="24">
        <v>0</v>
      </c>
      <c r="AV807" s="24">
        <v>0</v>
      </c>
      <c r="AW807" s="26">
        <v>0</v>
      </c>
      <c r="AX807" s="26">
        <v>0</v>
      </c>
      <c r="AY807" s="12">
        <f t="shared" si="274"/>
        <v>0</v>
      </c>
      <c r="AZ807" s="12">
        <f t="shared" si="251"/>
        <v>0</v>
      </c>
      <c r="BA807" s="12">
        <f t="shared" si="252"/>
        <v>0</v>
      </c>
      <c r="BB807" s="12">
        <f t="shared" si="253"/>
        <v>0</v>
      </c>
      <c r="BC807" s="12">
        <f t="shared" si="254"/>
        <v>0</v>
      </c>
      <c r="BD807" s="12">
        <f t="shared" si="255"/>
        <v>0</v>
      </c>
      <c r="BE807" s="12">
        <f t="shared" si="256"/>
        <v>0</v>
      </c>
      <c r="BF807" s="12">
        <f t="shared" si="250"/>
        <v>0</v>
      </c>
      <c r="BG807" s="90"/>
      <c r="BH807" s="95"/>
    </row>
    <row r="808" spans="1:60" s="6" customFormat="1">
      <c r="A808" s="84" t="s">
        <v>1128</v>
      </c>
      <c r="B808" s="14" t="s">
        <v>1119</v>
      </c>
      <c r="C808" s="34"/>
      <c r="D808" s="84" t="s">
        <v>1399</v>
      </c>
      <c r="E808" s="84" t="s">
        <v>63</v>
      </c>
      <c r="F808" s="85"/>
      <c r="G808" s="85"/>
      <c r="H808" s="76"/>
      <c r="I808" s="47"/>
      <c r="J808" s="24">
        <v>0</v>
      </c>
      <c r="K808" s="24">
        <v>647000</v>
      </c>
      <c r="L808" s="24">
        <v>0</v>
      </c>
      <c r="M808" s="24">
        <v>0</v>
      </c>
      <c r="N808" s="24">
        <v>0</v>
      </c>
      <c r="O808" s="24">
        <v>0</v>
      </c>
      <c r="P808" s="12">
        <f t="shared" si="268"/>
        <v>647000</v>
      </c>
      <c r="Q808" s="24">
        <v>0</v>
      </c>
      <c r="R808" s="24">
        <v>0</v>
      </c>
      <c r="S808" s="24">
        <v>0</v>
      </c>
      <c r="T808" s="24">
        <v>0</v>
      </c>
      <c r="U808" s="24">
        <v>0</v>
      </c>
      <c r="V808" s="24">
        <v>0</v>
      </c>
      <c r="W808" s="12">
        <f t="shared" si="269"/>
        <v>0</v>
      </c>
      <c r="X808" s="24">
        <v>0</v>
      </c>
      <c r="Y808" s="24">
        <v>0</v>
      </c>
      <c r="Z808" s="24">
        <v>0</v>
      </c>
      <c r="AA808" s="24">
        <v>0</v>
      </c>
      <c r="AB808" s="24">
        <v>0</v>
      </c>
      <c r="AC808" s="24">
        <v>0</v>
      </c>
      <c r="AD808" s="12">
        <f t="shared" si="270"/>
        <v>0</v>
      </c>
      <c r="AE808" s="24">
        <v>0</v>
      </c>
      <c r="AF808" s="24">
        <v>0</v>
      </c>
      <c r="AG808" s="24">
        <v>0</v>
      </c>
      <c r="AH808" s="24">
        <v>0</v>
      </c>
      <c r="AI808" s="24">
        <v>0</v>
      </c>
      <c r="AJ808" s="24">
        <v>0</v>
      </c>
      <c r="AK808" s="12">
        <f t="shared" si="271"/>
        <v>0</v>
      </c>
      <c r="AL808" s="12">
        <f t="shared" si="272"/>
        <v>0</v>
      </c>
      <c r="AM808" s="12">
        <f t="shared" si="272"/>
        <v>647000</v>
      </c>
      <c r="AN808" s="12">
        <f t="shared" si="272"/>
        <v>0</v>
      </c>
      <c r="AO808" s="12">
        <f t="shared" si="272"/>
        <v>0</v>
      </c>
      <c r="AP808" s="12">
        <f t="shared" si="272"/>
        <v>0</v>
      </c>
      <c r="AQ808" s="12">
        <f t="shared" si="272"/>
        <v>0</v>
      </c>
      <c r="AR808" s="12">
        <f t="shared" si="273"/>
        <v>647000</v>
      </c>
      <c r="AS808" s="24">
        <v>0</v>
      </c>
      <c r="AT808" s="24">
        <v>0</v>
      </c>
      <c r="AU808" s="24">
        <v>0</v>
      </c>
      <c r="AV808" s="24">
        <v>0</v>
      </c>
      <c r="AW808" s="26">
        <v>0</v>
      </c>
      <c r="AX808" s="26">
        <v>0</v>
      </c>
      <c r="AY808" s="12">
        <f t="shared" si="274"/>
        <v>0</v>
      </c>
      <c r="AZ808" s="12">
        <f t="shared" si="251"/>
        <v>0</v>
      </c>
      <c r="BA808" s="12">
        <f t="shared" si="252"/>
        <v>647000</v>
      </c>
      <c r="BB808" s="12">
        <f t="shared" si="253"/>
        <v>0</v>
      </c>
      <c r="BC808" s="12">
        <f t="shared" si="254"/>
        <v>0</v>
      </c>
      <c r="BD808" s="12">
        <f t="shared" si="255"/>
        <v>0</v>
      </c>
      <c r="BE808" s="12">
        <f t="shared" si="256"/>
        <v>0</v>
      </c>
      <c r="BF808" s="12">
        <f t="shared" si="250"/>
        <v>647000</v>
      </c>
      <c r="BG808" s="90"/>
      <c r="BH808" s="95"/>
    </row>
    <row r="809" spans="1:60" s="6" customFormat="1">
      <c r="A809" s="84" t="s">
        <v>1129</v>
      </c>
      <c r="B809" s="14" t="s">
        <v>1119</v>
      </c>
      <c r="C809" s="34"/>
      <c r="D809" s="84" t="s">
        <v>44</v>
      </c>
      <c r="E809" s="84"/>
      <c r="F809" s="85" t="s">
        <v>1130</v>
      </c>
      <c r="G809" s="85"/>
      <c r="H809" s="76"/>
      <c r="I809" s="47"/>
      <c r="J809" s="24">
        <v>0</v>
      </c>
      <c r="K809" s="24">
        <v>30000</v>
      </c>
      <c r="L809" s="24">
        <v>0</v>
      </c>
      <c r="M809" s="24">
        <v>0</v>
      </c>
      <c r="N809" s="24">
        <v>0</v>
      </c>
      <c r="O809" s="24">
        <v>0</v>
      </c>
      <c r="P809" s="12">
        <f t="shared" si="268"/>
        <v>30000</v>
      </c>
      <c r="Q809" s="24">
        <v>0</v>
      </c>
      <c r="R809" s="24">
        <v>30000</v>
      </c>
      <c r="S809" s="24">
        <v>0</v>
      </c>
      <c r="T809" s="24">
        <v>0</v>
      </c>
      <c r="U809" s="24">
        <v>0</v>
      </c>
      <c r="V809" s="24">
        <v>0</v>
      </c>
      <c r="W809" s="12">
        <f t="shared" si="269"/>
        <v>30000</v>
      </c>
      <c r="X809" s="24">
        <v>0</v>
      </c>
      <c r="Y809" s="24">
        <v>31000</v>
      </c>
      <c r="Z809" s="24">
        <v>0</v>
      </c>
      <c r="AA809" s="24">
        <v>0</v>
      </c>
      <c r="AB809" s="24">
        <v>0</v>
      </c>
      <c r="AC809" s="24">
        <v>0</v>
      </c>
      <c r="AD809" s="12">
        <f t="shared" si="270"/>
        <v>31000</v>
      </c>
      <c r="AE809" s="24">
        <v>0</v>
      </c>
      <c r="AF809" s="24">
        <v>32000</v>
      </c>
      <c r="AG809" s="24">
        <v>0</v>
      </c>
      <c r="AH809" s="24">
        <v>0</v>
      </c>
      <c r="AI809" s="24">
        <v>0</v>
      </c>
      <c r="AJ809" s="24">
        <v>0</v>
      </c>
      <c r="AK809" s="12">
        <f t="shared" si="271"/>
        <v>32000</v>
      </c>
      <c r="AL809" s="12">
        <f t="shared" si="272"/>
        <v>0</v>
      </c>
      <c r="AM809" s="12">
        <f t="shared" si="272"/>
        <v>123000</v>
      </c>
      <c r="AN809" s="12">
        <f t="shared" si="272"/>
        <v>0</v>
      </c>
      <c r="AO809" s="12">
        <f t="shared" si="272"/>
        <v>0</v>
      </c>
      <c r="AP809" s="12">
        <f t="shared" si="272"/>
        <v>0</v>
      </c>
      <c r="AQ809" s="12">
        <f t="shared" si="272"/>
        <v>0</v>
      </c>
      <c r="AR809" s="12">
        <f t="shared" si="273"/>
        <v>123000</v>
      </c>
      <c r="AS809" s="24">
        <v>0</v>
      </c>
      <c r="AT809" s="24">
        <v>0</v>
      </c>
      <c r="AU809" s="24">
        <v>0</v>
      </c>
      <c r="AV809" s="24">
        <v>0</v>
      </c>
      <c r="AW809" s="26">
        <v>0</v>
      </c>
      <c r="AX809" s="26">
        <v>0</v>
      </c>
      <c r="AY809" s="12">
        <f t="shared" si="274"/>
        <v>0</v>
      </c>
      <c r="AZ809" s="12">
        <f t="shared" si="251"/>
        <v>0</v>
      </c>
      <c r="BA809" s="12">
        <f t="shared" si="252"/>
        <v>123000</v>
      </c>
      <c r="BB809" s="12">
        <f t="shared" si="253"/>
        <v>0</v>
      </c>
      <c r="BC809" s="12">
        <f t="shared" si="254"/>
        <v>0</v>
      </c>
      <c r="BD809" s="12">
        <f t="shared" si="255"/>
        <v>0</v>
      </c>
      <c r="BE809" s="12">
        <f t="shared" si="256"/>
        <v>0</v>
      </c>
      <c r="BF809" s="12">
        <f t="shared" si="250"/>
        <v>123000</v>
      </c>
      <c r="BG809" s="90"/>
      <c r="BH809" s="95"/>
    </row>
    <row r="810" spans="1:60" s="6" customFormat="1">
      <c r="A810" s="84" t="s">
        <v>1131</v>
      </c>
      <c r="B810" s="14" t="s">
        <v>16</v>
      </c>
      <c r="C810" s="34"/>
      <c r="D810" s="84" t="s">
        <v>44</v>
      </c>
      <c r="E810" s="84"/>
      <c r="F810" s="85"/>
      <c r="G810" s="85"/>
      <c r="H810" s="76"/>
      <c r="I810" s="47"/>
      <c r="J810" s="24">
        <v>35892</v>
      </c>
      <c r="K810" s="24">
        <v>0</v>
      </c>
      <c r="L810" s="24">
        <v>0</v>
      </c>
      <c r="M810" s="24">
        <v>0</v>
      </c>
      <c r="N810" s="24">
        <v>0</v>
      </c>
      <c r="O810" s="24">
        <v>0</v>
      </c>
      <c r="P810" s="12">
        <f t="shared" si="268"/>
        <v>35892</v>
      </c>
      <c r="Q810" s="24">
        <v>13140</v>
      </c>
      <c r="R810" s="24">
        <v>0</v>
      </c>
      <c r="S810" s="24">
        <v>0</v>
      </c>
      <c r="T810" s="24">
        <v>0</v>
      </c>
      <c r="U810" s="24">
        <v>0</v>
      </c>
      <c r="V810" s="24">
        <v>0</v>
      </c>
      <c r="W810" s="12">
        <f t="shared" si="269"/>
        <v>13140</v>
      </c>
      <c r="X810" s="24">
        <v>19506</v>
      </c>
      <c r="Y810" s="24">
        <v>0</v>
      </c>
      <c r="Z810" s="24">
        <v>0</v>
      </c>
      <c r="AA810" s="24">
        <v>0</v>
      </c>
      <c r="AB810" s="24">
        <v>0</v>
      </c>
      <c r="AC810" s="24">
        <v>0</v>
      </c>
      <c r="AD810" s="12">
        <f t="shared" si="270"/>
        <v>19506</v>
      </c>
      <c r="AE810" s="24">
        <v>19506</v>
      </c>
      <c r="AF810" s="24">
        <v>0</v>
      </c>
      <c r="AG810" s="24">
        <v>0</v>
      </c>
      <c r="AH810" s="24">
        <v>0</v>
      </c>
      <c r="AI810" s="24">
        <v>0</v>
      </c>
      <c r="AJ810" s="24">
        <v>0</v>
      </c>
      <c r="AK810" s="12">
        <f t="shared" si="271"/>
        <v>19506</v>
      </c>
      <c r="AL810" s="12">
        <f t="shared" si="272"/>
        <v>88044</v>
      </c>
      <c r="AM810" s="12">
        <f t="shared" si="272"/>
        <v>0</v>
      </c>
      <c r="AN810" s="12">
        <f t="shared" si="272"/>
        <v>0</v>
      </c>
      <c r="AO810" s="12">
        <f t="shared" si="272"/>
        <v>0</v>
      </c>
      <c r="AP810" s="12">
        <f t="shared" si="272"/>
        <v>0</v>
      </c>
      <c r="AQ810" s="12">
        <f t="shared" si="272"/>
        <v>0</v>
      </c>
      <c r="AR810" s="12">
        <f t="shared" si="273"/>
        <v>88044</v>
      </c>
      <c r="AS810" s="24">
        <v>0</v>
      </c>
      <c r="AT810" s="24">
        <v>0</v>
      </c>
      <c r="AU810" s="24">
        <v>0</v>
      </c>
      <c r="AV810" s="24">
        <v>0</v>
      </c>
      <c r="AW810" s="26">
        <v>0</v>
      </c>
      <c r="AX810" s="26">
        <v>0</v>
      </c>
      <c r="AY810" s="12">
        <f t="shared" si="274"/>
        <v>0</v>
      </c>
      <c r="AZ810" s="12">
        <f t="shared" si="251"/>
        <v>88044</v>
      </c>
      <c r="BA810" s="12">
        <f t="shared" si="252"/>
        <v>0</v>
      </c>
      <c r="BB810" s="12">
        <f t="shared" si="253"/>
        <v>0</v>
      </c>
      <c r="BC810" s="12">
        <f t="shared" si="254"/>
        <v>0</v>
      </c>
      <c r="BD810" s="12">
        <f t="shared" si="255"/>
        <v>0</v>
      </c>
      <c r="BE810" s="12">
        <f t="shared" si="256"/>
        <v>0</v>
      </c>
      <c r="BF810" s="12">
        <f t="shared" si="250"/>
        <v>88044</v>
      </c>
      <c r="BG810" s="90"/>
      <c r="BH810" s="95"/>
    </row>
    <row r="811" spans="1:60" s="6" customFormat="1">
      <c r="A811" s="84" t="s">
        <v>1132</v>
      </c>
      <c r="B811" s="14" t="s">
        <v>16</v>
      </c>
      <c r="C811" s="34"/>
      <c r="D811" s="21" t="s">
        <v>44</v>
      </c>
      <c r="E811" s="21"/>
      <c r="F811" s="85"/>
      <c r="G811" s="85"/>
      <c r="H811" s="76"/>
      <c r="I811" s="47"/>
      <c r="J811" s="24">
        <v>30438</v>
      </c>
      <c r="K811" s="24">
        <v>0</v>
      </c>
      <c r="L811" s="24">
        <v>0</v>
      </c>
      <c r="M811" s="24">
        <v>0</v>
      </c>
      <c r="N811" s="24">
        <v>0</v>
      </c>
      <c r="O811" s="24">
        <v>0</v>
      </c>
      <c r="P811" s="12">
        <f t="shared" si="268"/>
        <v>30438</v>
      </c>
      <c r="Q811" s="24">
        <v>30220</v>
      </c>
      <c r="R811" s="24">
        <v>0</v>
      </c>
      <c r="S811" s="24">
        <v>0</v>
      </c>
      <c r="T811" s="24">
        <v>0</v>
      </c>
      <c r="U811" s="24">
        <v>0</v>
      </c>
      <c r="V811" s="24">
        <v>0</v>
      </c>
      <c r="W811" s="12">
        <f t="shared" si="269"/>
        <v>30220</v>
      </c>
      <c r="X811" s="24">
        <v>0</v>
      </c>
      <c r="Y811" s="24">
        <v>0</v>
      </c>
      <c r="Z811" s="24">
        <v>0</v>
      </c>
      <c r="AA811" s="24">
        <v>0</v>
      </c>
      <c r="AB811" s="24">
        <v>0</v>
      </c>
      <c r="AC811" s="24">
        <v>0</v>
      </c>
      <c r="AD811" s="12">
        <f t="shared" si="270"/>
        <v>0</v>
      </c>
      <c r="AE811" s="24">
        <v>0</v>
      </c>
      <c r="AF811" s="24">
        <v>0</v>
      </c>
      <c r="AG811" s="24">
        <v>0</v>
      </c>
      <c r="AH811" s="24">
        <v>0</v>
      </c>
      <c r="AI811" s="24">
        <v>0</v>
      </c>
      <c r="AJ811" s="24">
        <v>0</v>
      </c>
      <c r="AK811" s="12">
        <f t="shared" si="271"/>
        <v>0</v>
      </c>
      <c r="AL811" s="12">
        <f t="shared" si="272"/>
        <v>60658</v>
      </c>
      <c r="AM811" s="12">
        <f t="shared" si="272"/>
        <v>0</v>
      </c>
      <c r="AN811" s="12">
        <f t="shared" si="272"/>
        <v>0</v>
      </c>
      <c r="AO811" s="12">
        <f t="shared" si="272"/>
        <v>0</v>
      </c>
      <c r="AP811" s="12">
        <f t="shared" si="272"/>
        <v>0</v>
      </c>
      <c r="AQ811" s="12">
        <f t="shared" si="272"/>
        <v>0</v>
      </c>
      <c r="AR811" s="12">
        <f t="shared" si="273"/>
        <v>60658</v>
      </c>
      <c r="AS811" s="24">
        <v>0</v>
      </c>
      <c r="AT811" s="24">
        <v>0</v>
      </c>
      <c r="AU811" s="24">
        <v>0</v>
      </c>
      <c r="AV811" s="24">
        <v>0</v>
      </c>
      <c r="AW811" s="26">
        <v>0</v>
      </c>
      <c r="AX811" s="26">
        <v>0</v>
      </c>
      <c r="AY811" s="12">
        <f t="shared" si="274"/>
        <v>0</v>
      </c>
      <c r="AZ811" s="12">
        <f t="shared" si="251"/>
        <v>60658</v>
      </c>
      <c r="BA811" s="12">
        <f t="shared" si="252"/>
        <v>0</v>
      </c>
      <c r="BB811" s="12">
        <f t="shared" si="253"/>
        <v>0</v>
      </c>
      <c r="BC811" s="12">
        <f t="shared" si="254"/>
        <v>0</v>
      </c>
      <c r="BD811" s="12">
        <f t="shared" si="255"/>
        <v>0</v>
      </c>
      <c r="BE811" s="12">
        <f t="shared" si="256"/>
        <v>0</v>
      </c>
      <c r="BF811" s="12">
        <f t="shared" si="250"/>
        <v>60658</v>
      </c>
      <c r="BG811" s="90"/>
      <c r="BH811" s="95"/>
    </row>
    <row r="812" spans="1:60" s="6" customFormat="1" ht="38.25">
      <c r="A812" s="84" t="s">
        <v>1133</v>
      </c>
      <c r="B812" s="14" t="s">
        <v>16</v>
      </c>
      <c r="C812" s="34"/>
      <c r="D812" s="84" t="s">
        <v>44</v>
      </c>
      <c r="E812" s="84"/>
      <c r="F812" s="85"/>
      <c r="G812" s="85"/>
      <c r="H812" s="76"/>
      <c r="I812" s="47"/>
      <c r="J812" s="24">
        <v>28852</v>
      </c>
      <c r="K812" s="24"/>
      <c r="L812" s="24">
        <v>0</v>
      </c>
      <c r="M812" s="24">
        <v>229024</v>
      </c>
      <c r="N812" s="24">
        <v>0</v>
      </c>
      <c r="O812" s="24">
        <v>0</v>
      </c>
      <c r="P812" s="12">
        <f t="shared" si="268"/>
        <v>257876</v>
      </c>
      <c r="Q812" s="24">
        <v>25000</v>
      </c>
      <c r="R812" s="24">
        <v>0</v>
      </c>
      <c r="S812" s="24">
        <v>0</v>
      </c>
      <c r="T812" s="24">
        <v>0</v>
      </c>
      <c r="U812" s="24">
        <v>0</v>
      </c>
      <c r="V812" s="24">
        <v>0</v>
      </c>
      <c r="W812" s="12">
        <f t="shared" si="269"/>
        <v>25000</v>
      </c>
      <c r="X812" s="24">
        <v>25000</v>
      </c>
      <c r="Y812" s="24">
        <v>0</v>
      </c>
      <c r="Z812" s="24">
        <v>0</v>
      </c>
      <c r="AA812" s="24">
        <v>0</v>
      </c>
      <c r="AB812" s="24">
        <v>0</v>
      </c>
      <c r="AC812" s="24">
        <v>0</v>
      </c>
      <c r="AD812" s="12">
        <f t="shared" si="270"/>
        <v>25000</v>
      </c>
      <c r="AE812" s="24">
        <v>25000</v>
      </c>
      <c r="AF812" s="24">
        <v>0</v>
      </c>
      <c r="AG812" s="24">
        <v>0</v>
      </c>
      <c r="AH812" s="24">
        <v>0</v>
      </c>
      <c r="AI812" s="24">
        <v>0</v>
      </c>
      <c r="AJ812" s="24">
        <v>0</v>
      </c>
      <c r="AK812" s="12">
        <f t="shared" si="271"/>
        <v>25000</v>
      </c>
      <c r="AL812" s="12">
        <f t="shared" si="272"/>
        <v>103852</v>
      </c>
      <c r="AM812" s="12">
        <f t="shared" si="272"/>
        <v>0</v>
      </c>
      <c r="AN812" s="12">
        <f t="shared" si="272"/>
        <v>0</v>
      </c>
      <c r="AO812" s="12">
        <f t="shared" si="272"/>
        <v>229024</v>
      </c>
      <c r="AP812" s="12">
        <f t="shared" si="272"/>
        <v>0</v>
      </c>
      <c r="AQ812" s="12">
        <f t="shared" si="272"/>
        <v>0</v>
      </c>
      <c r="AR812" s="12">
        <f t="shared" si="273"/>
        <v>332876</v>
      </c>
      <c r="AS812" s="24">
        <v>0</v>
      </c>
      <c r="AT812" s="24">
        <v>0</v>
      </c>
      <c r="AU812" s="24">
        <v>0</v>
      </c>
      <c r="AV812" s="24">
        <v>0</v>
      </c>
      <c r="AW812" s="26">
        <v>0</v>
      </c>
      <c r="AX812" s="26">
        <v>0</v>
      </c>
      <c r="AY812" s="12">
        <f t="shared" si="274"/>
        <v>0</v>
      </c>
      <c r="AZ812" s="12">
        <f t="shared" si="251"/>
        <v>103852</v>
      </c>
      <c r="BA812" s="12">
        <f t="shared" si="252"/>
        <v>0</v>
      </c>
      <c r="BB812" s="12">
        <f t="shared" si="253"/>
        <v>0</v>
      </c>
      <c r="BC812" s="12">
        <f t="shared" si="254"/>
        <v>229024</v>
      </c>
      <c r="BD812" s="12">
        <f t="shared" si="255"/>
        <v>0</v>
      </c>
      <c r="BE812" s="12">
        <f t="shared" si="256"/>
        <v>0</v>
      </c>
      <c r="BF812" s="12">
        <f t="shared" si="250"/>
        <v>332876</v>
      </c>
      <c r="BG812" s="90"/>
      <c r="BH812" s="95"/>
    </row>
    <row r="813" spans="1:60" s="6" customFormat="1">
      <c r="A813" s="84" t="s">
        <v>1134</v>
      </c>
      <c r="B813" s="14" t="s">
        <v>16</v>
      </c>
      <c r="C813" s="34"/>
      <c r="D813" s="84" t="s">
        <v>1399</v>
      </c>
      <c r="E813" s="84" t="s">
        <v>36</v>
      </c>
      <c r="F813" s="85"/>
      <c r="G813" s="85"/>
      <c r="H813" s="76"/>
      <c r="I813" s="47"/>
      <c r="J813" s="24">
        <f>509580+2580010</f>
        <v>3089590</v>
      </c>
      <c r="K813" s="24">
        <v>0</v>
      </c>
      <c r="L813" s="24">
        <v>0</v>
      </c>
      <c r="M813" s="24">
        <v>6450</v>
      </c>
      <c r="N813" s="24">
        <v>0</v>
      </c>
      <c r="O813" s="24">
        <v>0</v>
      </c>
      <c r="P813" s="12">
        <f t="shared" si="268"/>
        <v>3096040</v>
      </c>
      <c r="Q813" s="24">
        <f>509580+2580010</f>
        <v>3089590</v>
      </c>
      <c r="R813" s="24">
        <v>0</v>
      </c>
      <c r="S813" s="24">
        <v>0</v>
      </c>
      <c r="T813" s="24">
        <v>6450</v>
      </c>
      <c r="U813" s="24">
        <v>0</v>
      </c>
      <c r="V813" s="24">
        <v>0</v>
      </c>
      <c r="W813" s="12">
        <f t="shared" si="269"/>
        <v>3096040</v>
      </c>
      <c r="X813" s="24">
        <f>1879160+5160000</f>
        <v>7039160</v>
      </c>
      <c r="Y813" s="24">
        <v>0</v>
      </c>
      <c r="Z813" s="24">
        <v>0</v>
      </c>
      <c r="AA813" s="24">
        <v>12900</v>
      </c>
      <c r="AB813" s="24">
        <v>0</v>
      </c>
      <c r="AC813" s="24">
        <v>0</v>
      </c>
      <c r="AD813" s="12">
        <f t="shared" si="270"/>
        <v>7052060</v>
      </c>
      <c r="AE813" s="24">
        <f>1189010+6020000</f>
        <v>7209010</v>
      </c>
      <c r="AF813" s="24">
        <v>0</v>
      </c>
      <c r="AG813" s="24">
        <v>0</v>
      </c>
      <c r="AH813" s="24">
        <v>15050</v>
      </c>
      <c r="AI813" s="24">
        <v>0</v>
      </c>
      <c r="AJ813" s="24">
        <v>0</v>
      </c>
      <c r="AK813" s="12">
        <f t="shared" si="271"/>
        <v>7224060</v>
      </c>
      <c r="AL813" s="12">
        <f t="shared" si="272"/>
        <v>20427350</v>
      </c>
      <c r="AM813" s="12">
        <f t="shared" si="272"/>
        <v>0</v>
      </c>
      <c r="AN813" s="12">
        <f t="shared" si="272"/>
        <v>0</v>
      </c>
      <c r="AO813" s="12">
        <f t="shared" si="272"/>
        <v>40850</v>
      </c>
      <c r="AP813" s="12">
        <f t="shared" si="272"/>
        <v>0</v>
      </c>
      <c r="AQ813" s="12">
        <f t="shared" si="272"/>
        <v>0</v>
      </c>
      <c r="AR813" s="12">
        <f t="shared" si="273"/>
        <v>20468200</v>
      </c>
      <c r="AS813" s="24">
        <v>0</v>
      </c>
      <c r="AT813" s="24">
        <v>0</v>
      </c>
      <c r="AU813" s="24">
        <v>0</v>
      </c>
      <c r="AV813" s="24">
        <v>0</v>
      </c>
      <c r="AW813" s="26">
        <v>0</v>
      </c>
      <c r="AX813" s="26">
        <v>0</v>
      </c>
      <c r="AY813" s="12">
        <f t="shared" si="274"/>
        <v>0</v>
      </c>
      <c r="AZ813" s="12">
        <f t="shared" si="251"/>
        <v>20427350</v>
      </c>
      <c r="BA813" s="12">
        <f t="shared" si="252"/>
        <v>0</v>
      </c>
      <c r="BB813" s="12">
        <f t="shared" si="253"/>
        <v>0</v>
      </c>
      <c r="BC813" s="12">
        <f t="shared" si="254"/>
        <v>40850</v>
      </c>
      <c r="BD813" s="12">
        <f t="shared" si="255"/>
        <v>0</v>
      </c>
      <c r="BE813" s="12">
        <f t="shared" si="256"/>
        <v>0</v>
      </c>
      <c r="BF813" s="12">
        <f t="shared" si="250"/>
        <v>20468200</v>
      </c>
      <c r="BG813" s="90"/>
      <c r="BH813" s="95"/>
    </row>
    <row r="814" spans="1:60" s="6" customFormat="1">
      <c r="A814" s="84" t="s">
        <v>1135</v>
      </c>
      <c r="B814" s="14" t="s">
        <v>1136</v>
      </c>
      <c r="C814" s="34"/>
      <c r="D814" s="84" t="s">
        <v>44</v>
      </c>
      <c r="E814" s="84"/>
      <c r="F814" s="85"/>
      <c r="G814" s="85"/>
      <c r="H814" s="76"/>
      <c r="I814" s="47"/>
      <c r="J814" s="24">
        <v>56600</v>
      </c>
      <c r="K814" s="24">
        <v>0</v>
      </c>
      <c r="L814" s="24">
        <v>0</v>
      </c>
      <c r="M814" s="24">
        <v>0</v>
      </c>
      <c r="N814" s="24">
        <v>0</v>
      </c>
      <c r="O814" s="24">
        <v>0</v>
      </c>
      <c r="P814" s="12">
        <f t="shared" si="268"/>
        <v>56600</v>
      </c>
      <c r="Q814" s="24">
        <v>67920</v>
      </c>
      <c r="R814" s="24">
        <v>0</v>
      </c>
      <c r="S814" s="24">
        <v>0</v>
      </c>
      <c r="T814" s="24">
        <v>0</v>
      </c>
      <c r="U814" s="24">
        <v>0</v>
      </c>
      <c r="V814" s="24">
        <v>0</v>
      </c>
      <c r="W814" s="12">
        <f t="shared" si="269"/>
        <v>67920</v>
      </c>
      <c r="X814" s="24">
        <v>81504</v>
      </c>
      <c r="Y814" s="24">
        <v>0</v>
      </c>
      <c r="Z814" s="24">
        <v>0</v>
      </c>
      <c r="AA814" s="24">
        <v>0</v>
      </c>
      <c r="AB814" s="24">
        <v>0</v>
      </c>
      <c r="AC814" s="24">
        <v>0</v>
      </c>
      <c r="AD814" s="12">
        <f t="shared" si="270"/>
        <v>81504</v>
      </c>
      <c r="AE814" s="24">
        <v>97804.800000000003</v>
      </c>
      <c r="AF814" s="24">
        <v>0</v>
      </c>
      <c r="AG814" s="24">
        <v>0</v>
      </c>
      <c r="AH814" s="24">
        <v>0</v>
      </c>
      <c r="AI814" s="24">
        <v>0</v>
      </c>
      <c r="AJ814" s="24">
        <v>0</v>
      </c>
      <c r="AK814" s="12">
        <f t="shared" si="271"/>
        <v>97804.800000000003</v>
      </c>
      <c r="AL814" s="12">
        <f t="shared" si="272"/>
        <v>303828.8</v>
      </c>
      <c r="AM814" s="12">
        <f t="shared" si="272"/>
        <v>0</v>
      </c>
      <c r="AN814" s="12">
        <f t="shared" si="272"/>
        <v>0</v>
      </c>
      <c r="AO814" s="12">
        <f t="shared" si="272"/>
        <v>0</v>
      </c>
      <c r="AP814" s="12">
        <f t="shared" si="272"/>
        <v>0</v>
      </c>
      <c r="AQ814" s="12">
        <f t="shared" si="272"/>
        <v>0</v>
      </c>
      <c r="AR814" s="12">
        <f t="shared" si="273"/>
        <v>303828.8</v>
      </c>
      <c r="AS814" s="24">
        <v>0</v>
      </c>
      <c r="AT814" s="24">
        <v>0</v>
      </c>
      <c r="AU814" s="24">
        <v>0</v>
      </c>
      <c r="AV814" s="24">
        <v>0</v>
      </c>
      <c r="AW814" s="26">
        <v>0</v>
      </c>
      <c r="AX814" s="26">
        <v>0</v>
      </c>
      <c r="AY814" s="12">
        <f t="shared" si="274"/>
        <v>0</v>
      </c>
      <c r="AZ814" s="12">
        <f t="shared" si="251"/>
        <v>303828.8</v>
      </c>
      <c r="BA814" s="12">
        <f t="shared" si="252"/>
        <v>0</v>
      </c>
      <c r="BB814" s="12">
        <f t="shared" si="253"/>
        <v>0</v>
      </c>
      <c r="BC814" s="12">
        <f t="shared" si="254"/>
        <v>0</v>
      </c>
      <c r="BD814" s="12">
        <f t="shared" si="255"/>
        <v>0</v>
      </c>
      <c r="BE814" s="12">
        <f t="shared" si="256"/>
        <v>0</v>
      </c>
      <c r="BF814" s="12">
        <f t="shared" si="250"/>
        <v>303828.8</v>
      </c>
      <c r="BG814" s="90"/>
      <c r="BH814" s="95"/>
    </row>
    <row r="815" spans="1:60" s="6" customFormat="1">
      <c r="A815" s="84" t="s">
        <v>1137</v>
      </c>
      <c r="B815" s="14" t="s">
        <v>16</v>
      </c>
      <c r="C815" s="34"/>
      <c r="D815" s="84" t="s">
        <v>44</v>
      </c>
      <c r="E815" s="84"/>
      <c r="F815" s="85"/>
      <c r="G815" s="85"/>
      <c r="H815" s="76"/>
      <c r="I815" s="47"/>
      <c r="J815" s="24">
        <v>12060</v>
      </c>
      <c r="K815" s="24">
        <v>0</v>
      </c>
      <c r="L815" s="24">
        <v>0</v>
      </c>
      <c r="M815" s="24">
        <v>0</v>
      </c>
      <c r="N815" s="24">
        <v>0</v>
      </c>
      <c r="O815" s="24">
        <v>0</v>
      </c>
      <c r="P815" s="12">
        <f t="shared" si="268"/>
        <v>12060</v>
      </c>
      <c r="Q815" s="24">
        <v>13295</v>
      </c>
      <c r="R815" s="24">
        <v>0</v>
      </c>
      <c r="S815" s="24">
        <v>0</v>
      </c>
      <c r="T815" s="24">
        <v>0</v>
      </c>
      <c r="U815" s="24">
        <v>0</v>
      </c>
      <c r="V815" s="24">
        <v>0</v>
      </c>
      <c r="W815" s="12">
        <f t="shared" si="269"/>
        <v>13295</v>
      </c>
      <c r="X815" s="24">
        <v>17121</v>
      </c>
      <c r="Y815" s="24">
        <v>0</v>
      </c>
      <c r="Z815" s="24">
        <v>0</v>
      </c>
      <c r="AA815" s="24">
        <v>0</v>
      </c>
      <c r="AB815" s="24">
        <v>0</v>
      </c>
      <c r="AC815" s="24">
        <v>0</v>
      </c>
      <c r="AD815" s="12">
        <f t="shared" si="270"/>
        <v>17121</v>
      </c>
      <c r="AE815" s="24">
        <v>17121</v>
      </c>
      <c r="AF815" s="24">
        <v>0</v>
      </c>
      <c r="AG815" s="24">
        <v>0</v>
      </c>
      <c r="AH815" s="24">
        <v>0</v>
      </c>
      <c r="AI815" s="24">
        <v>0</v>
      </c>
      <c r="AJ815" s="24">
        <v>0</v>
      </c>
      <c r="AK815" s="12">
        <f t="shared" si="271"/>
        <v>17121</v>
      </c>
      <c r="AL815" s="12">
        <f t="shared" si="272"/>
        <v>59597</v>
      </c>
      <c r="AM815" s="12">
        <f t="shared" si="272"/>
        <v>0</v>
      </c>
      <c r="AN815" s="12">
        <f t="shared" si="272"/>
        <v>0</v>
      </c>
      <c r="AO815" s="12">
        <f t="shared" si="272"/>
        <v>0</v>
      </c>
      <c r="AP815" s="12">
        <f t="shared" si="272"/>
        <v>0</v>
      </c>
      <c r="AQ815" s="12">
        <f t="shared" si="272"/>
        <v>0</v>
      </c>
      <c r="AR815" s="12">
        <f t="shared" si="273"/>
        <v>59597</v>
      </c>
      <c r="AS815" s="24">
        <v>0</v>
      </c>
      <c r="AT815" s="24">
        <v>0</v>
      </c>
      <c r="AU815" s="24">
        <v>0</v>
      </c>
      <c r="AV815" s="24">
        <v>0</v>
      </c>
      <c r="AW815" s="26">
        <v>0</v>
      </c>
      <c r="AX815" s="26">
        <v>0</v>
      </c>
      <c r="AY815" s="12">
        <f t="shared" si="274"/>
        <v>0</v>
      </c>
      <c r="AZ815" s="12">
        <f t="shared" si="251"/>
        <v>59597</v>
      </c>
      <c r="BA815" s="12">
        <f t="shared" si="252"/>
        <v>0</v>
      </c>
      <c r="BB815" s="12">
        <f t="shared" si="253"/>
        <v>0</v>
      </c>
      <c r="BC815" s="12">
        <f t="shared" si="254"/>
        <v>0</v>
      </c>
      <c r="BD815" s="12">
        <f t="shared" si="255"/>
        <v>0</v>
      </c>
      <c r="BE815" s="12">
        <f t="shared" si="256"/>
        <v>0</v>
      </c>
      <c r="BF815" s="12">
        <f t="shared" si="250"/>
        <v>59597</v>
      </c>
      <c r="BG815" s="90"/>
      <c r="BH815" s="95"/>
    </row>
    <row r="816" spans="1:60" s="6" customFormat="1">
      <c r="A816" s="84" t="s">
        <v>1138</v>
      </c>
      <c r="B816" s="14" t="s">
        <v>1139</v>
      </c>
      <c r="C816" s="34"/>
      <c r="D816" s="84" t="s">
        <v>1399</v>
      </c>
      <c r="E816" s="84" t="s">
        <v>58</v>
      </c>
      <c r="F816" s="85"/>
      <c r="G816" s="85"/>
      <c r="H816" s="76"/>
      <c r="I816" s="47"/>
      <c r="J816" s="24">
        <v>0</v>
      </c>
      <c r="K816" s="24">
        <v>0</v>
      </c>
      <c r="L816" s="24">
        <v>0</v>
      </c>
      <c r="M816" s="24">
        <v>0</v>
      </c>
      <c r="N816" s="24">
        <v>0</v>
      </c>
      <c r="O816" s="24">
        <v>0</v>
      </c>
      <c r="P816" s="12">
        <f t="shared" si="268"/>
        <v>0</v>
      </c>
      <c r="Q816" s="24">
        <v>0</v>
      </c>
      <c r="R816" s="24">
        <v>0</v>
      </c>
      <c r="S816" s="24">
        <v>0</v>
      </c>
      <c r="T816" s="24">
        <v>0</v>
      </c>
      <c r="U816" s="24">
        <v>0</v>
      </c>
      <c r="V816" s="24">
        <v>0</v>
      </c>
      <c r="W816" s="12">
        <f t="shared" si="269"/>
        <v>0</v>
      </c>
      <c r="X816" s="24">
        <v>0</v>
      </c>
      <c r="Y816" s="24">
        <v>0</v>
      </c>
      <c r="Z816" s="24">
        <v>0</v>
      </c>
      <c r="AA816" s="24">
        <v>0</v>
      </c>
      <c r="AB816" s="24">
        <v>0</v>
      </c>
      <c r="AC816" s="24">
        <v>0</v>
      </c>
      <c r="AD816" s="12">
        <f t="shared" si="270"/>
        <v>0</v>
      </c>
      <c r="AE816" s="24">
        <v>0</v>
      </c>
      <c r="AF816" s="24">
        <v>0</v>
      </c>
      <c r="AG816" s="24">
        <v>0</v>
      </c>
      <c r="AH816" s="24">
        <v>0</v>
      </c>
      <c r="AI816" s="24">
        <v>0</v>
      </c>
      <c r="AJ816" s="24">
        <v>0</v>
      </c>
      <c r="AK816" s="12">
        <f t="shared" si="271"/>
        <v>0</v>
      </c>
      <c r="AL816" s="12">
        <f t="shared" si="272"/>
        <v>0</v>
      </c>
      <c r="AM816" s="12">
        <f t="shared" si="272"/>
        <v>0</v>
      </c>
      <c r="AN816" s="12">
        <f t="shared" si="272"/>
        <v>0</v>
      </c>
      <c r="AO816" s="12">
        <f t="shared" si="272"/>
        <v>0</v>
      </c>
      <c r="AP816" s="12">
        <f t="shared" si="272"/>
        <v>0</v>
      </c>
      <c r="AQ816" s="12">
        <f t="shared" si="272"/>
        <v>0</v>
      </c>
      <c r="AR816" s="12">
        <f t="shared" si="273"/>
        <v>0</v>
      </c>
      <c r="AS816" s="24">
        <v>0</v>
      </c>
      <c r="AT816" s="24">
        <v>0</v>
      </c>
      <c r="AU816" s="24">
        <v>0</v>
      </c>
      <c r="AV816" s="24">
        <v>0</v>
      </c>
      <c r="AW816" s="26">
        <v>0</v>
      </c>
      <c r="AX816" s="26">
        <v>0</v>
      </c>
      <c r="AY816" s="12">
        <f t="shared" si="274"/>
        <v>0</v>
      </c>
      <c r="AZ816" s="12">
        <f t="shared" si="251"/>
        <v>0</v>
      </c>
      <c r="BA816" s="12">
        <f t="shared" si="252"/>
        <v>0</v>
      </c>
      <c r="BB816" s="12">
        <f t="shared" si="253"/>
        <v>0</v>
      </c>
      <c r="BC816" s="12">
        <f t="shared" si="254"/>
        <v>0</v>
      </c>
      <c r="BD816" s="12">
        <f t="shared" si="255"/>
        <v>0</v>
      </c>
      <c r="BE816" s="12">
        <f t="shared" si="256"/>
        <v>0</v>
      </c>
      <c r="BF816" s="12">
        <f t="shared" si="250"/>
        <v>0</v>
      </c>
      <c r="BG816" s="90"/>
      <c r="BH816" s="95"/>
    </row>
    <row r="817" spans="1:60" s="6" customFormat="1">
      <c r="A817" s="84" t="s">
        <v>1140</v>
      </c>
      <c r="B817" s="14" t="s">
        <v>16</v>
      </c>
      <c r="C817" s="34"/>
      <c r="D817" s="84" t="s">
        <v>44</v>
      </c>
      <c r="E817" s="84"/>
      <c r="F817" s="85"/>
      <c r="G817" s="85"/>
      <c r="H817" s="76"/>
      <c r="I817" s="47"/>
      <c r="J817" s="24">
        <v>191148</v>
      </c>
      <c r="K817" s="24">
        <v>0</v>
      </c>
      <c r="L817" s="24">
        <v>0</v>
      </c>
      <c r="M817" s="24">
        <v>0</v>
      </c>
      <c r="N817" s="24">
        <v>0</v>
      </c>
      <c r="O817" s="24">
        <v>0</v>
      </c>
      <c r="P817" s="12">
        <f t="shared" si="268"/>
        <v>191148</v>
      </c>
      <c r="Q817" s="24">
        <v>139440</v>
      </c>
      <c r="R817" s="24">
        <v>0</v>
      </c>
      <c r="S817" s="24">
        <v>0</v>
      </c>
      <c r="T817" s="24">
        <v>0</v>
      </c>
      <c r="U817" s="24">
        <v>0</v>
      </c>
      <c r="V817" s="24">
        <v>0</v>
      </c>
      <c r="W817" s="12">
        <f t="shared" si="269"/>
        <v>139440</v>
      </c>
      <c r="X817" s="24">
        <v>153390</v>
      </c>
      <c r="Y817" s="24">
        <v>0</v>
      </c>
      <c r="Z817" s="24">
        <v>0</v>
      </c>
      <c r="AA817" s="24">
        <v>0</v>
      </c>
      <c r="AB817" s="24">
        <v>0</v>
      </c>
      <c r="AC817" s="24">
        <v>0</v>
      </c>
      <c r="AD817" s="12">
        <f t="shared" si="270"/>
        <v>153390</v>
      </c>
      <c r="AE817" s="24">
        <v>168730</v>
      </c>
      <c r="AF817" s="24">
        <v>0</v>
      </c>
      <c r="AG817" s="24">
        <v>0</v>
      </c>
      <c r="AH817" s="24">
        <v>0</v>
      </c>
      <c r="AI817" s="24">
        <v>0</v>
      </c>
      <c r="AJ817" s="24">
        <v>0</v>
      </c>
      <c r="AK817" s="12">
        <f t="shared" si="271"/>
        <v>168730</v>
      </c>
      <c r="AL817" s="12">
        <f t="shared" si="272"/>
        <v>652708</v>
      </c>
      <c r="AM817" s="12">
        <f t="shared" si="272"/>
        <v>0</v>
      </c>
      <c r="AN817" s="12">
        <f t="shared" si="272"/>
        <v>0</v>
      </c>
      <c r="AO817" s="12">
        <f t="shared" si="272"/>
        <v>0</v>
      </c>
      <c r="AP817" s="12">
        <f t="shared" si="272"/>
        <v>0</v>
      </c>
      <c r="AQ817" s="12">
        <f t="shared" si="272"/>
        <v>0</v>
      </c>
      <c r="AR817" s="12">
        <f t="shared" si="273"/>
        <v>652708</v>
      </c>
      <c r="AS817" s="24">
        <v>0</v>
      </c>
      <c r="AT817" s="24">
        <v>0</v>
      </c>
      <c r="AU817" s="24">
        <v>0</v>
      </c>
      <c r="AV817" s="24">
        <v>0</v>
      </c>
      <c r="AW817" s="26">
        <v>0</v>
      </c>
      <c r="AX817" s="26">
        <v>0</v>
      </c>
      <c r="AY817" s="12">
        <f t="shared" si="274"/>
        <v>0</v>
      </c>
      <c r="AZ817" s="12">
        <f t="shared" si="251"/>
        <v>652708</v>
      </c>
      <c r="BA817" s="12">
        <f t="shared" si="252"/>
        <v>0</v>
      </c>
      <c r="BB817" s="12">
        <f t="shared" si="253"/>
        <v>0</v>
      </c>
      <c r="BC817" s="12">
        <f t="shared" si="254"/>
        <v>0</v>
      </c>
      <c r="BD817" s="12">
        <f t="shared" si="255"/>
        <v>0</v>
      </c>
      <c r="BE817" s="12">
        <f t="shared" si="256"/>
        <v>0</v>
      </c>
      <c r="BF817" s="12">
        <f t="shared" si="250"/>
        <v>652708</v>
      </c>
      <c r="BG817" s="90"/>
      <c r="BH817" s="95"/>
    </row>
    <row r="818" spans="1:60" s="6" customFormat="1">
      <c r="A818" s="84" t="s">
        <v>1141</v>
      </c>
      <c r="B818" s="14" t="s">
        <v>1142</v>
      </c>
      <c r="C818" s="34"/>
      <c r="D818" s="84" t="s">
        <v>44</v>
      </c>
      <c r="E818" s="84"/>
      <c r="F818" s="85"/>
      <c r="G818" s="85"/>
      <c r="H818" s="76"/>
      <c r="I818" s="47"/>
      <c r="J818" s="24">
        <v>3752000</v>
      </c>
      <c r="K818" s="24">
        <v>0</v>
      </c>
      <c r="L818" s="24">
        <v>0</v>
      </c>
      <c r="M818" s="24">
        <v>0</v>
      </c>
      <c r="N818" s="24">
        <v>0</v>
      </c>
      <c r="O818" s="24">
        <v>0</v>
      </c>
      <c r="P818" s="12">
        <f t="shared" si="268"/>
        <v>3752000</v>
      </c>
      <c r="Q818" s="24">
        <v>9565000</v>
      </c>
      <c r="R818" s="24">
        <v>0</v>
      </c>
      <c r="S818" s="24">
        <v>0</v>
      </c>
      <c r="T818" s="24">
        <v>0</v>
      </c>
      <c r="U818" s="24">
        <v>0</v>
      </c>
      <c r="V818" s="24">
        <v>0</v>
      </c>
      <c r="W818" s="12">
        <f t="shared" si="269"/>
        <v>9565000</v>
      </c>
      <c r="X818" s="24">
        <v>10021000</v>
      </c>
      <c r="Y818" s="24">
        <v>0</v>
      </c>
      <c r="Z818" s="24">
        <v>0</v>
      </c>
      <c r="AA818" s="24">
        <v>0</v>
      </c>
      <c r="AB818" s="24">
        <v>0</v>
      </c>
      <c r="AC818" s="24">
        <v>0</v>
      </c>
      <c r="AD818" s="12">
        <f t="shared" si="270"/>
        <v>10021000</v>
      </c>
      <c r="AE818" s="24">
        <v>6293000</v>
      </c>
      <c r="AF818" s="24">
        <v>0</v>
      </c>
      <c r="AG818" s="24">
        <v>0</v>
      </c>
      <c r="AH818" s="24">
        <v>0</v>
      </c>
      <c r="AI818" s="24">
        <v>0</v>
      </c>
      <c r="AJ818" s="24">
        <v>0</v>
      </c>
      <c r="AK818" s="12">
        <f t="shared" si="271"/>
        <v>6293000</v>
      </c>
      <c r="AL818" s="12">
        <f t="shared" si="272"/>
        <v>29631000</v>
      </c>
      <c r="AM818" s="12">
        <f t="shared" si="272"/>
        <v>0</v>
      </c>
      <c r="AN818" s="12">
        <f t="shared" si="272"/>
        <v>0</v>
      </c>
      <c r="AO818" s="12">
        <f t="shared" si="272"/>
        <v>0</v>
      </c>
      <c r="AP818" s="12">
        <f t="shared" si="272"/>
        <v>0</v>
      </c>
      <c r="AQ818" s="12">
        <f t="shared" si="272"/>
        <v>0</v>
      </c>
      <c r="AR818" s="12">
        <f t="shared" si="273"/>
        <v>29631000</v>
      </c>
      <c r="AS818" s="24">
        <v>0</v>
      </c>
      <c r="AT818" s="24">
        <v>0</v>
      </c>
      <c r="AU818" s="24">
        <v>0</v>
      </c>
      <c r="AV818" s="24">
        <v>0</v>
      </c>
      <c r="AW818" s="26">
        <v>0</v>
      </c>
      <c r="AX818" s="26">
        <v>0</v>
      </c>
      <c r="AY818" s="12">
        <f t="shared" si="274"/>
        <v>0</v>
      </c>
      <c r="AZ818" s="12">
        <f t="shared" si="251"/>
        <v>29631000</v>
      </c>
      <c r="BA818" s="12">
        <f t="shared" si="252"/>
        <v>0</v>
      </c>
      <c r="BB818" s="12">
        <f t="shared" si="253"/>
        <v>0</v>
      </c>
      <c r="BC818" s="12">
        <f t="shared" si="254"/>
        <v>0</v>
      </c>
      <c r="BD818" s="12">
        <f t="shared" si="255"/>
        <v>0</v>
      </c>
      <c r="BE818" s="12">
        <f t="shared" si="256"/>
        <v>0</v>
      </c>
      <c r="BF818" s="12">
        <f t="shared" si="250"/>
        <v>29631000</v>
      </c>
      <c r="BG818" s="90"/>
      <c r="BH818" s="95"/>
    </row>
    <row r="819" spans="1:60" s="6" customFormat="1">
      <c r="A819" s="84" t="s">
        <v>1143</v>
      </c>
      <c r="B819" s="14" t="s">
        <v>1142</v>
      </c>
      <c r="C819" s="34"/>
      <c r="D819" s="84" t="s">
        <v>44</v>
      </c>
      <c r="E819" s="84"/>
      <c r="F819" s="85"/>
      <c r="G819" s="85"/>
      <c r="H819" s="76"/>
      <c r="I819" s="47"/>
      <c r="J819" s="24">
        <v>1502000</v>
      </c>
      <c r="K819" s="24">
        <v>0</v>
      </c>
      <c r="L819" s="24">
        <v>0</v>
      </c>
      <c r="M819" s="24">
        <v>0</v>
      </c>
      <c r="N819" s="24">
        <v>0</v>
      </c>
      <c r="O819" s="24">
        <v>0</v>
      </c>
      <c r="P819" s="12">
        <f t="shared" si="268"/>
        <v>1502000</v>
      </c>
      <c r="Q819" s="24">
        <v>1260000</v>
      </c>
      <c r="R819" s="24">
        <v>0</v>
      </c>
      <c r="S819" s="24">
        <v>0</v>
      </c>
      <c r="T819" s="24">
        <v>0</v>
      </c>
      <c r="U819" s="24">
        <v>0</v>
      </c>
      <c r="V819" s="24">
        <v>0</v>
      </c>
      <c r="W819" s="12">
        <f t="shared" si="269"/>
        <v>1260000</v>
      </c>
      <c r="X819" s="24">
        <v>913000</v>
      </c>
      <c r="Y819" s="24">
        <v>0</v>
      </c>
      <c r="Z819" s="24">
        <v>0</v>
      </c>
      <c r="AA819" s="24">
        <v>0</v>
      </c>
      <c r="AB819" s="24">
        <v>0</v>
      </c>
      <c r="AC819" s="24">
        <v>0</v>
      </c>
      <c r="AD819" s="12">
        <f t="shared" si="270"/>
        <v>913000</v>
      </c>
      <c r="AE819" s="24">
        <v>1116000</v>
      </c>
      <c r="AF819" s="24">
        <v>0</v>
      </c>
      <c r="AG819" s="24">
        <v>0</v>
      </c>
      <c r="AH819" s="24">
        <v>0</v>
      </c>
      <c r="AI819" s="24">
        <v>0</v>
      </c>
      <c r="AJ819" s="24">
        <v>0</v>
      </c>
      <c r="AK819" s="12">
        <f t="shared" si="271"/>
        <v>1116000</v>
      </c>
      <c r="AL819" s="12">
        <f t="shared" si="272"/>
        <v>4791000</v>
      </c>
      <c r="AM819" s="12">
        <f t="shared" si="272"/>
        <v>0</v>
      </c>
      <c r="AN819" s="12">
        <f t="shared" si="272"/>
        <v>0</v>
      </c>
      <c r="AO819" s="12">
        <f t="shared" si="272"/>
        <v>0</v>
      </c>
      <c r="AP819" s="12">
        <f t="shared" si="272"/>
        <v>0</v>
      </c>
      <c r="AQ819" s="12">
        <f t="shared" si="272"/>
        <v>0</v>
      </c>
      <c r="AR819" s="12">
        <f t="shared" si="273"/>
        <v>4791000</v>
      </c>
      <c r="AS819" s="24">
        <v>0</v>
      </c>
      <c r="AT819" s="24">
        <v>0</v>
      </c>
      <c r="AU819" s="24">
        <v>0</v>
      </c>
      <c r="AV819" s="24">
        <v>0</v>
      </c>
      <c r="AW819" s="26">
        <v>0</v>
      </c>
      <c r="AX819" s="26">
        <v>0</v>
      </c>
      <c r="AY819" s="12">
        <f t="shared" si="274"/>
        <v>0</v>
      </c>
      <c r="AZ819" s="12">
        <f t="shared" si="251"/>
        <v>4791000</v>
      </c>
      <c r="BA819" s="12">
        <f t="shared" si="252"/>
        <v>0</v>
      </c>
      <c r="BB819" s="12">
        <f t="shared" si="253"/>
        <v>0</v>
      </c>
      <c r="BC819" s="12">
        <f t="shared" si="254"/>
        <v>0</v>
      </c>
      <c r="BD819" s="12">
        <f t="shared" si="255"/>
        <v>0</v>
      </c>
      <c r="BE819" s="12">
        <f t="shared" si="256"/>
        <v>0</v>
      </c>
      <c r="BF819" s="12">
        <f t="shared" si="250"/>
        <v>4791000</v>
      </c>
      <c r="BG819" s="90"/>
      <c r="BH819" s="95"/>
    </row>
    <row r="820" spans="1:60" s="6" customFormat="1">
      <c r="A820" s="84" t="s">
        <v>1144</v>
      </c>
      <c r="B820" s="14" t="s">
        <v>1145</v>
      </c>
      <c r="C820" s="34"/>
      <c r="D820" s="21" t="s">
        <v>44</v>
      </c>
      <c r="E820" s="21"/>
      <c r="F820" s="85"/>
      <c r="G820" s="85"/>
      <c r="H820" s="76"/>
      <c r="I820" s="47"/>
      <c r="J820" s="24">
        <v>0</v>
      </c>
      <c r="K820" s="24">
        <v>1586147</v>
      </c>
      <c r="L820" s="24">
        <v>0</v>
      </c>
      <c r="M820" s="24">
        <v>0</v>
      </c>
      <c r="N820" s="24">
        <v>0</v>
      </c>
      <c r="O820" s="24">
        <v>0</v>
      </c>
      <c r="P820" s="12">
        <f t="shared" si="268"/>
        <v>1586147</v>
      </c>
      <c r="Q820" s="24">
        <v>0</v>
      </c>
      <c r="R820" s="24">
        <v>3604787</v>
      </c>
      <c r="S820" s="24">
        <v>0</v>
      </c>
      <c r="T820" s="24">
        <v>0</v>
      </c>
      <c r="U820" s="24">
        <v>0</v>
      </c>
      <c r="V820" s="24">
        <v>0</v>
      </c>
      <c r="W820" s="12">
        <f t="shared" si="269"/>
        <v>3604787</v>
      </c>
      <c r="X820" s="24">
        <v>0</v>
      </c>
      <c r="Y820" s="24">
        <v>3786150</v>
      </c>
      <c r="Z820" s="24">
        <v>0</v>
      </c>
      <c r="AA820" s="24">
        <v>0</v>
      </c>
      <c r="AB820" s="24">
        <v>0</v>
      </c>
      <c r="AC820" s="24">
        <v>0</v>
      </c>
      <c r="AD820" s="12">
        <f t="shared" si="270"/>
        <v>3786150</v>
      </c>
      <c r="AE820" s="24">
        <v>0</v>
      </c>
      <c r="AF820" s="24">
        <v>2248442</v>
      </c>
      <c r="AG820" s="24">
        <v>0</v>
      </c>
      <c r="AH820" s="24">
        <v>0</v>
      </c>
      <c r="AI820" s="24">
        <v>0</v>
      </c>
      <c r="AJ820" s="24">
        <v>0</v>
      </c>
      <c r="AK820" s="12">
        <f t="shared" si="271"/>
        <v>2248442</v>
      </c>
      <c r="AL820" s="12">
        <f t="shared" si="272"/>
        <v>0</v>
      </c>
      <c r="AM820" s="12">
        <f t="shared" si="272"/>
        <v>11225526</v>
      </c>
      <c r="AN820" s="12">
        <f t="shared" si="272"/>
        <v>0</v>
      </c>
      <c r="AO820" s="12">
        <f t="shared" si="272"/>
        <v>0</v>
      </c>
      <c r="AP820" s="12">
        <f t="shared" si="272"/>
        <v>0</v>
      </c>
      <c r="AQ820" s="12">
        <f t="shared" si="272"/>
        <v>0</v>
      </c>
      <c r="AR820" s="12">
        <f t="shared" si="273"/>
        <v>11225526</v>
      </c>
      <c r="AS820" s="24">
        <v>0</v>
      </c>
      <c r="AT820" s="24">
        <v>0</v>
      </c>
      <c r="AU820" s="24">
        <v>0</v>
      </c>
      <c r="AV820" s="24">
        <v>0</v>
      </c>
      <c r="AW820" s="26">
        <v>0</v>
      </c>
      <c r="AX820" s="26">
        <v>0</v>
      </c>
      <c r="AY820" s="12">
        <f t="shared" si="274"/>
        <v>0</v>
      </c>
      <c r="AZ820" s="12">
        <f t="shared" si="251"/>
        <v>0</v>
      </c>
      <c r="BA820" s="12">
        <f t="shared" si="252"/>
        <v>11225526</v>
      </c>
      <c r="BB820" s="12">
        <f t="shared" si="253"/>
        <v>0</v>
      </c>
      <c r="BC820" s="12">
        <f t="shared" si="254"/>
        <v>0</v>
      </c>
      <c r="BD820" s="12">
        <f t="shared" si="255"/>
        <v>0</v>
      </c>
      <c r="BE820" s="12">
        <f t="shared" si="256"/>
        <v>0</v>
      </c>
      <c r="BF820" s="12">
        <f t="shared" si="250"/>
        <v>11225526</v>
      </c>
      <c r="BG820" s="90"/>
      <c r="BH820" s="95"/>
    </row>
    <row r="821" spans="1:60" s="6" customFormat="1">
      <c r="A821" s="84" t="s">
        <v>1146</v>
      </c>
      <c r="B821" s="14" t="s">
        <v>8</v>
      </c>
      <c r="C821" s="34"/>
      <c r="D821" s="84" t="s">
        <v>1399</v>
      </c>
      <c r="E821" s="84" t="s">
        <v>58</v>
      </c>
      <c r="F821" s="85"/>
      <c r="G821" s="85"/>
      <c r="H821" s="76"/>
      <c r="I821" s="47"/>
      <c r="J821" s="24">
        <v>0</v>
      </c>
      <c r="K821" s="24">
        <v>0</v>
      </c>
      <c r="L821" s="24">
        <v>0</v>
      </c>
      <c r="M821" s="24">
        <v>0</v>
      </c>
      <c r="N821" s="24">
        <v>0</v>
      </c>
      <c r="O821" s="24">
        <v>0</v>
      </c>
      <c r="P821" s="12">
        <f t="shared" si="268"/>
        <v>0</v>
      </c>
      <c r="Q821" s="24">
        <v>0</v>
      </c>
      <c r="R821" s="24">
        <v>0</v>
      </c>
      <c r="S821" s="24">
        <v>0</v>
      </c>
      <c r="T821" s="24">
        <v>0</v>
      </c>
      <c r="U821" s="24">
        <v>0</v>
      </c>
      <c r="V821" s="24">
        <v>0</v>
      </c>
      <c r="W821" s="12">
        <f t="shared" si="269"/>
        <v>0</v>
      </c>
      <c r="X821" s="24">
        <v>0</v>
      </c>
      <c r="Y821" s="24">
        <v>0</v>
      </c>
      <c r="Z821" s="24">
        <v>0</v>
      </c>
      <c r="AA821" s="24">
        <v>0</v>
      </c>
      <c r="AB821" s="24">
        <v>0</v>
      </c>
      <c r="AC821" s="24">
        <v>0</v>
      </c>
      <c r="AD821" s="12">
        <f t="shared" si="270"/>
        <v>0</v>
      </c>
      <c r="AE821" s="24">
        <v>0</v>
      </c>
      <c r="AF821" s="24">
        <v>0</v>
      </c>
      <c r="AG821" s="24">
        <v>0</v>
      </c>
      <c r="AH821" s="24">
        <v>0</v>
      </c>
      <c r="AI821" s="24">
        <v>0</v>
      </c>
      <c r="AJ821" s="24">
        <v>0</v>
      </c>
      <c r="AK821" s="12">
        <f t="shared" si="271"/>
        <v>0</v>
      </c>
      <c r="AL821" s="12">
        <f t="shared" si="272"/>
        <v>0</v>
      </c>
      <c r="AM821" s="12">
        <f t="shared" si="272"/>
        <v>0</v>
      </c>
      <c r="AN821" s="12">
        <f t="shared" si="272"/>
        <v>0</v>
      </c>
      <c r="AO821" s="12">
        <f t="shared" si="272"/>
        <v>0</v>
      </c>
      <c r="AP821" s="12">
        <f t="shared" si="272"/>
        <v>0</v>
      </c>
      <c r="AQ821" s="12">
        <f t="shared" si="272"/>
        <v>0</v>
      </c>
      <c r="AR821" s="12">
        <f t="shared" si="273"/>
        <v>0</v>
      </c>
      <c r="AS821" s="24">
        <v>0</v>
      </c>
      <c r="AT821" s="24">
        <v>0</v>
      </c>
      <c r="AU821" s="24">
        <v>0</v>
      </c>
      <c r="AV821" s="24">
        <v>0</v>
      </c>
      <c r="AW821" s="26">
        <v>0</v>
      </c>
      <c r="AX821" s="26">
        <v>0</v>
      </c>
      <c r="AY821" s="12">
        <f t="shared" si="274"/>
        <v>0</v>
      </c>
      <c r="AZ821" s="12">
        <f t="shared" si="251"/>
        <v>0</v>
      </c>
      <c r="BA821" s="12">
        <f t="shared" si="252"/>
        <v>0</v>
      </c>
      <c r="BB821" s="12">
        <f t="shared" si="253"/>
        <v>0</v>
      </c>
      <c r="BC821" s="12">
        <f t="shared" si="254"/>
        <v>0</v>
      </c>
      <c r="BD821" s="12">
        <f t="shared" si="255"/>
        <v>0</v>
      </c>
      <c r="BE821" s="12">
        <f t="shared" si="256"/>
        <v>0</v>
      </c>
      <c r="BF821" s="12">
        <f t="shared" si="250"/>
        <v>0</v>
      </c>
      <c r="BG821" s="90"/>
      <c r="BH821" s="95"/>
    </row>
    <row r="822" spans="1:60" s="6" customFormat="1">
      <c r="A822" s="84" t="s">
        <v>1147</v>
      </c>
      <c r="B822" s="14" t="s">
        <v>8</v>
      </c>
      <c r="C822" s="34"/>
      <c r="D822" s="84" t="s">
        <v>1399</v>
      </c>
      <c r="E822" s="84" t="s">
        <v>58</v>
      </c>
      <c r="F822" s="85"/>
      <c r="G822" s="85"/>
      <c r="H822" s="76"/>
      <c r="I822" s="47"/>
      <c r="J822" s="24">
        <v>0</v>
      </c>
      <c r="K822" s="24">
        <v>0</v>
      </c>
      <c r="L822" s="24">
        <v>0</v>
      </c>
      <c r="M822" s="24">
        <v>0</v>
      </c>
      <c r="N822" s="24">
        <v>0</v>
      </c>
      <c r="O822" s="24">
        <v>0</v>
      </c>
      <c r="P822" s="12">
        <f t="shared" si="268"/>
        <v>0</v>
      </c>
      <c r="Q822" s="24">
        <v>0</v>
      </c>
      <c r="R822" s="24">
        <v>0</v>
      </c>
      <c r="S822" s="24">
        <v>0</v>
      </c>
      <c r="T822" s="24">
        <v>0</v>
      </c>
      <c r="U822" s="24">
        <v>0</v>
      </c>
      <c r="V822" s="24">
        <v>0</v>
      </c>
      <c r="W822" s="12">
        <f t="shared" si="269"/>
        <v>0</v>
      </c>
      <c r="X822" s="24">
        <v>0</v>
      </c>
      <c r="Y822" s="24">
        <v>0</v>
      </c>
      <c r="Z822" s="24">
        <v>0</v>
      </c>
      <c r="AA822" s="24">
        <v>0</v>
      </c>
      <c r="AB822" s="24">
        <v>0</v>
      </c>
      <c r="AC822" s="24">
        <v>0</v>
      </c>
      <c r="AD822" s="12">
        <f t="shared" si="270"/>
        <v>0</v>
      </c>
      <c r="AE822" s="24">
        <v>0</v>
      </c>
      <c r="AF822" s="24">
        <v>0</v>
      </c>
      <c r="AG822" s="24">
        <v>0</v>
      </c>
      <c r="AH822" s="24">
        <v>0</v>
      </c>
      <c r="AI822" s="24">
        <v>0</v>
      </c>
      <c r="AJ822" s="24">
        <v>0</v>
      </c>
      <c r="AK822" s="12">
        <f t="shared" si="271"/>
        <v>0</v>
      </c>
      <c r="AL822" s="12">
        <f t="shared" si="272"/>
        <v>0</v>
      </c>
      <c r="AM822" s="12">
        <f t="shared" si="272"/>
        <v>0</v>
      </c>
      <c r="AN822" s="12">
        <f t="shared" si="272"/>
        <v>0</v>
      </c>
      <c r="AO822" s="12">
        <f t="shared" si="272"/>
        <v>0</v>
      </c>
      <c r="AP822" s="12">
        <f t="shared" si="272"/>
        <v>0</v>
      </c>
      <c r="AQ822" s="12">
        <f t="shared" si="272"/>
        <v>0</v>
      </c>
      <c r="AR822" s="12">
        <f t="shared" si="273"/>
        <v>0</v>
      </c>
      <c r="AS822" s="24">
        <v>0</v>
      </c>
      <c r="AT822" s="24">
        <v>0</v>
      </c>
      <c r="AU822" s="24">
        <v>0</v>
      </c>
      <c r="AV822" s="24">
        <v>0</v>
      </c>
      <c r="AW822" s="26">
        <v>0</v>
      </c>
      <c r="AX822" s="26">
        <v>0</v>
      </c>
      <c r="AY822" s="12">
        <f t="shared" si="274"/>
        <v>0</v>
      </c>
      <c r="AZ822" s="12">
        <f t="shared" si="251"/>
        <v>0</v>
      </c>
      <c r="BA822" s="12">
        <f t="shared" si="252"/>
        <v>0</v>
      </c>
      <c r="BB822" s="12">
        <f t="shared" si="253"/>
        <v>0</v>
      </c>
      <c r="BC822" s="12">
        <f t="shared" si="254"/>
        <v>0</v>
      </c>
      <c r="BD822" s="12">
        <f t="shared" si="255"/>
        <v>0</v>
      </c>
      <c r="BE822" s="12">
        <f t="shared" si="256"/>
        <v>0</v>
      </c>
      <c r="BF822" s="12">
        <f t="shared" si="250"/>
        <v>0</v>
      </c>
      <c r="BG822" s="90"/>
      <c r="BH822" s="95"/>
    </row>
    <row r="823" spans="1:60" s="6" customFormat="1">
      <c r="A823" s="84" t="s">
        <v>1148</v>
      </c>
      <c r="B823" s="14" t="s">
        <v>8</v>
      </c>
      <c r="C823" s="34"/>
      <c r="D823" s="84" t="s">
        <v>1399</v>
      </c>
      <c r="E823" s="84" t="s">
        <v>58</v>
      </c>
      <c r="F823" s="85"/>
      <c r="G823" s="85"/>
      <c r="H823" s="76"/>
      <c r="I823" s="47"/>
      <c r="J823" s="24">
        <v>0</v>
      </c>
      <c r="K823" s="24">
        <v>0</v>
      </c>
      <c r="L823" s="24">
        <v>0</v>
      </c>
      <c r="M823" s="24">
        <v>0</v>
      </c>
      <c r="N823" s="24">
        <v>0</v>
      </c>
      <c r="O823" s="24">
        <v>0</v>
      </c>
      <c r="P823" s="12">
        <f t="shared" si="268"/>
        <v>0</v>
      </c>
      <c r="Q823" s="24">
        <v>0</v>
      </c>
      <c r="R823" s="24">
        <v>0</v>
      </c>
      <c r="S823" s="24">
        <v>0</v>
      </c>
      <c r="T823" s="24">
        <v>0</v>
      </c>
      <c r="U823" s="24">
        <v>0</v>
      </c>
      <c r="V823" s="24">
        <v>0</v>
      </c>
      <c r="W823" s="12">
        <f t="shared" si="269"/>
        <v>0</v>
      </c>
      <c r="X823" s="24">
        <v>0</v>
      </c>
      <c r="Y823" s="24">
        <v>0</v>
      </c>
      <c r="Z823" s="24">
        <v>0</v>
      </c>
      <c r="AA823" s="24">
        <v>0</v>
      </c>
      <c r="AB823" s="24">
        <v>0</v>
      </c>
      <c r="AC823" s="24">
        <v>0</v>
      </c>
      <c r="AD823" s="12">
        <f t="shared" si="270"/>
        <v>0</v>
      </c>
      <c r="AE823" s="24">
        <v>0</v>
      </c>
      <c r="AF823" s="24">
        <v>0</v>
      </c>
      <c r="AG823" s="24">
        <v>0</v>
      </c>
      <c r="AH823" s="24">
        <v>0</v>
      </c>
      <c r="AI823" s="24">
        <v>0</v>
      </c>
      <c r="AJ823" s="24">
        <v>0</v>
      </c>
      <c r="AK823" s="12">
        <f t="shared" si="271"/>
        <v>0</v>
      </c>
      <c r="AL823" s="12">
        <f t="shared" si="272"/>
        <v>0</v>
      </c>
      <c r="AM823" s="12">
        <f t="shared" si="272"/>
        <v>0</v>
      </c>
      <c r="AN823" s="12">
        <f t="shared" si="272"/>
        <v>0</v>
      </c>
      <c r="AO823" s="12">
        <f t="shared" si="272"/>
        <v>0</v>
      </c>
      <c r="AP823" s="12">
        <f t="shared" si="272"/>
        <v>0</v>
      </c>
      <c r="AQ823" s="12">
        <f t="shared" si="272"/>
        <v>0</v>
      </c>
      <c r="AR823" s="12">
        <f t="shared" si="273"/>
        <v>0</v>
      </c>
      <c r="AS823" s="24">
        <v>0</v>
      </c>
      <c r="AT823" s="24">
        <v>0</v>
      </c>
      <c r="AU823" s="24">
        <v>0</v>
      </c>
      <c r="AV823" s="24">
        <v>0</v>
      </c>
      <c r="AW823" s="26">
        <v>0</v>
      </c>
      <c r="AX823" s="26">
        <v>0</v>
      </c>
      <c r="AY823" s="12">
        <f t="shared" si="274"/>
        <v>0</v>
      </c>
      <c r="AZ823" s="12">
        <f t="shared" si="251"/>
        <v>0</v>
      </c>
      <c r="BA823" s="12">
        <f t="shared" si="252"/>
        <v>0</v>
      </c>
      <c r="BB823" s="12">
        <f t="shared" si="253"/>
        <v>0</v>
      </c>
      <c r="BC823" s="12">
        <f t="shared" si="254"/>
        <v>0</v>
      </c>
      <c r="BD823" s="12">
        <f t="shared" si="255"/>
        <v>0</v>
      </c>
      <c r="BE823" s="12">
        <f t="shared" si="256"/>
        <v>0</v>
      </c>
      <c r="BF823" s="12">
        <f t="shared" si="250"/>
        <v>0</v>
      </c>
      <c r="BG823" s="90"/>
      <c r="BH823" s="95"/>
    </row>
    <row r="824" spans="1:60">
      <c r="A824" s="14" t="s">
        <v>1149</v>
      </c>
      <c r="B824" s="14"/>
      <c r="C824" s="14"/>
      <c r="D824" s="84"/>
      <c r="E824" s="84"/>
      <c r="F824" s="85"/>
      <c r="G824" s="85"/>
      <c r="H824" s="85"/>
      <c r="I824" s="14"/>
      <c r="J824" s="26"/>
      <c r="K824" s="26"/>
      <c r="L824" s="26"/>
      <c r="M824" s="26"/>
      <c r="N824" s="26"/>
      <c r="O824" s="26"/>
      <c r="P824" s="26"/>
      <c r="Q824" s="26"/>
      <c r="R824" s="26"/>
      <c r="S824" s="26"/>
      <c r="T824" s="26"/>
      <c r="U824" s="26"/>
      <c r="V824" s="26"/>
      <c r="W824" s="26"/>
      <c r="X824" s="26"/>
      <c r="Y824" s="26"/>
      <c r="Z824" s="26"/>
      <c r="AA824" s="26"/>
      <c r="AB824" s="26"/>
      <c r="AC824" s="26"/>
      <c r="AD824" s="26"/>
      <c r="AE824" s="26"/>
      <c r="AF824" s="26"/>
      <c r="AG824" s="26"/>
      <c r="AH824" s="26"/>
      <c r="AI824" s="26"/>
      <c r="AJ824" s="26"/>
      <c r="AK824" s="26"/>
      <c r="AL824" s="26"/>
      <c r="AM824" s="26"/>
      <c r="AN824" s="26"/>
      <c r="AO824" s="26"/>
      <c r="AP824" s="26"/>
      <c r="AQ824" s="26"/>
      <c r="AR824" s="26"/>
      <c r="AS824" s="26"/>
      <c r="AT824" s="26"/>
      <c r="AU824" s="26"/>
      <c r="AV824" s="26"/>
      <c r="AW824" s="26"/>
      <c r="AX824" s="26"/>
      <c r="AY824" s="26"/>
      <c r="AZ824" s="12">
        <f t="shared" si="251"/>
        <v>0</v>
      </c>
      <c r="BA824" s="12">
        <f t="shared" si="252"/>
        <v>0</v>
      </c>
      <c r="BB824" s="12">
        <f t="shared" si="253"/>
        <v>0</v>
      </c>
      <c r="BC824" s="12">
        <f t="shared" si="254"/>
        <v>0</v>
      </c>
      <c r="BD824" s="12">
        <f t="shared" si="255"/>
        <v>0</v>
      </c>
      <c r="BE824" s="12">
        <f t="shared" si="256"/>
        <v>0</v>
      </c>
      <c r="BF824" s="12">
        <f t="shared" si="250"/>
        <v>0</v>
      </c>
      <c r="BH824" s="95"/>
    </row>
    <row r="825" spans="1:60" ht="38.25">
      <c r="A825" s="14" t="s">
        <v>1150</v>
      </c>
      <c r="B825" s="14"/>
      <c r="C825" s="14"/>
      <c r="D825" s="84"/>
      <c r="E825" s="84"/>
      <c r="F825" s="85"/>
      <c r="G825" s="85"/>
      <c r="H825" s="85"/>
      <c r="I825" s="14"/>
      <c r="J825" s="14"/>
      <c r="K825" s="14"/>
      <c r="L825" s="14"/>
      <c r="M825" s="14"/>
      <c r="N825" s="14"/>
      <c r="O825" s="14"/>
      <c r="P825" s="14"/>
      <c r="Q825" s="14"/>
      <c r="R825" s="14"/>
      <c r="S825" s="14"/>
      <c r="T825" s="14"/>
      <c r="U825" s="14"/>
      <c r="V825" s="14"/>
      <c r="W825" s="14"/>
      <c r="X825" s="14"/>
      <c r="Y825" s="14"/>
      <c r="Z825" s="14"/>
      <c r="AA825" s="14"/>
      <c r="AB825" s="14"/>
      <c r="AC825" s="14"/>
      <c r="AD825" s="14"/>
      <c r="AE825" s="14"/>
      <c r="AF825" s="14"/>
      <c r="AG825" s="14"/>
      <c r="AH825" s="14"/>
      <c r="AI825" s="14"/>
      <c r="AJ825" s="14"/>
      <c r="AK825" s="14"/>
      <c r="AL825" s="14"/>
      <c r="AM825" s="14"/>
      <c r="AN825" s="14"/>
      <c r="AO825" s="14"/>
      <c r="AP825" s="14"/>
      <c r="AQ825" s="14"/>
      <c r="AR825" s="14"/>
      <c r="AS825" s="14"/>
      <c r="AT825" s="14"/>
      <c r="AU825" s="14"/>
      <c r="AV825" s="14"/>
      <c r="AW825" s="14"/>
      <c r="AX825" s="14"/>
      <c r="AY825" s="14"/>
      <c r="AZ825" s="12">
        <f t="shared" si="251"/>
        <v>0</v>
      </c>
      <c r="BA825" s="12">
        <f t="shared" si="252"/>
        <v>0</v>
      </c>
      <c r="BB825" s="12">
        <f t="shared" si="253"/>
        <v>0</v>
      </c>
      <c r="BC825" s="12">
        <f t="shared" si="254"/>
        <v>0</v>
      </c>
      <c r="BD825" s="12">
        <f t="shared" si="255"/>
        <v>0</v>
      </c>
      <c r="BE825" s="12">
        <f t="shared" si="256"/>
        <v>0</v>
      </c>
      <c r="BF825" s="12">
        <f t="shared" si="250"/>
        <v>0</v>
      </c>
      <c r="BH825" s="95"/>
    </row>
    <row r="826" spans="1:60" ht="38.25">
      <c r="A826" s="14" t="s">
        <v>70</v>
      </c>
      <c r="B826" s="14"/>
      <c r="C826" s="14"/>
      <c r="D826" s="84"/>
      <c r="E826" s="84"/>
      <c r="F826" s="85"/>
      <c r="G826" s="85"/>
      <c r="H826" s="85"/>
      <c r="I826" s="14"/>
      <c r="J826" s="26"/>
      <c r="K826" s="26"/>
      <c r="L826" s="26"/>
      <c r="M826" s="26"/>
      <c r="N826" s="26"/>
      <c r="O826" s="26"/>
      <c r="P826" s="26"/>
      <c r="Q826" s="26"/>
      <c r="R826" s="26"/>
      <c r="S826" s="26"/>
      <c r="T826" s="26"/>
      <c r="U826" s="26"/>
      <c r="V826" s="26"/>
      <c r="W826" s="26"/>
      <c r="X826" s="26"/>
      <c r="Y826" s="26"/>
      <c r="Z826" s="26"/>
      <c r="AA826" s="26"/>
      <c r="AB826" s="26"/>
      <c r="AC826" s="26"/>
      <c r="AD826" s="26"/>
      <c r="AE826" s="26"/>
      <c r="AF826" s="26"/>
      <c r="AG826" s="26"/>
      <c r="AH826" s="26"/>
      <c r="AI826" s="26"/>
      <c r="AJ826" s="26"/>
      <c r="AK826" s="26"/>
      <c r="AL826" s="26"/>
      <c r="AM826" s="26"/>
      <c r="AN826" s="26"/>
      <c r="AO826" s="26"/>
      <c r="AP826" s="26"/>
      <c r="AQ826" s="26"/>
      <c r="AR826" s="26"/>
      <c r="AS826" s="26"/>
      <c r="AT826" s="26"/>
      <c r="AU826" s="26"/>
      <c r="AV826" s="26"/>
      <c r="AW826" s="26"/>
      <c r="AX826" s="26"/>
      <c r="AY826" s="26"/>
      <c r="AZ826" s="12">
        <f t="shared" si="251"/>
        <v>0</v>
      </c>
      <c r="BA826" s="12">
        <f t="shared" si="252"/>
        <v>0</v>
      </c>
      <c r="BB826" s="12">
        <f t="shared" si="253"/>
        <v>0</v>
      </c>
      <c r="BC826" s="12">
        <f t="shared" si="254"/>
        <v>0</v>
      </c>
      <c r="BD826" s="12">
        <f t="shared" si="255"/>
        <v>0</v>
      </c>
      <c r="BE826" s="12">
        <f t="shared" si="256"/>
        <v>0</v>
      </c>
      <c r="BF826" s="12">
        <f t="shared" si="250"/>
        <v>0</v>
      </c>
      <c r="BH826" s="95"/>
    </row>
    <row r="827" spans="1:60">
      <c r="A827" s="14" t="s">
        <v>1151</v>
      </c>
      <c r="B827" s="14"/>
      <c r="C827" s="14"/>
      <c r="D827" s="84"/>
      <c r="E827" s="84"/>
      <c r="F827" s="85"/>
      <c r="G827" s="85"/>
      <c r="H827" s="85"/>
      <c r="I827" s="14"/>
      <c r="J827" s="26"/>
      <c r="K827" s="26"/>
      <c r="L827" s="26"/>
      <c r="M827" s="26"/>
      <c r="N827" s="26"/>
      <c r="O827" s="26"/>
      <c r="P827" s="26"/>
      <c r="Q827" s="26"/>
      <c r="R827" s="26"/>
      <c r="S827" s="26"/>
      <c r="T827" s="26"/>
      <c r="U827" s="26"/>
      <c r="V827" s="26"/>
      <c r="W827" s="26"/>
      <c r="X827" s="26"/>
      <c r="Y827" s="26"/>
      <c r="Z827" s="26"/>
      <c r="AA827" s="26"/>
      <c r="AB827" s="26"/>
      <c r="AC827" s="26"/>
      <c r="AD827" s="26"/>
      <c r="AE827" s="26"/>
      <c r="AF827" s="26"/>
      <c r="AG827" s="26"/>
      <c r="AH827" s="26"/>
      <c r="AI827" s="26"/>
      <c r="AJ827" s="26"/>
      <c r="AK827" s="26"/>
      <c r="AL827" s="26"/>
      <c r="AM827" s="26"/>
      <c r="AN827" s="26"/>
      <c r="AO827" s="26"/>
      <c r="AP827" s="26"/>
      <c r="AQ827" s="26"/>
      <c r="AR827" s="26"/>
      <c r="AS827" s="26"/>
      <c r="AT827" s="26"/>
      <c r="AU827" s="26"/>
      <c r="AV827" s="26"/>
      <c r="AW827" s="26"/>
      <c r="AX827" s="26"/>
      <c r="AY827" s="26"/>
      <c r="AZ827" s="12">
        <f t="shared" si="251"/>
        <v>0</v>
      </c>
      <c r="BA827" s="12">
        <f t="shared" si="252"/>
        <v>0</v>
      </c>
      <c r="BB827" s="12">
        <f t="shared" si="253"/>
        <v>0</v>
      </c>
      <c r="BC827" s="12">
        <f t="shared" si="254"/>
        <v>0</v>
      </c>
      <c r="BD827" s="12">
        <f t="shared" si="255"/>
        <v>0</v>
      </c>
      <c r="BE827" s="12">
        <f t="shared" si="256"/>
        <v>0</v>
      </c>
      <c r="BF827" s="12">
        <f t="shared" si="250"/>
        <v>0</v>
      </c>
      <c r="BH827" s="95"/>
    </row>
    <row r="828" spans="1:60">
      <c r="A828" s="14"/>
      <c r="B828" s="14"/>
      <c r="C828" s="14"/>
      <c r="D828" s="84"/>
      <c r="E828" s="84"/>
      <c r="F828" s="85"/>
      <c r="G828" s="85"/>
      <c r="H828" s="99"/>
      <c r="I828" s="14"/>
      <c r="J828" s="12"/>
      <c r="K828" s="24"/>
      <c r="L828" s="24"/>
      <c r="M828" s="24"/>
      <c r="N828" s="24"/>
      <c r="O828" s="24"/>
      <c r="P828" s="12"/>
      <c r="Q828" s="12"/>
      <c r="R828" s="24"/>
      <c r="S828" s="24"/>
      <c r="T828" s="24"/>
      <c r="U828" s="24"/>
      <c r="V828" s="24"/>
      <c r="W828" s="12"/>
      <c r="X828" s="12"/>
      <c r="Y828" s="24"/>
      <c r="Z828" s="24"/>
      <c r="AA828" s="24"/>
      <c r="AB828" s="24"/>
      <c r="AC828" s="24"/>
      <c r="AD828" s="12"/>
      <c r="AE828" s="12"/>
      <c r="AF828" s="24"/>
      <c r="AG828" s="24"/>
      <c r="AH828" s="24"/>
      <c r="AI828" s="24"/>
      <c r="AJ828" s="24"/>
      <c r="AK828" s="12"/>
      <c r="AL828" s="12"/>
      <c r="AM828" s="12"/>
      <c r="AN828" s="12"/>
      <c r="AO828" s="12"/>
      <c r="AP828" s="12"/>
      <c r="AQ828" s="12"/>
      <c r="AR828" s="12"/>
      <c r="AS828" s="12"/>
      <c r="AT828" s="12"/>
      <c r="AU828" s="12"/>
      <c r="AV828" s="12"/>
      <c r="AW828" s="12"/>
      <c r="AX828" s="12"/>
      <c r="AY828" s="12"/>
      <c r="AZ828" s="12">
        <f t="shared" si="251"/>
        <v>0</v>
      </c>
      <c r="BA828" s="12">
        <f t="shared" si="252"/>
        <v>0</v>
      </c>
      <c r="BB828" s="12">
        <f t="shared" si="253"/>
        <v>0</v>
      </c>
      <c r="BC828" s="12">
        <f t="shared" si="254"/>
        <v>0</v>
      </c>
      <c r="BD828" s="12">
        <f t="shared" si="255"/>
        <v>0</v>
      </c>
      <c r="BE828" s="12">
        <f t="shared" si="256"/>
        <v>0</v>
      </c>
      <c r="BF828" s="12">
        <f t="shared" si="250"/>
        <v>0</v>
      </c>
      <c r="BH828" s="95"/>
    </row>
    <row r="829" spans="1:60">
      <c r="A829" s="84" t="s">
        <v>1152</v>
      </c>
      <c r="B829" s="14" t="s">
        <v>1153</v>
      </c>
      <c r="C829" s="14"/>
      <c r="D829" s="14" t="s">
        <v>44</v>
      </c>
      <c r="E829" s="14"/>
      <c r="F829" s="85">
        <v>10</v>
      </c>
      <c r="G829" s="85" t="s">
        <v>77</v>
      </c>
      <c r="H829" s="85"/>
      <c r="I829" s="18"/>
      <c r="J829" s="12">
        <v>5836400</v>
      </c>
      <c r="K829" s="24">
        <v>0</v>
      </c>
      <c r="L829" s="24">
        <v>0</v>
      </c>
      <c r="M829" s="24">
        <v>0</v>
      </c>
      <c r="N829" s="24">
        <v>0</v>
      </c>
      <c r="O829" s="24">
        <v>0</v>
      </c>
      <c r="P829" s="12">
        <f t="shared" ref="P829:P836" si="275">SUM(J829:O829)</f>
        <v>5836400</v>
      </c>
      <c r="Q829" s="24">
        <v>0</v>
      </c>
      <c r="R829" s="24">
        <v>0</v>
      </c>
      <c r="S829" s="24">
        <v>0</v>
      </c>
      <c r="T829" s="24">
        <v>0</v>
      </c>
      <c r="U829" s="24">
        <v>0</v>
      </c>
      <c r="V829" s="24">
        <v>0</v>
      </c>
      <c r="W829" s="12">
        <f t="shared" ref="W829:W836" si="276">SUM(Q829:V829)</f>
        <v>0</v>
      </c>
      <c r="X829" s="24">
        <v>0</v>
      </c>
      <c r="Y829" s="24">
        <v>0</v>
      </c>
      <c r="Z829" s="24">
        <v>0</v>
      </c>
      <c r="AA829" s="24">
        <v>0</v>
      </c>
      <c r="AB829" s="24">
        <v>0</v>
      </c>
      <c r="AC829" s="24">
        <v>0</v>
      </c>
      <c r="AD829" s="12">
        <f t="shared" ref="AD829:AD836" si="277">SUM(X829:AC829)</f>
        <v>0</v>
      </c>
      <c r="AE829" s="24">
        <v>0</v>
      </c>
      <c r="AF829" s="24">
        <v>0</v>
      </c>
      <c r="AG829" s="24">
        <v>0</v>
      </c>
      <c r="AH829" s="24">
        <v>0</v>
      </c>
      <c r="AI829" s="24">
        <v>0</v>
      </c>
      <c r="AJ829" s="24">
        <v>0</v>
      </c>
      <c r="AK829" s="12">
        <f t="shared" ref="AK829:AK836" si="278">SUM(AE829:AJ829)</f>
        <v>0</v>
      </c>
      <c r="AL829" s="12">
        <f t="shared" ref="AL829:AQ836" si="279">+J829+Q829+X829+AE829</f>
        <v>5836400</v>
      </c>
      <c r="AM829" s="12">
        <f t="shared" si="279"/>
        <v>0</v>
      </c>
      <c r="AN829" s="12">
        <f t="shared" si="279"/>
        <v>0</v>
      </c>
      <c r="AO829" s="12">
        <f t="shared" si="279"/>
        <v>0</v>
      </c>
      <c r="AP829" s="12">
        <f t="shared" si="279"/>
        <v>0</v>
      </c>
      <c r="AQ829" s="12">
        <f t="shared" si="279"/>
        <v>0</v>
      </c>
      <c r="AR829" s="12">
        <f t="shared" ref="AR829:AR836" si="280">SUM(AL829:AQ829)</f>
        <v>5836400</v>
      </c>
      <c r="AS829" s="12">
        <v>0</v>
      </c>
      <c r="AT829" s="12">
        <v>0</v>
      </c>
      <c r="AU829" s="12">
        <v>0</v>
      </c>
      <c r="AV829" s="12">
        <v>0</v>
      </c>
      <c r="AW829" s="12">
        <v>0</v>
      </c>
      <c r="AX829" s="12">
        <v>0</v>
      </c>
      <c r="AY829" s="12">
        <f t="shared" ref="AY829:AY836" si="281">SUM(AS829:AX829)</f>
        <v>0</v>
      </c>
      <c r="AZ829" s="12">
        <f t="shared" si="251"/>
        <v>5836400</v>
      </c>
      <c r="BA829" s="12">
        <f t="shared" si="252"/>
        <v>0</v>
      </c>
      <c r="BB829" s="12">
        <f t="shared" si="253"/>
        <v>0</v>
      </c>
      <c r="BC829" s="12">
        <f t="shared" si="254"/>
        <v>0</v>
      </c>
      <c r="BD829" s="12">
        <f t="shared" si="255"/>
        <v>0</v>
      </c>
      <c r="BE829" s="12">
        <f t="shared" si="256"/>
        <v>0</v>
      </c>
      <c r="BF829" s="12">
        <f t="shared" si="250"/>
        <v>5836400</v>
      </c>
      <c r="BH829" s="95"/>
    </row>
    <row r="830" spans="1:60">
      <c r="A830" s="84" t="s">
        <v>1154</v>
      </c>
      <c r="B830" s="14" t="s">
        <v>1153</v>
      </c>
      <c r="C830" s="14"/>
      <c r="D830" s="14" t="s">
        <v>44</v>
      </c>
      <c r="E830" s="14"/>
      <c r="F830" s="85">
        <v>10</v>
      </c>
      <c r="G830" s="85" t="s">
        <v>77</v>
      </c>
      <c r="H830" s="85"/>
      <c r="I830" s="18"/>
      <c r="J830" s="24">
        <v>335074</v>
      </c>
      <c r="K830" s="24">
        <v>0</v>
      </c>
      <c r="L830" s="24">
        <v>0</v>
      </c>
      <c r="M830" s="24">
        <v>0</v>
      </c>
      <c r="N830" s="24">
        <v>0</v>
      </c>
      <c r="O830" s="24">
        <v>0</v>
      </c>
      <c r="P830" s="12">
        <f t="shared" si="275"/>
        <v>335074</v>
      </c>
      <c r="Q830" s="24">
        <v>0</v>
      </c>
      <c r="R830" s="24">
        <v>0</v>
      </c>
      <c r="S830" s="24">
        <v>0</v>
      </c>
      <c r="T830" s="24">
        <v>0</v>
      </c>
      <c r="U830" s="24">
        <v>0</v>
      </c>
      <c r="V830" s="24">
        <v>0</v>
      </c>
      <c r="W830" s="12">
        <f t="shared" si="276"/>
        <v>0</v>
      </c>
      <c r="X830" s="24">
        <v>225000</v>
      </c>
      <c r="Y830" s="24">
        <v>0</v>
      </c>
      <c r="Z830" s="24">
        <v>0</v>
      </c>
      <c r="AA830" s="24">
        <v>0</v>
      </c>
      <c r="AB830" s="24">
        <v>0</v>
      </c>
      <c r="AC830" s="24">
        <v>0</v>
      </c>
      <c r="AD830" s="12">
        <f t="shared" si="277"/>
        <v>225000</v>
      </c>
      <c r="AE830" s="24">
        <v>225000</v>
      </c>
      <c r="AF830" s="24">
        <v>0</v>
      </c>
      <c r="AG830" s="24">
        <v>0</v>
      </c>
      <c r="AH830" s="24">
        <v>0</v>
      </c>
      <c r="AI830" s="24">
        <v>0</v>
      </c>
      <c r="AJ830" s="24">
        <v>0</v>
      </c>
      <c r="AK830" s="12">
        <f t="shared" si="278"/>
        <v>225000</v>
      </c>
      <c r="AL830" s="12">
        <f t="shared" si="279"/>
        <v>785074</v>
      </c>
      <c r="AM830" s="12">
        <f t="shared" si="279"/>
        <v>0</v>
      </c>
      <c r="AN830" s="12">
        <f t="shared" si="279"/>
        <v>0</v>
      </c>
      <c r="AO830" s="12">
        <f t="shared" si="279"/>
        <v>0</v>
      </c>
      <c r="AP830" s="12">
        <f t="shared" si="279"/>
        <v>0</v>
      </c>
      <c r="AQ830" s="12">
        <f t="shared" si="279"/>
        <v>0</v>
      </c>
      <c r="AR830" s="12">
        <f t="shared" si="280"/>
        <v>785074</v>
      </c>
      <c r="AS830" s="12">
        <v>0</v>
      </c>
      <c r="AT830" s="12">
        <v>0</v>
      </c>
      <c r="AU830" s="12">
        <v>0</v>
      </c>
      <c r="AV830" s="12">
        <v>0</v>
      </c>
      <c r="AW830" s="12">
        <v>0</v>
      </c>
      <c r="AX830" s="12">
        <v>0</v>
      </c>
      <c r="AY830" s="12">
        <f t="shared" si="281"/>
        <v>0</v>
      </c>
      <c r="AZ830" s="12">
        <f t="shared" si="251"/>
        <v>785074</v>
      </c>
      <c r="BA830" s="12">
        <f t="shared" si="252"/>
        <v>0</v>
      </c>
      <c r="BB830" s="12">
        <f t="shared" si="253"/>
        <v>0</v>
      </c>
      <c r="BC830" s="12">
        <f t="shared" si="254"/>
        <v>0</v>
      </c>
      <c r="BD830" s="12">
        <f t="shared" si="255"/>
        <v>0</v>
      </c>
      <c r="BE830" s="12">
        <f t="shared" si="256"/>
        <v>0</v>
      </c>
      <c r="BF830" s="12">
        <f t="shared" si="250"/>
        <v>785074</v>
      </c>
      <c r="BH830" s="95"/>
    </row>
    <row r="831" spans="1:60">
      <c r="A831" s="84" t="s">
        <v>1155</v>
      </c>
      <c r="B831" s="14" t="s">
        <v>1153</v>
      </c>
      <c r="C831" s="14"/>
      <c r="D831" s="14" t="s">
        <v>44</v>
      </c>
      <c r="E831" s="14"/>
      <c r="F831" s="85">
        <v>10</v>
      </c>
      <c r="G831" s="85" t="s">
        <v>77</v>
      </c>
      <c r="H831" s="85"/>
      <c r="I831" s="18"/>
      <c r="J831" s="24">
        <v>0</v>
      </c>
      <c r="K831" s="24">
        <v>0</v>
      </c>
      <c r="L831" s="24">
        <v>0</v>
      </c>
      <c r="M831" s="24">
        <v>0</v>
      </c>
      <c r="N831" s="24">
        <v>0</v>
      </c>
      <c r="O831" s="24">
        <v>0</v>
      </c>
      <c r="P831" s="12">
        <f t="shared" si="275"/>
        <v>0</v>
      </c>
      <c r="Q831" s="24">
        <v>0</v>
      </c>
      <c r="R831" s="24">
        <v>0</v>
      </c>
      <c r="S831" s="24">
        <v>0</v>
      </c>
      <c r="T831" s="24">
        <v>0</v>
      </c>
      <c r="U831" s="24">
        <v>0</v>
      </c>
      <c r="V831" s="24">
        <v>0</v>
      </c>
      <c r="W831" s="12">
        <f t="shared" si="276"/>
        <v>0</v>
      </c>
      <c r="X831" s="24">
        <v>0</v>
      </c>
      <c r="Y831" s="24">
        <v>0</v>
      </c>
      <c r="Z831" s="24">
        <v>0</v>
      </c>
      <c r="AA831" s="24">
        <v>2903500</v>
      </c>
      <c r="AB831" s="24">
        <v>0</v>
      </c>
      <c r="AC831" s="24">
        <v>0</v>
      </c>
      <c r="AD831" s="12">
        <f t="shared" si="277"/>
        <v>2903500</v>
      </c>
      <c r="AE831" s="24">
        <v>0</v>
      </c>
      <c r="AF831" s="24">
        <v>0</v>
      </c>
      <c r="AG831" s="24">
        <v>0</v>
      </c>
      <c r="AH831" s="24">
        <v>2903500</v>
      </c>
      <c r="AI831" s="24">
        <v>0</v>
      </c>
      <c r="AJ831" s="24">
        <v>0</v>
      </c>
      <c r="AK831" s="12">
        <f t="shared" si="278"/>
        <v>2903500</v>
      </c>
      <c r="AL831" s="12">
        <f t="shared" si="279"/>
        <v>0</v>
      </c>
      <c r="AM831" s="12">
        <f t="shared" si="279"/>
        <v>0</v>
      </c>
      <c r="AN831" s="12">
        <f t="shared" si="279"/>
        <v>0</v>
      </c>
      <c r="AO831" s="12">
        <f t="shared" si="279"/>
        <v>5807000</v>
      </c>
      <c r="AP831" s="12">
        <f t="shared" si="279"/>
        <v>0</v>
      </c>
      <c r="AQ831" s="12">
        <f t="shared" si="279"/>
        <v>0</v>
      </c>
      <c r="AR831" s="12">
        <f t="shared" si="280"/>
        <v>5807000</v>
      </c>
      <c r="AS831" s="12">
        <v>0</v>
      </c>
      <c r="AT831" s="12">
        <v>0</v>
      </c>
      <c r="AU831" s="12">
        <v>0</v>
      </c>
      <c r="AV831" s="12">
        <v>0</v>
      </c>
      <c r="AW831" s="12">
        <v>0</v>
      </c>
      <c r="AX831" s="12">
        <v>0</v>
      </c>
      <c r="AY831" s="12">
        <f t="shared" si="281"/>
        <v>0</v>
      </c>
      <c r="AZ831" s="12">
        <f t="shared" si="251"/>
        <v>0</v>
      </c>
      <c r="BA831" s="12">
        <f t="shared" si="252"/>
        <v>0</v>
      </c>
      <c r="BB831" s="12">
        <f t="shared" si="253"/>
        <v>0</v>
      </c>
      <c r="BC831" s="12">
        <f t="shared" si="254"/>
        <v>5807000</v>
      </c>
      <c r="BD831" s="12">
        <f t="shared" si="255"/>
        <v>0</v>
      </c>
      <c r="BE831" s="12">
        <f t="shared" si="256"/>
        <v>0</v>
      </c>
      <c r="BF831" s="12">
        <f t="shared" si="250"/>
        <v>5807000</v>
      </c>
      <c r="BH831" s="95"/>
    </row>
    <row r="832" spans="1:60">
      <c r="A832" s="84" t="s">
        <v>1156</v>
      </c>
      <c r="B832" s="14" t="s">
        <v>1153</v>
      </c>
      <c r="C832" s="14"/>
      <c r="D832" s="14" t="s">
        <v>44</v>
      </c>
      <c r="E832" s="14"/>
      <c r="F832" s="85">
        <v>10</v>
      </c>
      <c r="G832" s="85" t="s">
        <v>77</v>
      </c>
      <c r="H832" s="85"/>
      <c r="I832" s="18"/>
      <c r="J832" s="12">
        <v>2718690</v>
      </c>
      <c r="K832" s="24">
        <v>0</v>
      </c>
      <c r="L832" s="24">
        <v>0</v>
      </c>
      <c r="M832" s="24">
        <v>0</v>
      </c>
      <c r="N832" s="24">
        <v>0</v>
      </c>
      <c r="O832" s="24">
        <v>0</v>
      </c>
      <c r="P832" s="12">
        <f t="shared" si="275"/>
        <v>2718690</v>
      </c>
      <c r="Q832" s="24">
        <v>0</v>
      </c>
      <c r="R832" s="24">
        <v>0</v>
      </c>
      <c r="S832" s="24">
        <v>0</v>
      </c>
      <c r="T832" s="24">
        <v>0</v>
      </c>
      <c r="U832" s="24">
        <v>0</v>
      </c>
      <c r="V832" s="24">
        <v>0</v>
      </c>
      <c r="W832" s="12">
        <f t="shared" si="276"/>
        <v>0</v>
      </c>
      <c r="X832" s="24">
        <v>0</v>
      </c>
      <c r="Y832" s="24">
        <v>0</v>
      </c>
      <c r="Z832" s="24">
        <v>0</v>
      </c>
      <c r="AA832" s="24">
        <v>0</v>
      </c>
      <c r="AB832" s="24">
        <v>0</v>
      </c>
      <c r="AC832" s="24">
        <v>0</v>
      </c>
      <c r="AD832" s="12">
        <f t="shared" si="277"/>
        <v>0</v>
      </c>
      <c r="AE832" s="24">
        <v>0</v>
      </c>
      <c r="AF832" s="24">
        <v>0</v>
      </c>
      <c r="AG832" s="24">
        <v>0</v>
      </c>
      <c r="AH832" s="24">
        <v>0</v>
      </c>
      <c r="AI832" s="24">
        <v>0</v>
      </c>
      <c r="AJ832" s="24">
        <v>0</v>
      </c>
      <c r="AK832" s="12">
        <f t="shared" si="278"/>
        <v>0</v>
      </c>
      <c r="AL832" s="12">
        <f t="shared" si="279"/>
        <v>2718690</v>
      </c>
      <c r="AM832" s="12">
        <f t="shared" si="279"/>
        <v>0</v>
      </c>
      <c r="AN832" s="12">
        <f t="shared" si="279"/>
        <v>0</v>
      </c>
      <c r="AO832" s="12">
        <f t="shared" si="279"/>
        <v>0</v>
      </c>
      <c r="AP832" s="12">
        <f t="shared" si="279"/>
        <v>0</v>
      </c>
      <c r="AQ832" s="12">
        <f t="shared" si="279"/>
        <v>0</v>
      </c>
      <c r="AR832" s="12">
        <f t="shared" si="280"/>
        <v>2718690</v>
      </c>
      <c r="AS832" s="12">
        <v>0</v>
      </c>
      <c r="AT832" s="12">
        <v>0</v>
      </c>
      <c r="AU832" s="12">
        <v>0</v>
      </c>
      <c r="AV832" s="12">
        <v>0</v>
      </c>
      <c r="AW832" s="12">
        <v>0</v>
      </c>
      <c r="AX832" s="12">
        <v>0</v>
      </c>
      <c r="AY832" s="12">
        <f t="shared" si="281"/>
        <v>0</v>
      </c>
      <c r="AZ832" s="12">
        <f t="shared" si="251"/>
        <v>2718690</v>
      </c>
      <c r="BA832" s="12">
        <f t="shared" si="252"/>
        <v>0</v>
      </c>
      <c r="BB832" s="12">
        <f t="shared" si="253"/>
        <v>0</v>
      </c>
      <c r="BC832" s="12">
        <f t="shared" si="254"/>
        <v>0</v>
      </c>
      <c r="BD832" s="12">
        <f t="shared" si="255"/>
        <v>0</v>
      </c>
      <c r="BE832" s="12">
        <f t="shared" si="256"/>
        <v>0</v>
      </c>
      <c r="BF832" s="12">
        <f t="shared" si="250"/>
        <v>2718690</v>
      </c>
    </row>
    <row r="833" spans="1:62">
      <c r="A833" s="84" t="s">
        <v>1157</v>
      </c>
      <c r="B833" s="14" t="s">
        <v>1153</v>
      </c>
      <c r="C833" s="14"/>
      <c r="D833" s="14" t="s">
        <v>44</v>
      </c>
      <c r="E833" s="14"/>
      <c r="F833" s="85">
        <v>10</v>
      </c>
      <c r="G833" s="85" t="s">
        <v>77</v>
      </c>
      <c r="H833" s="85"/>
      <c r="I833" s="18"/>
      <c r="J833" s="24">
        <v>495000</v>
      </c>
      <c r="K833" s="24">
        <v>0</v>
      </c>
      <c r="L833" s="24">
        <v>0</v>
      </c>
      <c r="M833" s="24">
        <v>0</v>
      </c>
      <c r="N833" s="24">
        <v>0</v>
      </c>
      <c r="O833" s="24">
        <v>0</v>
      </c>
      <c r="P833" s="12">
        <f t="shared" si="275"/>
        <v>495000</v>
      </c>
      <c r="Q833" s="24">
        <v>0</v>
      </c>
      <c r="R833" s="24">
        <v>0</v>
      </c>
      <c r="S833" s="24">
        <v>0</v>
      </c>
      <c r="T833" s="24">
        <v>0</v>
      </c>
      <c r="U833" s="24">
        <v>0</v>
      </c>
      <c r="V833" s="24">
        <v>0</v>
      </c>
      <c r="W833" s="12">
        <f t="shared" si="276"/>
        <v>0</v>
      </c>
      <c r="X833" s="24">
        <v>0</v>
      </c>
      <c r="Y833" s="24">
        <v>0</v>
      </c>
      <c r="Z833" s="24">
        <v>0</v>
      </c>
      <c r="AA833" s="24">
        <v>0</v>
      </c>
      <c r="AB833" s="24">
        <v>0</v>
      </c>
      <c r="AC833" s="24">
        <v>0</v>
      </c>
      <c r="AD833" s="12">
        <f t="shared" si="277"/>
        <v>0</v>
      </c>
      <c r="AE833" s="24">
        <v>0</v>
      </c>
      <c r="AF833" s="24">
        <v>0</v>
      </c>
      <c r="AG833" s="24">
        <v>0</v>
      </c>
      <c r="AH833" s="24">
        <v>0</v>
      </c>
      <c r="AI833" s="24">
        <v>0</v>
      </c>
      <c r="AJ833" s="24">
        <v>0</v>
      </c>
      <c r="AK833" s="12">
        <f t="shared" si="278"/>
        <v>0</v>
      </c>
      <c r="AL833" s="12">
        <f t="shared" si="279"/>
        <v>495000</v>
      </c>
      <c r="AM833" s="12">
        <f t="shared" si="279"/>
        <v>0</v>
      </c>
      <c r="AN833" s="12">
        <f t="shared" si="279"/>
        <v>0</v>
      </c>
      <c r="AO833" s="12">
        <f t="shared" si="279"/>
        <v>0</v>
      </c>
      <c r="AP833" s="12">
        <f t="shared" si="279"/>
        <v>0</v>
      </c>
      <c r="AQ833" s="12">
        <f t="shared" si="279"/>
        <v>0</v>
      </c>
      <c r="AR833" s="12">
        <f t="shared" si="280"/>
        <v>495000</v>
      </c>
      <c r="AS833" s="12">
        <v>0</v>
      </c>
      <c r="AT833" s="12">
        <v>0</v>
      </c>
      <c r="AU833" s="12">
        <v>0</v>
      </c>
      <c r="AV833" s="12">
        <v>0</v>
      </c>
      <c r="AW833" s="12">
        <v>0</v>
      </c>
      <c r="AX833" s="12">
        <v>0</v>
      </c>
      <c r="AY833" s="12">
        <f t="shared" si="281"/>
        <v>0</v>
      </c>
      <c r="AZ833" s="12">
        <f t="shared" si="251"/>
        <v>495000</v>
      </c>
      <c r="BA833" s="12">
        <f t="shared" si="252"/>
        <v>0</v>
      </c>
      <c r="BB833" s="12">
        <f t="shared" si="253"/>
        <v>0</v>
      </c>
      <c r="BC833" s="12">
        <f t="shared" si="254"/>
        <v>0</v>
      </c>
      <c r="BD833" s="12">
        <f t="shared" si="255"/>
        <v>0</v>
      </c>
      <c r="BE833" s="12">
        <f t="shared" si="256"/>
        <v>0</v>
      </c>
      <c r="BF833" s="12">
        <f t="shared" si="250"/>
        <v>495000</v>
      </c>
      <c r="BJ833" s="95"/>
    </row>
    <row r="834" spans="1:62" ht="38.25">
      <c r="A834" s="84" t="s">
        <v>1158</v>
      </c>
      <c r="B834" s="14" t="s">
        <v>1153</v>
      </c>
      <c r="C834" s="14"/>
      <c r="D834" s="14" t="s">
        <v>44</v>
      </c>
      <c r="E834" s="14"/>
      <c r="F834" s="85">
        <v>10</v>
      </c>
      <c r="G834" s="85" t="s">
        <v>77</v>
      </c>
      <c r="H834" s="85"/>
      <c r="I834" s="18"/>
      <c r="J834" s="24">
        <v>0</v>
      </c>
      <c r="K834" s="24">
        <v>0</v>
      </c>
      <c r="L834" s="24">
        <v>0</v>
      </c>
      <c r="M834" s="24">
        <v>0</v>
      </c>
      <c r="N834" s="24">
        <v>0</v>
      </c>
      <c r="O834" s="24">
        <v>0</v>
      </c>
      <c r="P834" s="12">
        <f t="shared" si="275"/>
        <v>0</v>
      </c>
      <c r="Q834" s="24">
        <v>0</v>
      </c>
      <c r="R834" s="24">
        <v>0</v>
      </c>
      <c r="S834" s="24">
        <v>0</v>
      </c>
      <c r="T834" s="24">
        <v>0</v>
      </c>
      <c r="U834" s="24">
        <v>0</v>
      </c>
      <c r="V834" s="24">
        <v>0</v>
      </c>
      <c r="W834" s="12">
        <f t="shared" si="276"/>
        <v>0</v>
      </c>
      <c r="X834" s="24">
        <v>225000</v>
      </c>
      <c r="Y834" s="24">
        <v>0</v>
      </c>
      <c r="Z834" s="24">
        <v>0</v>
      </c>
      <c r="AA834" s="24">
        <v>0</v>
      </c>
      <c r="AB834" s="24">
        <v>0</v>
      </c>
      <c r="AC834" s="24">
        <v>0</v>
      </c>
      <c r="AD834" s="12">
        <f t="shared" si="277"/>
        <v>225000</v>
      </c>
      <c r="AE834" s="24">
        <v>225000</v>
      </c>
      <c r="AF834" s="24">
        <v>0</v>
      </c>
      <c r="AG834" s="24">
        <v>0</v>
      </c>
      <c r="AH834" s="24">
        <v>0</v>
      </c>
      <c r="AI834" s="24">
        <v>0</v>
      </c>
      <c r="AJ834" s="24">
        <v>0</v>
      </c>
      <c r="AK834" s="12">
        <f t="shared" si="278"/>
        <v>225000</v>
      </c>
      <c r="AL834" s="12">
        <f t="shared" si="279"/>
        <v>450000</v>
      </c>
      <c r="AM834" s="12">
        <f t="shared" si="279"/>
        <v>0</v>
      </c>
      <c r="AN834" s="12">
        <f t="shared" si="279"/>
        <v>0</v>
      </c>
      <c r="AO834" s="12">
        <f t="shared" si="279"/>
        <v>0</v>
      </c>
      <c r="AP834" s="12">
        <f t="shared" si="279"/>
        <v>0</v>
      </c>
      <c r="AQ834" s="12">
        <f t="shared" si="279"/>
        <v>0</v>
      </c>
      <c r="AR834" s="12">
        <f t="shared" si="280"/>
        <v>450000</v>
      </c>
      <c r="AS834" s="12">
        <v>0</v>
      </c>
      <c r="AT834" s="12">
        <v>0</v>
      </c>
      <c r="AU834" s="12">
        <v>0</v>
      </c>
      <c r="AV834" s="12">
        <v>0</v>
      </c>
      <c r="AW834" s="12">
        <v>0</v>
      </c>
      <c r="AX834" s="12">
        <v>0</v>
      </c>
      <c r="AY834" s="12">
        <f t="shared" si="281"/>
        <v>0</v>
      </c>
      <c r="AZ834" s="12">
        <f t="shared" si="251"/>
        <v>450000</v>
      </c>
      <c r="BA834" s="12">
        <f t="shared" si="252"/>
        <v>0</v>
      </c>
      <c r="BB834" s="12">
        <f t="shared" si="253"/>
        <v>0</v>
      </c>
      <c r="BC834" s="12">
        <f t="shared" si="254"/>
        <v>0</v>
      </c>
      <c r="BD834" s="12">
        <f t="shared" si="255"/>
        <v>0</v>
      </c>
      <c r="BE834" s="12">
        <f t="shared" si="256"/>
        <v>0</v>
      </c>
      <c r="BF834" s="12">
        <f t="shared" si="250"/>
        <v>450000</v>
      </c>
      <c r="BI834" s="3"/>
      <c r="BJ834" s="3"/>
    </row>
    <row r="835" spans="1:62">
      <c r="A835" s="84" t="s">
        <v>1159</v>
      </c>
      <c r="B835" s="14" t="s">
        <v>1153</v>
      </c>
      <c r="C835" s="14"/>
      <c r="D835" s="14" t="s">
        <v>44</v>
      </c>
      <c r="E835" s="14"/>
      <c r="F835" s="85">
        <v>10</v>
      </c>
      <c r="G835" s="85" t="s">
        <v>77</v>
      </c>
      <c r="H835" s="85"/>
      <c r="I835" s="18"/>
      <c r="J835" s="12">
        <v>5142720</v>
      </c>
      <c r="K835" s="24">
        <v>0</v>
      </c>
      <c r="L835" s="24">
        <v>0</v>
      </c>
      <c r="M835" s="24">
        <v>0</v>
      </c>
      <c r="N835" s="24">
        <v>0</v>
      </c>
      <c r="O835" s="24">
        <v>0</v>
      </c>
      <c r="P835" s="12">
        <f t="shared" si="275"/>
        <v>5142720</v>
      </c>
      <c r="Q835" s="24">
        <v>0</v>
      </c>
      <c r="R835" s="24">
        <v>0</v>
      </c>
      <c r="S835" s="24">
        <v>0</v>
      </c>
      <c r="T835" s="24">
        <v>0</v>
      </c>
      <c r="U835" s="24">
        <v>0</v>
      </c>
      <c r="V835" s="24">
        <v>0</v>
      </c>
      <c r="W835" s="12">
        <f t="shared" si="276"/>
        <v>0</v>
      </c>
      <c r="X835" s="24">
        <v>0</v>
      </c>
      <c r="Y835" s="24">
        <v>0</v>
      </c>
      <c r="Z835" s="24">
        <v>0</v>
      </c>
      <c r="AA835" s="24">
        <v>0</v>
      </c>
      <c r="AB835" s="24">
        <v>0</v>
      </c>
      <c r="AC835" s="24">
        <v>0</v>
      </c>
      <c r="AD835" s="12">
        <f t="shared" si="277"/>
        <v>0</v>
      </c>
      <c r="AE835" s="24">
        <v>0</v>
      </c>
      <c r="AF835" s="24">
        <v>0</v>
      </c>
      <c r="AG835" s="24">
        <v>0</v>
      </c>
      <c r="AH835" s="24">
        <v>0</v>
      </c>
      <c r="AI835" s="24">
        <v>0</v>
      </c>
      <c r="AJ835" s="24">
        <v>0</v>
      </c>
      <c r="AK835" s="12">
        <f t="shared" si="278"/>
        <v>0</v>
      </c>
      <c r="AL835" s="12">
        <f t="shared" si="279"/>
        <v>5142720</v>
      </c>
      <c r="AM835" s="12">
        <f t="shared" si="279"/>
        <v>0</v>
      </c>
      <c r="AN835" s="12">
        <f t="shared" si="279"/>
        <v>0</v>
      </c>
      <c r="AO835" s="12">
        <f t="shared" si="279"/>
        <v>0</v>
      </c>
      <c r="AP835" s="12">
        <f t="shared" si="279"/>
        <v>0</v>
      </c>
      <c r="AQ835" s="12">
        <f t="shared" si="279"/>
        <v>0</v>
      </c>
      <c r="AR835" s="12">
        <f t="shared" si="280"/>
        <v>5142720</v>
      </c>
      <c r="AS835" s="12">
        <v>0</v>
      </c>
      <c r="AT835" s="12">
        <v>0</v>
      </c>
      <c r="AU835" s="12">
        <v>0</v>
      </c>
      <c r="AV835" s="12">
        <v>0</v>
      </c>
      <c r="AW835" s="12">
        <v>0</v>
      </c>
      <c r="AX835" s="12">
        <v>0</v>
      </c>
      <c r="AY835" s="12">
        <f t="shared" si="281"/>
        <v>0</v>
      </c>
      <c r="AZ835" s="12">
        <f t="shared" si="251"/>
        <v>5142720</v>
      </c>
      <c r="BA835" s="12">
        <f t="shared" si="252"/>
        <v>0</v>
      </c>
      <c r="BB835" s="12">
        <f t="shared" si="253"/>
        <v>0</v>
      </c>
      <c r="BC835" s="12">
        <f t="shared" si="254"/>
        <v>0</v>
      </c>
      <c r="BD835" s="12">
        <f t="shared" si="255"/>
        <v>0</v>
      </c>
      <c r="BE835" s="12">
        <f t="shared" si="256"/>
        <v>0</v>
      </c>
      <c r="BF835" s="12">
        <f t="shared" si="250"/>
        <v>5142720</v>
      </c>
      <c r="BI835" s="3"/>
      <c r="BJ835" s="3"/>
    </row>
    <row r="836" spans="1:62">
      <c r="A836" s="84" t="s">
        <v>1160</v>
      </c>
      <c r="B836" s="14" t="s">
        <v>1153</v>
      </c>
      <c r="C836" s="14"/>
      <c r="D836" s="14" t="s">
        <v>44</v>
      </c>
      <c r="E836" s="14"/>
      <c r="F836" s="85">
        <v>10</v>
      </c>
      <c r="G836" s="85" t="s">
        <v>77</v>
      </c>
      <c r="H836" s="85"/>
      <c r="I836" s="18"/>
      <c r="J836" s="24">
        <v>400000</v>
      </c>
      <c r="K836" s="24">
        <v>0</v>
      </c>
      <c r="L836" s="24">
        <v>0</v>
      </c>
      <c r="M836" s="24">
        <v>0</v>
      </c>
      <c r="N836" s="24">
        <v>0</v>
      </c>
      <c r="O836" s="24">
        <v>0</v>
      </c>
      <c r="P836" s="12">
        <f t="shared" si="275"/>
        <v>400000</v>
      </c>
      <c r="Q836" s="24">
        <v>0</v>
      </c>
      <c r="R836" s="24">
        <v>0</v>
      </c>
      <c r="S836" s="24">
        <v>0</v>
      </c>
      <c r="T836" s="24">
        <v>0</v>
      </c>
      <c r="U836" s="24">
        <v>0</v>
      </c>
      <c r="V836" s="24">
        <v>0</v>
      </c>
      <c r="W836" s="12">
        <f t="shared" si="276"/>
        <v>0</v>
      </c>
      <c r="X836" s="24">
        <v>0</v>
      </c>
      <c r="Y836" s="24">
        <v>0</v>
      </c>
      <c r="Z836" s="24">
        <v>0</v>
      </c>
      <c r="AA836" s="24">
        <v>0</v>
      </c>
      <c r="AB836" s="24">
        <v>0</v>
      </c>
      <c r="AC836" s="24">
        <v>0</v>
      </c>
      <c r="AD836" s="12">
        <f t="shared" si="277"/>
        <v>0</v>
      </c>
      <c r="AE836" s="24">
        <v>0</v>
      </c>
      <c r="AF836" s="24">
        <v>0</v>
      </c>
      <c r="AG836" s="24">
        <v>0</v>
      </c>
      <c r="AH836" s="24">
        <v>0</v>
      </c>
      <c r="AI836" s="24">
        <v>0</v>
      </c>
      <c r="AJ836" s="24">
        <v>0</v>
      </c>
      <c r="AK836" s="12">
        <f t="shared" si="278"/>
        <v>0</v>
      </c>
      <c r="AL836" s="12">
        <f t="shared" si="279"/>
        <v>400000</v>
      </c>
      <c r="AM836" s="12">
        <f t="shared" si="279"/>
        <v>0</v>
      </c>
      <c r="AN836" s="12">
        <f t="shared" si="279"/>
        <v>0</v>
      </c>
      <c r="AO836" s="12">
        <f t="shared" si="279"/>
        <v>0</v>
      </c>
      <c r="AP836" s="12">
        <f t="shared" si="279"/>
        <v>0</v>
      </c>
      <c r="AQ836" s="12">
        <f t="shared" si="279"/>
        <v>0</v>
      </c>
      <c r="AR836" s="12">
        <f t="shared" si="280"/>
        <v>400000</v>
      </c>
      <c r="AS836" s="12">
        <v>0</v>
      </c>
      <c r="AT836" s="12">
        <v>0</v>
      </c>
      <c r="AU836" s="12">
        <v>0</v>
      </c>
      <c r="AV836" s="12">
        <v>0</v>
      </c>
      <c r="AW836" s="12">
        <v>0</v>
      </c>
      <c r="AX836" s="12">
        <v>0</v>
      </c>
      <c r="AY836" s="12">
        <f t="shared" si="281"/>
        <v>0</v>
      </c>
      <c r="AZ836" s="12">
        <f t="shared" si="251"/>
        <v>400000</v>
      </c>
      <c r="BA836" s="12">
        <f t="shared" si="252"/>
        <v>0</v>
      </c>
      <c r="BB836" s="12">
        <f t="shared" si="253"/>
        <v>0</v>
      </c>
      <c r="BC836" s="12">
        <f t="shared" si="254"/>
        <v>0</v>
      </c>
      <c r="BD836" s="12">
        <f t="shared" si="255"/>
        <v>0</v>
      </c>
      <c r="BE836" s="12">
        <f t="shared" si="256"/>
        <v>0</v>
      </c>
      <c r="BF836" s="12">
        <f t="shared" si="250"/>
        <v>400000</v>
      </c>
      <c r="BI836" s="3"/>
      <c r="BJ836" s="3"/>
    </row>
    <row r="837" spans="1:62">
      <c r="A837" s="14" t="s">
        <v>1161</v>
      </c>
      <c r="B837" s="14"/>
      <c r="C837" s="14"/>
      <c r="D837" s="84"/>
      <c r="E837" s="84"/>
      <c r="F837" s="85"/>
      <c r="G837" s="85"/>
      <c r="H837" s="85"/>
      <c r="I837" s="14"/>
      <c r="J837" s="26"/>
      <c r="K837" s="26"/>
      <c r="L837" s="26"/>
      <c r="M837" s="26"/>
      <c r="N837" s="26"/>
      <c r="O837" s="26"/>
      <c r="P837" s="26"/>
      <c r="Q837" s="26"/>
      <c r="R837" s="26"/>
      <c r="S837" s="26"/>
      <c r="T837" s="26"/>
      <c r="U837" s="26"/>
      <c r="V837" s="26"/>
      <c r="W837" s="26"/>
      <c r="X837" s="26"/>
      <c r="Y837" s="26"/>
      <c r="Z837" s="26"/>
      <c r="AA837" s="26"/>
      <c r="AB837" s="26"/>
      <c r="AC837" s="26"/>
      <c r="AD837" s="26"/>
      <c r="AE837" s="26"/>
      <c r="AF837" s="26"/>
      <c r="AG837" s="26"/>
      <c r="AH837" s="26"/>
      <c r="AI837" s="26"/>
      <c r="AJ837" s="26"/>
      <c r="AK837" s="26"/>
      <c r="AL837" s="26"/>
      <c r="AM837" s="12"/>
      <c r="AN837" s="12"/>
      <c r="AO837" s="12"/>
      <c r="AP837" s="12"/>
      <c r="AQ837" s="12"/>
      <c r="AR837" s="12"/>
      <c r="AS837" s="26"/>
      <c r="AT837" s="26"/>
      <c r="AU837" s="26"/>
      <c r="AV837" s="26"/>
      <c r="AW837" s="26"/>
      <c r="AX837" s="26"/>
      <c r="AY837" s="26"/>
      <c r="AZ837" s="12">
        <f t="shared" si="251"/>
        <v>0</v>
      </c>
      <c r="BA837" s="12">
        <f t="shared" si="252"/>
        <v>0</v>
      </c>
      <c r="BB837" s="12">
        <f t="shared" si="253"/>
        <v>0</v>
      </c>
      <c r="BC837" s="12">
        <f t="shared" si="254"/>
        <v>0</v>
      </c>
      <c r="BD837" s="12">
        <f t="shared" si="255"/>
        <v>0</v>
      </c>
      <c r="BE837" s="12">
        <f t="shared" si="256"/>
        <v>0</v>
      </c>
      <c r="BF837" s="12">
        <f t="shared" si="250"/>
        <v>0</v>
      </c>
      <c r="BI837" s="3"/>
      <c r="BJ837" s="3"/>
    </row>
    <row r="838" spans="1:62">
      <c r="A838" s="71" t="s">
        <v>1162</v>
      </c>
      <c r="B838" s="14"/>
      <c r="C838" s="14"/>
      <c r="D838" s="84"/>
      <c r="E838" s="84"/>
      <c r="F838" s="85"/>
      <c r="G838" s="85"/>
      <c r="H838" s="86"/>
      <c r="I838" s="30"/>
      <c r="J838" s="12">
        <f t="shared" ref="J838:AK838" si="282">SUM(J839:J890)</f>
        <v>16119276.67</v>
      </c>
      <c r="K838" s="12">
        <f t="shared" si="282"/>
        <v>0</v>
      </c>
      <c r="L838" s="12">
        <f t="shared" si="282"/>
        <v>0</v>
      </c>
      <c r="M838" s="12">
        <f t="shared" si="282"/>
        <v>74754.06</v>
      </c>
      <c r="N838" s="12">
        <f t="shared" si="282"/>
        <v>0</v>
      </c>
      <c r="O838" s="12">
        <f t="shared" si="282"/>
        <v>0</v>
      </c>
      <c r="P838" s="12">
        <f t="shared" si="282"/>
        <v>16194030.73</v>
      </c>
      <c r="Q838" s="12">
        <f t="shared" si="282"/>
        <v>17938917</v>
      </c>
      <c r="R838" s="12">
        <f t="shared" si="282"/>
        <v>0</v>
      </c>
      <c r="S838" s="12">
        <f t="shared" si="282"/>
        <v>0</v>
      </c>
      <c r="T838" s="12">
        <f t="shared" si="282"/>
        <v>0</v>
      </c>
      <c r="U838" s="12">
        <f t="shared" si="282"/>
        <v>0</v>
      </c>
      <c r="V838" s="12">
        <f t="shared" si="282"/>
        <v>0</v>
      </c>
      <c r="W838" s="12">
        <f t="shared" si="282"/>
        <v>17938917</v>
      </c>
      <c r="X838" s="12">
        <f t="shared" si="282"/>
        <v>18835412.600000001</v>
      </c>
      <c r="Y838" s="12">
        <f t="shared" si="282"/>
        <v>0</v>
      </c>
      <c r="Z838" s="12">
        <f t="shared" si="282"/>
        <v>0</v>
      </c>
      <c r="AA838" s="12">
        <f t="shared" si="282"/>
        <v>344701.58</v>
      </c>
      <c r="AB838" s="12">
        <f t="shared" si="282"/>
        <v>0</v>
      </c>
      <c r="AC838" s="12">
        <f t="shared" si="282"/>
        <v>0</v>
      </c>
      <c r="AD838" s="12">
        <f t="shared" si="282"/>
        <v>19180114.18</v>
      </c>
      <c r="AE838" s="12">
        <f t="shared" si="282"/>
        <v>25645833</v>
      </c>
      <c r="AF838" s="12">
        <f t="shared" si="282"/>
        <v>0</v>
      </c>
      <c r="AG838" s="12">
        <f t="shared" si="282"/>
        <v>0</v>
      </c>
      <c r="AH838" s="12">
        <f t="shared" si="282"/>
        <v>0</v>
      </c>
      <c r="AI838" s="12">
        <f t="shared" si="282"/>
        <v>0</v>
      </c>
      <c r="AJ838" s="12">
        <f t="shared" si="282"/>
        <v>0</v>
      </c>
      <c r="AK838" s="12">
        <f t="shared" si="282"/>
        <v>25645833</v>
      </c>
      <c r="AL838" s="12">
        <f t="shared" ref="AL838:AR838" si="283">SUM(AL839:AL890)</f>
        <v>78539439.269999996</v>
      </c>
      <c r="AM838" s="12">
        <f t="shared" si="283"/>
        <v>0</v>
      </c>
      <c r="AN838" s="12">
        <f t="shared" si="283"/>
        <v>0</v>
      </c>
      <c r="AO838" s="12">
        <f t="shared" si="283"/>
        <v>501775.64</v>
      </c>
      <c r="AP838" s="12">
        <f t="shared" si="283"/>
        <v>0</v>
      </c>
      <c r="AQ838" s="12">
        <f t="shared" si="283"/>
        <v>0</v>
      </c>
      <c r="AR838" s="12">
        <f t="shared" si="283"/>
        <v>80372465.905000001</v>
      </c>
      <c r="AS838" s="12">
        <v>54619767</v>
      </c>
      <c r="AT838" s="12">
        <v>0</v>
      </c>
      <c r="AU838" s="12">
        <v>0</v>
      </c>
      <c r="AV838" s="12">
        <v>0</v>
      </c>
      <c r="AW838" s="12">
        <v>0</v>
      </c>
      <c r="AX838" s="12">
        <v>0</v>
      </c>
      <c r="AY838" s="12">
        <f>SUM(AY839:AY890)</f>
        <v>54619767</v>
      </c>
      <c r="AZ838" s="12">
        <f t="shared" ref="AZ838:BF838" si="284">SUM(AZ839:AZ890)</f>
        <v>133159206.27</v>
      </c>
      <c r="BA838" s="12">
        <f t="shared" si="284"/>
        <v>0</v>
      </c>
      <c r="BB838" s="12">
        <f t="shared" si="284"/>
        <v>0</v>
      </c>
      <c r="BC838" s="12">
        <f t="shared" si="284"/>
        <v>501775.64</v>
      </c>
      <c r="BD838" s="12">
        <f t="shared" si="284"/>
        <v>0</v>
      </c>
      <c r="BE838" s="12">
        <f t="shared" si="284"/>
        <v>0</v>
      </c>
      <c r="BF838" s="12">
        <f t="shared" si="284"/>
        <v>134992232.91</v>
      </c>
      <c r="BH838" s="95"/>
      <c r="BI838" s="3"/>
      <c r="BJ838" s="3"/>
    </row>
    <row r="839" spans="1:62" s="8" customFormat="1" ht="76.5" collapsed="1">
      <c r="A839" s="35" t="s">
        <v>1163</v>
      </c>
      <c r="B839" s="14" t="s">
        <v>9</v>
      </c>
      <c r="C839" s="84" t="s">
        <v>1164</v>
      </c>
      <c r="D839" s="84" t="s">
        <v>1399</v>
      </c>
      <c r="E839" s="35" t="s">
        <v>36</v>
      </c>
      <c r="F839" s="85">
        <v>10</v>
      </c>
      <c r="G839" s="77"/>
      <c r="H839" s="85" t="s">
        <v>1165</v>
      </c>
      <c r="I839" s="33"/>
      <c r="J839" s="26">
        <v>1479720</v>
      </c>
      <c r="K839" s="26">
        <v>0</v>
      </c>
      <c r="L839" s="26">
        <v>0</v>
      </c>
      <c r="M839" s="26">
        <v>0</v>
      </c>
      <c r="N839" s="26">
        <v>0</v>
      </c>
      <c r="O839" s="26">
        <v>0</v>
      </c>
      <c r="P839" s="12">
        <f t="shared" ref="P839:P870" si="285">SUM(J839:O839)</f>
        <v>1479720</v>
      </c>
      <c r="Q839" s="26">
        <v>1484936</v>
      </c>
      <c r="R839" s="26">
        <v>0</v>
      </c>
      <c r="S839" s="26">
        <v>0</v>
      </c>
      <c r="T839" s="26">
        <v>0</v>
      </c>
      <c r="U839" s="26">
        <v>0</v>
      </c>
      <c r="V839" s="26">
        <v>0</v>
      </c>
      <c r="W839" s="12">
        <f t="shared" ref="W839:W844" si="286">SUM(Q839:V839)</f>
        <v>1484936</v>
      </c>
      <c r="X839" s="26">
        <v>1904120</v>
      </c>
      <c r="Y839" s="26">
        <v>0</v>
      </c>
      <c r="Z839" s="26">
        <v>0</v>
      </c>
      <c r="AA839" s="26">
        <v>0</v>
      </c>
      <c r="AB839" s="26">
        <v>0</v>
      </c>
      <c r="AC839" s="26">
        <v>0</v>
      </c>
      <c r="AD839" s="12">
        <f t="shared" ref="AD839:AD858" si="287">SUM(X839:AC839)</f>
        <v>1904120</v>
      </c>
      <c r="AE839" s="26">
        <v>1994060</v>
      </c>
      <c r="AF839" s="26">
        <v>0</v>
      </c>
      <c r="AG839" s="26">
        <v>0</v>
      </c>
      <c r="AH839" s="26">
        <v>0</v>
      </c>
      <c r="AI839" s="26">
        <v>0</v>
      </c>
      <c r="AJ839" s="26">
        <v>0</v>
      </c>
      <c r="AK839" s="12">
        <f t="shared" ref="AK839:AK858" si="288">SUM(AE839:AJ839)</f>
        <v>1994060</v>
      </c>
      <c r="AL839" s="12">
        <f t="shared" ref="AL839:AQ854" si="289">+J839+Q839+X839+AE839</f>
        <v>6862836</v>
      </c>
      <c r="AM839" s="12">
        <f t="shared" si="289"/>
        <v>0</v>
      </c>
      <c r="AN839" s="12">
        <f t="shared" si="289"/>
        <v>0</v>
      </c>
      <c r="AO839" s="12">
        <f t="shared" si="289"/>
        <v>0</v>
      </c>
      <c r="AP839" s="12">
        <f t="shared" si="289"/>
        <v>0</v>
      </c>
      <c r="AQ839" s="12">
        <f t="shared" si="289"/>
        <v>0</v>
      </c>
      <c r="AR839" s="12">
        <f t="shared" ref="AR839:AR883" si="290">SUM(AL839:AQ839)</f>
        <v>6862836</v>
      </c>
      <c r="AS839" s="26">
        <v>682324</v>
      </c>
      <c r="AT839" s="26">
        <v>0</v>
      </c>
      <c r="AU839" s="26">
        <v>0</v>
      </c>
      <c r="AV839" s="26">
        <v>0</v>
      </c>
      <c r="AW839" s="26">
        <v>0</v>
      </c>
      <c r="AX839" s="26">
        <v>0</v>
      </c>
      <c r="AY839" s="12">
        <f t="shared" ref="AY839:AY858" si="291">SUM(AS839:AX839)</f>
        <v>682324</v>
      </c>
      <c r="AZ839" s="12">
        <f t="shared" si="251"/>
        <v>7545160</v>
      </c>
      <c r="BA839" s="12">
        <f t="shared" si="252"/>
        <v>0</v>
      </c>
      <c r="BB839" s="12">
        <f t="shared" si="253"/>
        <v>0</v>
      </c>
      <c r="BC839" s="12">
        <f t="shared" si="254"/>
        <v>0</v>
      </c>
      <c r="BD839" s="12">
        <f t="shared" si="255"/>
        <v>0</v>
      </c>
      <c r="BE839" s="12">
        <f t="shared" si="256"/>
        <v>0</v>
      </c>
      <c r="BF839" s="12">
        <f t="shared" si="250"/>
        <v>7545160</v>
      </c>
      <c r="BG839" s="91"/>
    </row>
    <row r="840" spans="1:62" s="8" customFormat="1" ht="153">
      <c r="A840" s="35" t="s">
        <v>1166</v>
      </c>
      <c r="B840" s="14" t="s">
        <v>9</v>
      </c>
      <c r="C840" s="84" t="s">
        <v>1167</v>
      </c>
      <c r="D840" s="35" t="s">
        <v>45</v>
      </c>
      <c r="E840" s="35" t="s">
        <v>1413</v>
      </c>
      <c r="F840" s="85">
        <v>10</v>
      </c>
      <c r="G840" s="77"/>
      <c r="H840" s="77"/>
      <c r="I840" s="33"/>
      <c r="J840" s="26">
        <v>500410</v>
      </c>
      <c r="K840" s="26">
        <v>0</v>
      </c>
      <c r="L840" s="26">
        <v>0</v>
      </c>
      <c r="M840" s="26">
        <v>0</v>
      </c>
      <c r="N840" s="26">
        <v>0</v>
      </c>
      <c r="O840" s="26">
        <v>0</v>
      </c>
      <c r="P840" s="12">
        <f t="shared" si="285"/>
        <v>500410</v>
      </c>
      <c r="Q840" s="26">
        <v>1550564</v>
      </c>
      <c r="R840" s="26">
        <v>0</v>
      </c>
      <c r="S840" s="26">
        <v>0</v>
      </c>
      <c r="T840" s="26">
        <v>0</v>
      </c>
      <c r="U840" s="26">
        <v>0</v>
      </c>
      <c r="V840" s="26">
        <v>0</v>
      </c>
      <c r="W840" s="12">
        <f t="shared" si="286"/>
        <v>1550564</v>
      </c>
      <c r="X840" s="26">
        <v>1219203</v>
      </c>
      <c r="Y840" s="26">
        <v>0</v>
      </c>
      <c r="Z840" s="26">
        <v>0</v>
      </c>
      <c r="AA840" s="26">
        <v>0</v>
      </c>
      <c r="AB840" s="26">
        <v>0</v>
      </c>
      <c r="AC840" s="26">
        <v>0</v>
      </c>
      <c r="AD840" s="12">
        <f t="shared" si="287"/>
        <v>1219203</v>
      </c>
      <c r="AE840" s="26">
        <v>1750911</v>
      </c>
      <c r="AF840" s="26">
        <v>0</v>
      </c>
      <c r="AG840" s="26">
        <v>0</v>
      </c>
      <c r="AH840" s="26">
        <v>0</v>
      </c>
      <c r="AI840" s="26">
        <v>0</v>
      </c>
      <c r="AJ840" s="26">
        <v>0</v>
      </c>
      <c r="AK840" s="12">
        <f t="shared" si="288"/>
        <v>1750911</v>
      </c>
      <c r="AL840" s="12">
        <f t="shared" si="289"/>
        <v>5021088</v>
      </c>
      <c r="AM840" s="12">
        <f t="shared" si="289"/>
        <v>0</v>
      </c>
      <c r="AN840" s="12">
        <f t="shared" si="289"/>
        <v>0</v>
      </c>
      <c r="AO840" s="12">
        <f t="shared" si="289"/>
        <v>0</v>
      </c>
      <c r="AP840" s="12">
        <f t="shared" si="289"/>
        <v>0</v>
      </c>
      <c r="AQ840" s="12">
        <f t="shared" si="289"/>
        <v>0</v>
      </c>
      <c r="AR840" s="12">
        <f t="shared" si="290"/>
        <v>5021088</v>
      </c>
      <c r="AS840" s="26">
        <v>347972</v>
      </c>
      <c r="AT840" s="26">
        <v>0</v>
      </c>
      <c r="AU840" s="26">
        <v>0</v>
      </c>
      <c r="AV840" s="26">
        <v>0</v>
      </c>
      <c r="AW840" s="26">
        <v>0</v>
      </c>
      <c r="AX840" s="26">
        <v>0</v>
      </c>
      <c r="AY840" s="12">
        <f t="shared" si="291"/>
        <v>347972</v>
      </c>
      <c r="AZ840" s="12">
        <f t="shared" si="251"/>
        <v>5369060</v>
      </c>
      <c r="BA840" s="12">
        <f t="shared" si="252"/>
        <v>0</v>
      </c>
      <c r="BB840" s="12">
        <f t="shared" si="253"/>
        <v>0</v>
      </c>
      <c r="BC840" s="12">
        <f t="shared" si="254"/>
        <v>0</v>
      </c>
      <c r="BD840" s="12">
        <f t="shared" si="255"/>
        <v>0</v>
      </c>
      <c r="BE840" s="12">
        <f t="shared" si="256"/>
        <v>0</v>
      </c>
      <c r="BF840" s="12">
        <f t="shared" si="250"/>
        <v>5369060</v>
      </c>
      <c r="BG840" s="91"/>
    </row>
    <row r="841" spans="1:62" s="9" customFormat="1" ht="102">
      <c r="A841" s="35" t="s">
        <v>1168</v>
      </c>
      <c r="B841" s="14" t="s">
        <v>9</v>
      </c>
      <c r="C841" s="84" t="s">
        <v>1169</v>
      </c>
      <c r="D841" s="84" t="s">
        <v>1399</v>
      </c>
      <c r="E841" s="35" t="s">
        <v>64</v>
      </c>
      <c r="F841" s="85">
        <v>10</v>
      </c>
      <c r="G841" s="77"/>
      <c r="H841" s="77"/>
      <c r="I841" s="33"/>
      <c r="J841" s="12">
        <v>0</v>
      </c>
      <c r="K841" s="12">
        <v>0</v>
      </c>
      <c r="L841" s="12">
        <v>0</v>
      </c>
      <c r="M841" s="12">
        <v>0</v>
      </c>
      <c r="N841" s="12">
        <v>0</v>
      </c>
      <c r="O841" s="12">
        <v>0</v>
      </c>
      <c r="P841" s="12">
        <v>0</v>
      </c>
      <c r="Q841" s="26">
        <v>1000000</v>
      </c>
      <c r="R841" s="26">
        <v>0</v>
      </c>
      <c r="S841" s="26">
        <v>0</v>
      </c>
      <c r="T841" s="26">
        <v>0</v>
      </c>
      <c r="U841" s="26">
        <v>0</v>
      </c>
      <c r="V841" s="26">
        <v>0</v>
      </c>
      <c r="W841" s="12">
        <f>SUM(Q841:V841)</f>
        <v>1000000</v>
      </c>
      <c r="X841" s="26">
        <v>1195000</v>
      </c>
      <c r="Y841" s="26">
        <v>0</v>
      </c>
      <c r="Z841" s="26">
        <v>0</v>
      </c>
      <c r="AA841" s="26">
        <v>0</v>
      </c>
      <c r="AB841" s="26">
        <v>0</v>
      </c>
      <c r="AC841" s="26">
        <v>0</v>
      </c>
      <c r="AD841" s="12">
        <f>SUM(X841:AC841)</f>
        <v>1195000</v>
      </c>
      <c r="AE841" s="26">
        <v>2314000</v>
      </c>
      <c r="AF841" s="26">
        <v>0</v>
      </c>
      <c r="AG841" s="26">
        <v>0</v>
      </c>
      <c r="AH841" s="26">
        <v>0</v>
      </c>
      <c r="AI841" s="26">
        <v>0</v>
      </c>
      <c r="AJ841" s="26">
        <v>0</v>
      </c>
      <c r="AK841" s="12">
        <f>SUM(AE841:AJ841)</f>
        <v>2314000</v>
      </c>
      <c r="AL841" s="12">
        <f t="shared" si="289"/>
        <v>4509000</v>
      </c>
      <c r="AM841" s="12">
        <f t="shared" si="289"/>
        <v>0</v>
      </c>
      <c r="AN841" s="12">
        <f t="shared" si="289"/>
        <v>0</v>
      </c>
      <c r="AO841" s="12">
        <f t="shared" si="289"/>
        <v>0</v>
      </c>
      <c r="AP841" s="12">
        <f t="shared" si="289"/>
        <v>0</v>
      </c>
      <c r="AQ841" s="12">
        <f t="shared" si="289"/>
        <v>0</v>
      </c>
      <c r="AR841" s="12">
        <f t="shared" si="290"/>
        <v>4509000</v>
      </c>
      <c r="AS841" s="26">
        <v>4228000</v>
      </c>
      <c r="AT841" s="26">
        <v>0</v>
      </c>
      <c r="AU841" s="26">
        <v>0</v>
      </c>
      <c r="AV841" s="26">
        <v>0</v>
      </c>
      <c r="AW841" s="26">
        <v>0</v>
      </c>
      <c r="AX841" s="26">
        <v>0</v>
      </c>
      <c r="AY841" s="12">
        <f>SUM(AS841:AX841)</f>
        <v>4228000</v>
      </c>
      <c r="AZ841" s="12">
        <f t="shared" si="251"/>
        <v>8737000</v>
      </c>
      <c r="BA841" s="12">
        <f t="shared" si="252"/>
        <v>0</v>
      </c>
      <c r="BB841" s="12">
        <f t="shared" si="253"/>
        <v>0</v>
      </c>
      <c r="BC841" s="12">
        <f t="shared" si="254"/>
        <v>0</v>
      </c>
      <c r="BD841" s="12">
        <f t="shared" si="255"/>
        <v>0</v>
      </c>
      <c r="BE841" s="12">
        <f t="shared" si="256"/>
        <v>0</v>
      </c>
      <c r="BF841" s="12">
        <f t="shared" si="250"/>
        <v>8737000</v>
      </c>
      <c r="BG841" s="3"/>
    </row>
    <row r="842" spans="1:62" s="9" customFormat="1">
      <c r="A842" s="35" t="s">
        <v>1170</v>
      </c>
      <c r="B842" s="14" t="s">
        <v>9</v>
      </c>
      <c r="C842" s="84"/>
      <c r="D842" s="35" t="s">
        <v>45</v>
      </c>
      <c r="E842" s="35"/>
      <c r="F842" s="85">
        <v>10</v>
      </c>
      <c r="G842" s="77"/>
      <c r="H842" s="77"/>
      <c r="I842" s="33"/>
      <c r="J842" s="26">
        <v>0</v>
      </c>
      <c r="K842" s="26">
        <v>0</v>
      </c>
      <c r="L842" s="26">
        <v>0</v>
      </c>
      <c r="M842" s="26">
        <v>0</v>
      </c>
      <c r="N842" s="26">
        <v>0</v>
      </c>
      <c r="O842" s="26">
        <v>0</v>
      </c>
      <c r="P842" s="12">
        <f t="shared" si="285"/>
        <v>0</v>
      </c>
      <c r="Q842" s="26">
        <v>0</v>
      </c>
      <c r="R842" s="26">
        <v>0</v>
      </c>
      <c r="S842" s="26">
        <v>0</v>
      </c>
      <c r="T842" s="26">
        <v>0</v>
      </c>
      <c r="U842" s="26">
        <v>0</v>
      </c>
      <c r="V842" s="26">
        <v>0</v>
      </c>
      <c r="W842" s="12">
        <f t="shared" si="286"/>
        <v>0</v>
      </c>
      <c r="X842" s="26">
        <v>0</v>
      </c>
      <c r="Y842" s="26">
        <v>0</v>
      </c>
      <c r="Z842" s="26">
        <v>0</v>
      </c>
      <c r="AA842" s="26">
        <v>0</v>
      </c>
      <c r="AB842" s="26">
        <v>0</v>
      </c>
      <c r="AC842" s="26">
        <v>0</v>
      </c>
      <c r="AD842" s="12">
        <f t="shared" si="287"/>
        <v>0</v>
      </c>
      <c r="AE842" s="26">
        <v>0</v>
      </c>
      <c r="AF842" s="26">
        <v>0</v>
      </c>
      <c r="AG842" s="26">
        <v>0</v>
      </c>
      <c r="AH842" s="26">
        <v>0</v>
      </c>
      <c r="AI842" s="26">
        <v>0</v>
      </c>
      <c r="AJ842" s="26">
        <v>0</v>
      </c>
      <c r="AK842" s="12">
        <f t="shared" si="288"/>
        <v>0</v>
      </c>
      <c r="AL842" s="12">
        <f t="shared" si="289"/>
        <v>0</v>
      </c>
      <c r="AM842" s="12">
        <f t="shared" si="289"/>
        <v>0</v>
      </c>
      <c r="AN842" s="12">
        <f t="shared" si="289"/>
        <v>0</v>
      </c>
      <c r="AO842" s="12">
        <f t="shared" si="289"/>
        <v>0</v>
      </c>
      <c r="AP842" s="12">
        <f t="shared" si="289"/>
        <v>0</v>
      </c>
      <c r="AQ842" s="12">
        <f t="shared" si="289"/>
        <v>0</v>
      </c>
      <c r="AR842" s="12">
        <f t="shared" si="290"/>
        <v>0</v>
      </c>
      <c r="AS842" s="26">
        <v>0</v>
      </c>
      <c r="AT842" s="26">
        <v>0</v>
      </c>
      <c r="AU842" s="26">
        <v>0</v>
      </c>
      <c r="AV842" s="26">
        <v>0</v>
      </c>
      <c r="AW842" s="26">
        <v>0</v>
      </c>
      <c r="AX842" s="26">
        <v>0</v>
      </c>
      <c r="AY842" s="12">
        <f t="shared" si="291"/>
        <v>0</v>
      </c>
      <c r="AZ842" s="12">
        <f t="shared" si="251"/>
        <v>0</v>
      </c>
      <c r="BA842" s="12">
        <f t="shared" si="252"/>
        <v>0</v>
      </c>
      <c r="BB842" s="12">
        <f t="shared" si="253"/>
        <v>0</v>
      </c>
      <c r="BC842" s="12">
        <f t="shared" si="254"/>
        <v>0</v>
      </c>
      <c r="BD842" s="12">
        <f t="shared" si="255"/>
        <v>0</v>
      </c>
      <c r="BE842" s="12">
        <f t="shared" si="256"/>
        <v>0</v>
      </c>
      <c r="BF842" s="12">
        <f t="shared" ref="BF842:BF905" si="292">SUM(AZ842:BE842)</f>
        <v>0</v>
      </c>
      <c r="BG842" s="3"/>
    </row>
    <row r="843" spans="1:62" s="9" customFormat="1" ht="63.75">
      <c r="A843" s="35" t="s">
        <v>1171</v>
      </c>
      <c r="B843" s="33" t="s">
        <v>9</v>
      </c>
      <c r="C843" s="84" t="s">
        <v>1172</v>
      </c>
      <c r="D843" s="84" t="s">
        <v>1399</v>
      </c>
      <c r="E843" s="35" t="s">
        <v>65</v>
      </c>
      <c r="F843" s="85">
        <v>10</v>
      </c>
      <c r="G843" s="77"/>
      <c r="H843" s="77"/>
      <c r="I843" s="33"/>
      <c r="J843" s="26">
        <v>0</v>
      </c>
      <c r="K843" s="26">
        <v>0</v>
      </c>
      <c r="L843" s="26">
        <v>0</v>
      </c>
      <c r="M843" s="26">
        <v>0</v>
      </c>
      <c r="N843" s="26">
        <v>0</v>
      </c>
      <c r="O843" s="26">
        <v>0</v>
      </c>
      <c r="P843" s="12">
        <f t="shared" si="285"/>
        <v>0</v>
      </c>
      <c r="Q843" s="26">
        <v>0</v>
      </c>
      <c r="R843" s="26">
        <v>0</v>
      </c>
      <c r="S843" s="26">
        <v>0</v>
      </c>
      <c r="T843" s="26">
        <v>0</v>
      </c>
      <c r="U843" s="26">
        <v>0</v>
      </c>
      <c r="V843" s="26">
        <v>0</v>
      </c>
      <c r="W843" s="12">
        <f t="shared" si="286"/>
        <v>0</v>
      </c>
      <c r="X843" s="26">
        <v>0</v>
      </c>
      <c r="Y843" s="26">
        <v>0</v>
      </c>
      <c r="Z843" s="26">
        <v>0</v>
      </c>
      <c r="AA843" s="26">
        <v>0</v>
      </c>
      <c r="AB843" s="26">
        <v>0</v>
      </c>
      <c r="AC843" s="26">
        <v>0</v>
      </c>
      <c r="AD843" s="12">
        <f t="shared" si="287"/>
        <v>0</v>
      </c>
      <c r="AE843" s="26">
        <v>135448</v>
      </c>
      <c r="AF843" s="26">
        <v>0</v>
      </c>
      <c r="AG843" s="26">
        <v>0</v>
      </c>
      <c r="AH843" s="26">
        <v>0</v>
      </c>
      <c r="AI843" s="26">
        <v>0</v>
      </c>
      <c r="AJ843" s="26">
        <v>0</v>
      </c>
      <c r="AK843" s="12">
        <f t="shared" si="288"/>
        <v>135448</v>
      </c>
      <c r="AL843" s="12">
        <f t="shared" si="289"/>
        <v>135448</v>
      </c>
      <c r="AM843" s="12">
        <f t="shared" si="289"/>
        <v>0</v>
      </c>
      <c r="AN843" s="12">
        <f t="shared" si="289"/>
        <v>0</v>
      </c>
      <c r="AO843" s="12">
        <f t="shared" si="289"/>
        <v>0</v>
      </c>
      <c r="AP843" s="12">
        <f t="shared" si="289"/>
        <v>0</v>
      </c>
      <c r="AQ843" s="12">
        <f t="shared" si="289"/>
        <v>0</v>
      </c>
      <c r="AR843" s="12">
        <f t="shared" si="290"/>
        <v>135448</v>
      </c>
      <c r="AS843" s="26">
        <v>534552</v>
      </c>
      <c r="AT843" s="26">
        <v>0</v>
      </c>
      <c r="AU843" s="26">
        <v>0</v>
      </c>
      <c r="AV843" s="26">
        <v>0</v>
      </c>
      <c r="AW843" s="26">
        <v>0</v>
      </c>
      <c r="AX843" s="26">
        <v>0</v>
      </c>
      <c r="AY843" s="12">
        <f t="shared" si="291"/>
        <v>534552</v>
      </c>
      <c r="AZ843" s="12">
        <f t="shared" ref="AZ843:AZ906" si="293">AL843+AS843</f>
        <v>670000</v>
      </c>
      <c r="BA843" s="12">
        <f t="shared" ref="BA843:BA906" si="294">AM843+AT843</f>
        <v>0</v>
      </c>
      <c r="BB843" s="12">
        <f t="shared" ref="BB843:BB906" si="295">AN843+AU843</f>
        <v>0</v>
      </c>
      <c r="BC843" s="12">
        <f t="shared" ref="BC843:BC906" si="296">AO843+AV843</f>
        <v>0</v>
      </c>
      <c r="BD843" s="12">
        <f t="shared" ref="BD843:BD906" si="297">AP843+AW843</f>
        <v>0</v>
      </c>
      <c r="BE843" s="12">
        <f t="shared" ref="BE843:BF906" si="298">AQ843+AX843</f>
        <v>0</v>
      </c>
      <c r="BF843" s="12">
        <f t="shared" si="292"/>
        <v>670000</v>
      </c>
      <c r="BG843" s="3"/>
    </row>
    <row r="844" spans="1:62" s="9" customFormat="1">
      <c r="A844" s="35" t="s">
        <v>1173</v>
      </c>
      <c r="B844" s="33" t="s">
        <v>9</v>
      </c>
      <c r="C844" s="84" t="s">
        <v>1174</v>
      </c>
      <c r="D844" s="84" t="s">
        <v>1399</v>
      </c>
      <c r="E844" s="35" t="s">
        <v>65</v>
      </c>
      <c r="F844" s="85">
        <v>10</v>
      </c>
      <c r="G844" s="77"/>
      <c r="H844" s="77"/>
      <c r="I844" s="33"/>
      <c r="J844" s="26">
        <v>0</v>
      </c>
      <c r="K844" s="26">
        <v>0</v>
      </c>
      <c r="L844" s="26">
        <v>0</v>
      </c>
      <c r="M844" s="26">
        <v>0</v>
      </c>
      <c r="N844" s="26">
        <v>0</v>
      </c>
      <c r="O844" s="26">
        <v>0</v>
      </c>
      <c r="P844" s="12">
        <f t="shared" si="285"/>
        <v>0</v>
      </c>
      <c r="Q844" s="26">
        <v>0</v>
      </c>
      <c r="R844" s="26">
        <v>0</v>
      </c>
      <c r="S844" s="26">
        <v>0</v>
      </c>
      <c r="T844" s="26">
        <v>0</v>
      </c>
      <c r="U844" s="26">
        <v>0</v>
      </c>
      <c r="V844" s="26">
        <v>0</v>
      </c>
      <c r="W844" s="12">
        <f t="shared" si="286"/>
        <v>0</v>
      </c>
      <c r="X844" s="26">
        <v>0</v>
      </c>
      <c r="Y844" s="26">
        <v>0</v>
      </c>
      <c r="Z844" s="26">
        <v>0</v>
      </c>
      <c r="AA844" s="26">
        <v>0</v>
      </c>
      <c r="AB844" s="26">
        <v>0</v>
      </c>
      <c r="AC844" s="26">
        <v>0</v>
      </c>
      <c r="AD844" s="12">
        <f t="shared" si="287"/>
        <v>0</v>
      </c>
      <c r="AE844" s="26">
        <v>181789</v>
      </c>
      <c r="AF844" s="26">
        <v>0</v>
      </c>
      <c r="AG844" s="26">
        <v>0</v>
      </c>
      <c r="AH844" s="26">
        <v>0</v>
      </c>
      <c r="AI844" s="26">
        <v>0</v>
      </c>
      <c r="AJ844" s="26">
        <v>0</v>
      </c>
      <c r="AK844" s="12">
        <f t="shared" si="288"/>
        <v>181789</v>
      </c>
      <c r="AL844" s="12">
        <f t="shared" si="289"/>
        <v>181789</v>
      </c>
      <c r="AM844" s="12">
        <f t="shared" si="289"/>
        <v>0</v>
      </c>
      <c r="AN844" s="12">
        <f t="shared" si="289"/>
        <v>0</v>
      </c>
      <c r="AO844" s="12">
        <f t="shared" si="289"/>
        <v>0</v>
      </c>
      <c r="AP844" s="12">
        <f t="shared" si="289"/>
        <v>0</v>
      </c>
      <c r="AQ844" s="12">
        <f t="shared" si="289"/>
        <v>0</v>
      </c>
      <c r="AR844" s="12">
        <f t="shared" si="290"/>
        <v>181789</v>
      </c>
      <c r="AS844" s="26">
        <v>330211</v>
      </c>
      <c r="AT844" s="26">
        <v>0</v>
      </c>
      <c r="AU844" s="26">
        <v>0</v>
      </c>
      <c r="AV844" s="26">
        <v>0</v>
      </c>
      <c r="AW844" s="26">
        <v>0</v>
      </c>
      <c r="AX844" s="26">
        <v>0</v>
      </c>
      <c r="AY844" s="12">
        <f t="shared" si="291"/>
        <v>330211</v>
      </c>
      <c r="AZ844" s="12">
        <f t="shared" si="293"/>
        <v>512000</v>
      </c>
      <c r="BA844" s="12">
        <f t="shared" si="294"/>
        <v>0</v>
      </c>
      <c r="BB844" s="12">
        <f t="shared" si="295"/>
        <v>0</v>
      </c>
      <c r="BC844" s="12">
        <f t="shared" si="296"/>
        <v>0</v>
      </c>
      <c r="BD844" s="12">
        <f t="shared" si="297"/>
        <v>0</v>
      </c>
      <c r="BE844" s="12">
        <f t="shared" si="298"/>
        <v>0</v>
      </c>
      <c r="BF844" s="12">
        <f t="shared" si="292"/>
        <v>512000</v>
      </c>
      <c r="BG844" s="3"/>
    </row>
    <row r="845" spans="1:62" s="7" customFormat="1">
      <c r="A845" s="84" t="s">
        <v>1175</v>
      </c>
      <c r="B845" s="14" t="s">
        <v>9</v>
      </c>
      <c r="C845" s="14"/>
      <c r="D845" s="84" t="s">
        <v>1399</v>
      </c>
      <c r="E845" s="84" t="s">
        <v>58</v>
      </c>
      <c r="F845" s="85">
        <v>10</v>
      </c>
      <c r="G845" s="85"/>
      <c r="H845" s="85"/>
      <c r="I845" s="14"/>
      <c r="J845" s="26">
        <v>0</v>
      </c>
      <c r="K845" s="12">
        <v>0</v>
      </c>
      <c r="L845" s="12">
        <v>0</v>
      </c>
      <c r="M845" s="12">
        <v>0</v>
      </c>
      <c r="N845" s="12">
        <v>0</v>
      </c>
      <c r="O845" s="12">
        <v>0</v>
      </c>
      <c r="P845" s="12">
        <f t="shared" si="285"/>
        <v>0</v>
      </c>
      <c r="Q845" s="26">
        <v>0</v>
      </c>
      <c r="R845" s="26">
        <v>0</v>
      </c>
      <c r="S845" s="26">
        <v>0</v>
      </c>
      <c r="T845" s="26">
        <v>0</v>
      </c>
      <c r="U845" s="26">
        <v>0</v>
      </c>
      <c r="V845" s="26">
        <v>0</v>
      </c>
      <c r="W845" s="12">
        <f t="shared" ref="W845:W858" si="299">SUM(Q845:V845)</f>
        <v>0</v>
      </c>
      <c r="X845" s="12">
        <v>490829</v>
      </c>
      <c r="Y845" s="26">
        <v>0</v>
      </c>
      <c r="Z845" s="26">
        <v>0</v>
      </c>
      <c r="AA845" s="26">
        <v>0</v>
      </c>
      <c r="AB845" s="26">
        <v>0</v>
      </c>
      <c r="AC845" s="26">
        <v>0</v>
      </c>
      <c r="AD845" s="12">
        <f t="shared" si="287"/>
        <v>490829</v>
      </c>
      <c r="AE845" s="12">
        <v>1104365</v>
      </c>
      <c r="AF845" s="26">
        <v>0</v>
      </c>
      <c r="AG845" s="26">
        <v>0</v>
      </c>
      <c r="AH845" s="26">
        <v>0</v>
      </c>
      <c r="AI845" s="26">
        <v>0</v>
      </c>
      <c r="AJ845" s="26">
        <v>0</v>
      </c>
      <c r="AK845" s="12">
        <f t="shared" si="288"/>
        <v>1104365</v>
      </c>
      <c r="AL845" s="12">
        <f t="shared" si="289"/>
        <v>1595194</v>
      </c>
      <c r="AM845" s="12">
        <f t="shared" si="289"/>
        <v>0</v>
      </c>
      <c r="AN845" s="12">
        <f t="shared" si="289"/>
        <v>0</v>
      </c>
      <c r="AO845" s="12">
        <f t="shared" si="289"/>
        <v>0</v>
      </c>
      <c r="AP845" s="12">
        <f t="shared" si="289"/>
        <v>0</v>
      </c>
      <c r="AQ845" s="12">
        <f t="shared" si="289"/>
        <v>0</v>
      </c>
      <c r="AR845" s="12">
        <f t="shared" si="290"/>
        <v>1595194</v>
      </c>
      <c r="AS845" s="12">
        <v>3313095</v>
      </c>
      <c r="AT845" s="26">
        <v>0</v>
      </c>
      <c r="AU845" s="26">
        <v>0</v>
      </c>
      <c r="AV845" s="26">
        <v>0</v>
      </c>
      <c r="AW845" s="26">
        <v>0</v>
      </c>
      <c r="AX845" s="26">
        <v>0</v>
      </c>
      <c r="AY845" s="12">
        <f t="shared" si="291"/>
        <v>3313095</v>
      </c>
      <c r="AZ845" s="12">
        <f t="shared" si="293"/>
        <v>4908289</v>
      </c>
      <c r="BA845" s="12">
        <f t="shared" si="294"/>
        <v>0</v>
      </c>
      <c r="BB845" s="12">
        <f t="shared" si="295"/>
        <v>0</v>
      </c>
      <c r="BC845" s="12">
        <f t="shared" si="296"/>
        <v>0</v>
      </c>
      <c r="BD845" s="12">
        <f t="shared" si="297"/>
        <v>0</v>
      </c>
      <c r="BE845" s="12">
        <f t="shared" si="298"/>
        <v>0</v>
      </c>
      <c r="BF845" s="12">
        <f t="shared" si="292"/>
        <v>4908289</v>
      </c>
      <c r="BG845" s="92"/>
    </row>
    <row r="846" spans="1:62" s="9" customFormat="1" ht="38.25">
      <c r="A846" s="35" t="s">
        <v>1176</v>
      </c>
      <c r="B846" s="14" t="s">
        <v>9</v>
      </c>
      <c r="C846" s="84"/>
      <c r="D846" s="84" t="s">
        <v>1399</v>
      </c>
      <c r="E846" s="35" t="s">
        <v>36</v>
      </c>
      <c r="F846" s="85">
        <v>10</v>
      </c>
      <c r="G846" s="77"/>
      <c r="H846" s="77"/>
      <c r="I846" s="33"/>
      <c r="J846" s="26">
        <v>850000</v>
      </c>
      <c r="K846" s="12">
        <v>0</v>
      </c>
      <c r="L846" s="12">
        <v>0</v>
      </c>
      <c r="M846" s="12">
        <v>0</v>
      </c>
      <c r="N846" s="12">
        <v>0</v>
      </c>
      <c r="O846" s="12">
        <v>0</v>
      </c>
      <c r="P846" s="12">
        <f t="shared" si="285"/>
        <v>850000</v>
      </c>
      <c r="Q846" s="26">
        <v>82829</v>
      </c>
      <c r="R846" s="26">
        <v>0</v>
      </c>
      <c r="S846" s="26">
        <v>0</v>
      </c>
      <c r="T846" s="26">
        <v>0</v>
      </c>
      <c r="U846" s="26">
        <v>0</v>
      </c>
      <c r="V846" s="26">
        <v>0</v>
      </c>
      <c r="W846" s="12">
        <f t="shared" si="299"/>
        <v>82829</v>
      </c>
      <c r="X846" s="26">
        <v>0</v>
      </c>
      <c r="Y846" s="26">
        <v>0</v>
      </c>
      <c r="Z846" s="26">
        <v>0</v>
      </c>
      <c r="AA846" s="26">
        <v>0</v>
      </c>
      <c r="AB846" s="26">
        <v>0</v>
      </c>
      <c r="AC846" s="26">
        <v>0</v>
      </c>
      <c r="AD846" s="12">
        <f t="shared" si="287"/>
        <v>0</v>
      </c>
      <c r="AE846" s="26">
        <v>0</v>
      </c>
      <c r="AF846" s="26">
        <v>0</v>
      </c>
      <c r="AG846" s="26">
        <v>0</v>
      </c>
      <c r="AH846" s="26">
        <v>0</v>
      </c>
      <c r="AI846" s="26">
        <v>0</v>
      </c>
      <c r="AJ846" s="26">
        <v>0</v>
      </c>
      <c r="AK846" s="12">
        <f t="shared" si="288"/>
        <v>0</v>
      </c>
      <c r="AL846" s="12">
        <f t="shared" si="289"/>
        <v>932829</v>
      </c>
      <c r="AM846" s="12">
        <f t="shared" si="289"/>
        <v>0</v>
      </c>
      <c r="AN846" s="12">
        <f t="shared" si="289"/>
        <v>0</v>
      </c>
      <c r="AO846" s="12">
        <f t="shared" si="289"/>
        <v>0</v>
      </c>
      <c r="AP846" s="12">
        <f t="shared" si="289"/>
        <v>0</v>
      </c>
      <c r="AQ846" s="12">
        <f t="shared" si="289"/>
        <v>0</v>
      </c>
      <c r="AR846" s="12">
        <f t="shared" si="290"/>
        <v>932829</v>
      </c>
      <c r="AS846" s="12">
        <v>0</v>
      </c>
      <c r="AT846" s="26">
        <v>0</v>
      </c>
      <c r="AU846" s="26">
        <v>0</v>
      </c>
      <c r="AV846" s="26">
        <v>0</v>
      </c>
      <c r="AW846" s="26">
        <v>0</v>
      </c>
      <c r="AX846" s="26">
        <v>0</v>
      </c>
      <c r="AY846" s="12">
        <f t="shared" si="291"/>
        <v>0</v>
      </c>
      <c r="AZ846" s="12">
        <f t="shared" si="293"/>
        <v>932829</v>
      </c>
      <c r="BA846" s="12">
        <f t="shared" si="294"/>
        <v>0</v>
      </c>
      <c r="BB846" s="12">
        <f t="shared" si="295"/>
        <v>0</v>
      </c>
      <c r="BC846" s="12">
        <f t="shared" si="296"/>
        <v>0</v>
      </c>
      <c r="BD846" s="12">
        <f t="shared" si="297"/>
        <v>0</v>
      </c>
      <c r="BE846" s="12">
        <f t="shared" si="298"/>
        <v>0</v>
      </c>
      <c r="BF846" s="12">
        <f t="shared" si="292"/>
        <v>932829</v>
      </c>
      <c r="BG846" s="3"/>
    </row>
    <row r="847" spans="1:62" s="9" customFormat="1">
      <c r="A847" s="35" t="s">
        <v>1177</v>
      </c>
      <c r="B847" s="14" t="s">
        <v>9</v>
      </c>
      <c r="C847" s="84"/>
      <c r="D847" s="35" t="s">
        <v>1399</v>
      </c>
      <c r="E847" s="35" t="s">
        <v>60</v>
      </c>
      <c r="F847" s="85">
        <v>10</v>
      </c>
      <c r="G847" s="77"/>
      <c r="H847" s="77"/>
      <c r="I847" s="33"/>
      <c r="J847" s="26">
        <v>0</v>
      </c>
      <c r="K847" s="12">
        <v>0</v>
      </c>
      <c r="L847" s="12">
        <v>0</v>
      </c>
      <c r="M847" s="12">
        <v>0</v>
      </c>
      <c r="N847" s="12">
        <v>0</v>
      </c>
      <c r="O847" s="12">
        <v>0</v>
      </c>
      <c r="P847" s="12">
        <f t="shared" si="285"/>
        <v>0</v>
      </c>
      <c r="Q847" s="26">
        <v>0</v>
      </c>
      <c r="R847" s="26">
        <v>0</v>
      </c>
      <c r="S847" s="26">
        <v>0</v>
      </c>
      <c r="T847" s="26">
        <v>0</v>
      </c>
      <c r="U847" s="26">
        <v>0</v>
      </c>
      <c r="V847" s="26">
        <v>0</v>
      </c>
      <c r="W847" s="12">
        <f t="shared" si="299"/>
        <v>0</v>
      </c>
      <c r="X847" s="26">
        <v>0</v>
      </c>
      <c r="Y847" s="26">
        <v>0</v>
      </c>
      <c r="Z847" s="26">
        <v>0</v>
      </c>
      <c r="AA847" s="26">
        <v>0</v>
      </c>
      <c r="AB847" s="26">
        <v>0</v>
      </c>
      <c r="AC847" s="26">
        <v>0</v>
      </c>
      <c r="AD847" s="12">
        <f t="shared" si="287"/>
        <v>0</v>
      </c>
      <c r="AE847" s="26">
        <v>0</v>
      </c>
      <c r="AF847" s="26">
        <v>0</v>
      </c>
      <c r="AG847" s="26">
        <v>0</v>
      </c>
      <c r="AH847" s="26">
        <v>0</v>
      </c>
      <c r="AI847" s="26">
        <v>0</v>
      </c>
      <c r="AJ847" s="26">
        <v>0</v>
      </c>
      <c r="AK847" s="12">
        <f t="shared" si="288"/>
        <v>0</v>
      </c>
      <c r="AL847" s="12">
        <f t="shared" si="289"/>
        <v>0</v>
      </c>
      <c r="AM847" s="12">
        <f t="shared" si="289"/>
        <v>0</v>
      </c>
      <c r="AN847" s="12">
        <f t="shared" si="289"/>
        <v>0</v>
      </c>
      <c r="AO847" s="12">
        <f t="shared" si="289"/>
        <v>0</v>
      </c>
      <c r="AP847" s="12">
        <f t="shared" si="289"/>
        <v>0</v>
      </c>
      <c r="AQ847" s="12">
        <f t="shared" si="289"/>
        <v>0</v>
      </c>
      <c r="AR847" s="12">
        <f t="shared" si="290"/>
        <v>0</v>
      </c>
      <c r="AS847" s="12">
        <v>0</v>
      </c>
      <c r="AT847" s="26">
        <v>0</v>
      </c>
      <c r="AU847" s="26">
        <v>0</v>
      </c>
      <c r="AV847" s="26">
        <v>0</v>
      </c>
      <c r="AW847" s="26">
        <v>0</v>
      </c>
      <c r="AX847" s="26">
        <v>0</v>
      </c>
      <c r="AY847" s="12">
        <f t="shared" si="291"/>
        <v>0</v>
      </c>
      <c r="AZ847" s="12">
        <f t="shared" si="293"/>
        <v>0</v>
      </c>
      <c r="BA847" s="12">
        <f t="shared" si="294"/>
        <v>0</v>
      </c>
      <c r="BB847" s="12">
        <f t="shared" si="295"/>
        <v>0</v>
      </c>
      <c r="BC847" s="12">
        <f t="shared" si="296"/>
        <v>0</v>
      </c>
      <c r="BD847" s="12">
        <f t="shared" si="297"/>
        <v>0</v>
      </c>
      <c r="BE847" s="12">
        <f t="shared" si="298"/>
        <v>0</v>
      </c>
      <c r="BF847" s="12">
        <f t="shared" si="292"/>
        <v>0</v>
      </c>
      <c r="BG847" s="3"/>
    </row>
    <row r="848" spans="1:62" s="9" customFormat="1" ht="38.25">
      <c r="A848" s="35" t="s">
        <v>1178</v>
      </c>
      <c r="B848" s="14" t="s">
        <v>9</v>
      </c>
      <c r="C848" s="84"/>
      <c r="D848" s="35" t="s">
        <v>1399</v>
      </c>
      <c r="E848" s="35" t="s">
        <v>58</v>
      </c>
      <c r="F848" s="85">
        <v>10</v>
      </c>
      <c r="G848" s="77"/>
      <c r="H848" s="77"/>
      <c r="I848" s="33"/>
      <c r="J848" s="26">
        <v>429380</v>
      </c>
      <c r="K848" s="12">
        <v>0</v>
      </c>
      <c r="L848" s="12">
        <v>0</v>
      </c>
      <c r="M848" s="12">
        <v>0</v>
      </c>
      <c r="N848" s="12">
        <v>0</v>
      </c>
      <c r="O848" s="12">
        <v>0</v>
      </c>
      <c r="P848" s="12">
        <f t="shared" si="285"/>
        <v>429380</v>
      </c>
      <c r="Q848" s="26">
        <v>463588</v>
      </c>
      <c r="R848" s="26">
        <v>0</v>
      </c>
      <c r="S848" s="26">
        <v>0</v>
      </c>
      <c r="T848" s="26">
        <v>0</v>
      </c>
      <c r="U848" s="26">
        <v>0</v>
      </c>
      <c r="V848" s="26">
        <v>0</v>
      </c>
      <c r="W848" s="12">
        <f t="shared" si="299"/>
        <v>463588</v>
      </c>
      <c r="X848" s="26">
        <v>0</v>
      </c>
      <c r="Y848" s="26">
        <v>0</v>
      </c>
      <c r="Z848" s="26">
        <v>0</v>
      </c>
      <c r="AA848" s="26">
        <v>0</v>
      </c>
      <c r="AB848" s="26">
        <v>0</v>
      </c>
      <c r="AC848" s="26">
        <v>0</v>
      </c>
      <c r="AD848" s="12">
        <f t="shared" si="287"/>
        <v>0</v>
      </c>
      <c r="AE848" s="26">
        <v>0</v>
      </c>
      <c r="AF848" s="26">
        <v>0</v>
      </c>
      <c r="AG848" s="26">
        <v>0</v>
      </c>
      <c r="AH848" s="26">
        <v>0</v>
      </c>
      <c r="AI848" s="26">
        <v>0</v>
      </c>
      <c r="AJ848" s="26">
        <v>0</v>
      </c>
      <c r="AK848" s="12">
        <f t="shared" si="288"/>
        <v>0</v>
      </c>
      <c r="AL848" s="12">
        <f t="shared" si="289"/>
        <v>892968</v>
      </c>
      <c r="AM848" s="12">
        <f t="shared" si="289"/>
        <v>0</v>
      </c>
      <c r="AN848" s="12">
        <f t="shared" si="289"/>
        <v>0</v>
      </c>
      <c r="AO848" s="12">
        <f t="shared" si="289"/>
        <v>0</v>
      </c>
      <c r="AP848" s="12">
        <f t="shared" si="289"/>
        <v>0</v>
      </c>
      <c r="AQ848" s="12">
        <f t="shared" si="289"/>
        <v>0</v>
      </c>
      <c r="AR848" s="12">
        <f t="shared" si="290"/>
        <v>892968</v>
      </c>
      <c r="AS848" s="12">
        <v>0</v>
      </c>
      <c r="AT848" s="26">
        <v>0</v>
      </c>
      <c r="AU848" s="26">
        <v>0</v>
      </c>
      <c r="AV848" s="26">
        <v>0</v>
      </c>
      <c r="AW848" s="26">
        <v>0</v>
      </c>
      <c r="AX848" s="26">
        <v>0</v>
      </c>
      <c r="AY848" s="12">
        <f t="shared" si="291"/>
        <v>0</v>
      </c>
      <c r="AZ848" s="12">
        <f t="shared" si="293"/>
        <v>892968</v>
      </c>
      <c r="BA848" s="12">
        <f t="shared" si="294"/>
        <v>0</v>
      </c>
      <c r="BB848" s="12">
        <f t="shared" si="295"/>
        <v>0</v>
      </c>
      <c r="BC848" s="12">
        <f t="shared" si="296"/>
        <v>0</v>
      </c>
      <c r="BD848" s="12">
        <f t="shared" si="297"/>
        <v>0</v>
      </c>
      <c r="BE848" s="12">
        <f t="shared" si="298"/>
        <v>0</v>
      </c>
      <c r="BF848" s="12">
        <f t="shared" si="292"/>
        <v>892968</v>
      </c>
      <c r="BG848" s="3"/>
    </row>
    <row r="849" spans="1:59" s="9" customFormat="1" ht="38.25">
      <c r="A849" s="35" t="s">
        <v>1179</v>
      </c>
      <c r="B849" s="14" t="s">
        <v>9</v>
      </c>
      <c r="C849" s="84"/>
      <c r="D849" s="35" t="s">
        <v>44</v>
      </c>
      <c r="E849" s="35"/>
      <c r="F849" s="85">
        <v>10</v>
      </c>
      <c r="G849" s="77"/>
      <c r="H849" s="77"/>
      <c r="I849" s="33"/>
      <c r="J849" s="26">
        <v>0</v>
      </c>
      <c r="K849" s="12">
        <v>0</v>
      </c>
      <c r="L849" s="12">
        <v>0</v>
      </c>
      <c r="M849" s="12">
        <v>0</v>
      </c>
      <c r="N849" s="12">
        <v>0</v>
      </c>
      <c r="O849" s="12">
        <v>0</v>
      </c>
      <c r="P849" s="12">
        <f t="shared" si="285"/>
        <v>0</v>
      </c>
      <c r="Q849" s="26">
        <v>0</v>
      </c>
      <c r="R849" s="26">
        <v>0</v>
      </c>
      <c r="S849" s="26">
        <v>0</v>
      </c>
      <c r="T849" s="26">
        <v>0</v>
      </c>
      <c r="U849" s="26">
        <v>0</v>
      </c>
      <c r="V849" s="26">
        <v>0</v>
      </c>
      <c r="W849" s="12">
        <f t="shared" si="299"/>
        <v>0</v>
      </c>
      <c r="X849" s="26">
        <v>0</v>
      </c>
      <c r="Y849" s="26">
        <v>0</v>
      </c>
      <c r="Z849" s="26">
        <v>0</v>
      </c>
      <c r="AA849" s="26">
        <v>0</v>
      </c>
      <c r="AB849" s="26">
        <v>0</v>
      </c>
      <c r="AC849" s="26">
        <v>0</v>
      </c>
      <c r="AD849" s="12">
        <f t="shared" si="287"/>
        <v>0</v>
      </c>
      <c r="AE849" s="26">
        <v>0</v>
      </c>
      <c r="AF849" s="26">
        <v>0</v>
      </c>
      <c r="AG849" s="26">
        <v>0</v>
      </c>
      <c r="AH849" s="26">
        <v>0</v>
      </c>
      <c r="AI849" s="26">
        <v>0</v>
      </c>
      <c r="AJ849" s="26">
        <v>0</v>
      </c>
      <c r="AK849" s="12">
        <f t="shared" si="288"/>
        <v>0</v>
      </c>
      <c r="AL849" s="12">
        <f t="shared" si="289"/>
        <v>0</v>
      </c>
      <c r="AM849" s="12">
        <f t="shared" si="289"/>
        <v>0</v>
      </c>
      <c r="AN849" s="12">
        <f t="shared" si="289"/>
        <v>0</v>
      </c>
      <c r="AO849" s="12">
        <f t="shared" si="289"/>
        <v>0</v>
      </c>
      <c r="AP849" s="12">
        <f t="shared" si="289"/>
        <v>0</v>
      </c>
      <c r="AQ849" s="12">
        <f t="shared" si="289"/>
        <v>0</v>
      </c>
      <c r="AR849" s="12">
        <f t="shared" si="290"/>
        <v>0</v>
      </c>
      <c r="AS849" s="12">
        <v>0</v>
      </c>
      <c r="AT849" s="26">
        <v>0</v>
      </c>
      <c r="AU849" s="26">
        <v>0</v>
      </c>
      <c r="AV849" s="26">
        <v>0</v>
      </c>
      <c r="AW849" s="26">
        <v>0</v>
      </c>
      <c r="AX849" s="26">
        <v>0</v>
      </c>
      <c r="AY849" s="12">
        <f t="shared" si="291"/>
        <v>0</v>
      </c>
      <c r="AZ849" s="12">
        <f t="shared" si="293"/>
        <v>0</v>
      </c>
      <c r="BA849" s="12">
        <f t="shared" si="294"/>
        <v>0</v>
      </c>
      <c r="BB849" s="12">
        <f t="shared" si="295"/>
        <v>0</v>
      </c>
      <c r="BC849" s="12">
        <f t="shared" si="296"/>
        <v>0</v>
      </c>
      <c r="BD849" s="12">
        <f t="shared" si="297"/>
        <v>0</v>
      </c>
      <c r="BE849" s="12">
        <f t="shared" si="298"/>
        <v>0</v>
      </c>
      <c r="BF849" s="12">
        <f t="shared" si="292"/>
        <v>0</v>
      </c>
      <c r="BG849" s="3"/>
    </row>
    <row r="850" spans="1:59" s="9" customFormat="1">
      <c r="A850" s="35" t="s">
        <v>1180</v>
      </c>
      <c r="B850" s="14" t="s">
        <v>9</v>
      </c>
      <c r="C850" s="84"/>
      <c r="D850" s="35" t="s">
        <v>1399</v>
      </c>
      <c r="E850" s="35" t="s">
        <v>56</v>
      </c>
      <c r="F850" s="85">
        <v>10</v>
      </c>
      <c r="G850" s="77"/>
      <c r="H850" s="77"/>
      <c r="I850" s="33"/>
      <c r="J850" s="26">
        <v>75050</v>
      </c>
      <c r="K850" s="12">
        <v>0</v>
      </c>
      <c r="L850" s="12">
        <v>0</v>
      </c>
      <c r="M850" s="12">
        <v>0</v>
      </c>
      <c r="N850" s="12">
        <v>0</v>
      </c>
      <c r="O850" s="12">
        <v>0</v>
      </c>
      <c r="P850" s="12">
        <f t="shared" si="285"/>
        <v>75050</v>
      </c>
      <c r="Q850" s="26">
        <v>73000</v>
      </c>
      <c r="R850" s="26">
        <v>0</v>
      </c>
      <c r="S850" s="26">
        <v>0</v>
      </c>
      <c r="T850" s="26">
        <v>0</v>
      </c>
      <c r="U850" s="26">
        <v>0</v>
      </c>
      <c r="V850" s="26">
        <v>0</v>
      </c>
      <c r="W850" s="12">
        <f t="shared" si="299"/>
        <v>73000</v>
      </c>
      <c r="X850" s="26">
        <v>0</v>
      </c>
      <c r="Y850" s="26">
        <v>0</v>
      </c>
      <c r="Z850" s="26">
        <v>0</v>
      </c>
      <c r="AA850" s="26">
        <v>0</v>
      </c>
      <c r="AB850" s="26">
        <v>0</v>
      </c>
      <c r="AC850" s="26">
        <v>0</v>
      </c>
      <c r="AD850" s="12">
        <f t="shared" si="287"/>
        <v>0</v>
      </c>
      <c r="AE850" s="26">
        <v>0</v>
      </c>
      <c r="AF850" s="26">
        <v>0</v>
      </c>
      <c r="AG850" s="26">
        <v>0</v>
      </c>
      <c r="AH850" s="26">
        <v>0</v>
      </c>
      <c r="AI850" s="26">
        <v>0</v>
      </c>
      <c r="AJ850" s="26">
        <v>0</v>
      </c>
      <c r="AK850" s="12">
        <f t="shared" si="288"/>
        <v>0</v>
      </c>
      <c r="AL850" s="12">
        <f t="shared" si="289"/>
        <v>148050</v>
      </c>
      <c r="AM850" s="12">
        <f t="shared" si="289"/>
        <v>0</v>
      </c>
      <c r="AN850" s="12">
        <f t="shared" si="289"/>
        <v>0</v>
      </c>
      <c r="AO850" s="12">
        <f t="shared" si="289"/>
        <v>0</v>
      </c>
      <c r="AP850" s="12">
        <f t="shared" si="289"/>
        <v>0</v>
      </c>
      <c r="AQ850" s="12">
        <f t="shared" si="289"/>
        <v>0</v>
      </c>
      <c r="AR850" s="12">
        <f t="shared" si="290"/>
        <v>148050</v>
      </c>
      <c r="AS850" s="12">
        <v>0</v>
      </c>
      <c r="AT850" s="26">
        <v>0</v>
      </c>
      <c r="AU850" s="26">
        <v>0</v>
      </c>
      <c r="AV850" s="26">
        <v>0</v>
      </c>
      <c r="AW850" s="26">
        <v>0</v>
      </c>
      <c r="AX850" s="26">
        <v>0</v>
      </c>
      <c r="AY850" s="12">
        <f t="shared" si="291"/>
        <v>0</v>
      </c>
      <c r="AZ850" s="12">
        <f t="shared" si="293"/>
        <v>148050</v>
      </c>
      <c r="BA850" s="12">
        <f t="shared" si="294"/>
        <v>0</v>
      </c>
      <c r="BB850" s="12">
        <f t="shared" si="295"/>
        <v>0</v>
      </c>
      <c r="BC850" s="12">
        <f t="shared" si="296"/>
        <v>0</v>
      </c>
      <c r="BD850" s="12">
        <f t="shared" si="297"/>
        <v>0</v>
      </c>
      <c r="BE850" s="12">
        <f t="shared" si="298"/>
        <v>0</v>
      </c>
      <c r="BF850" s="12">
        <f t="shared" si="292"/>
        <v>148050</v>
      </c>
      <c r="BG850" s="3"/>
    </row>
    <row r="851" spans="1:59" s="9" customFormat="1">
      <c r="A851" s="35" t="s">
        <v>1181</v>
      </c>
      <c r="B851" s="14" t="s">
        <v>9</v>
      </c>
      <c r="C851" s="84"/>
      <c r="D851" s="35" t="s">
        <v>1399</v>
      </c>
      <c r="E851" s="35" t="s">
        <v>36</v>
      </c>
      <c r="F851" s="85">
        <v>10</v>
      </c>
      <c r="G851" s="77"/>
      <c r="H851" s="77"/>
      <c r="I851" s="33"/>
      <c r="J851" s="26">
        <v>0</v>
      </c>
      <c r="K851" s="12">
        <v>0</v>
      </c>
      <c r="L851" s="12">
        <v>0</v>
      </c>
      <c r="M851" s="12">
        <v>0</v>
      </c>
      <c r="N851" s="12">
        <v>0</v>
      </c>
      <c r="O851" s="12">
        <v>0</v>
      </c>
      <c r="P851" s="12">
        <f t="shared" si="285"/>
        <v>0</v>
      </c>
      <c r="Q851" s="26">
        <v>0</v>
      </c>
      <c r="R851" s="26">
        <v>0</v>
      </c>
      <c r="S851" s="26">
        <v>0</v>
      </c>
      <c r="T851" s="26">
        <v>0</v>
      </c>
      <c r="U851" s="26">
        <v>0</v>
      </c>
      <c r="V851" s="26">
        <v>0</v>
      </c>
      <c r="W851" s="12">
        <f t="shared" si="299"/>
        <v>0</v>
      </c>
      <c r="X851" s="26">
        <v>0</v>
      </c>
      <c r="Y851" s="26">
        <v>0</v>
      </c>
      <c r="Z851" s="26">
        <v>0</v>
      </c>
      <c r="AA851" s="26">
        <v>0</v>
      </c>
      <c r="AB851" s="26">
        <v>0</v>
      </c>
      <c r="AC851" s="26">
        <v>0</v>
      </c>
      <c r="AD851" s="12">
        <f t="shared" si="287"/>
        <v>0</v>
      </c>
      <c r="AE851" s="26">
        <v>0</v>
      </c>
      <c r="AF851" s="26">
        <v>0</v>
      </c>
      <c r="AG851" s="26">
        <v>0</v>
      </c>
      <c r="AH851" s="26">
        <v>0</v>
      </c>
      <c r="AI851" s="26">
        <v>0</v>
      </c>
      <c r="AJ851" s="26">
        <v>0</v>
      </c>
      <c r="AK851" s="12">
        <f t="shared" si="288"/>
        <v>0</v>
      </c>
      <c r="AL851" s="12">
        <f t="shared" si="289"/>
        <v>0</v>
      </c>
      <c r="AM851" s="12">
        <f t="shared" si="289"/>
        <v>0</v>
      </c>
      <c r="AN851" s="12">
        <f t="shared" si="289"/>
        <v>0</v>
      </c>
      <c r="AO851" s="12">
        <f t="shared" si="289"/>
        <v>0</v>
      </c>
      <c r="AP851" s="12">
        <f t="shared" si="289"/>
        <v>0</v>
      </c>
      <c r="AQ851" s="12">
        <f t="shared" si="289"/>
        <v>0</v>
      </c>
      <c r="AR851" s="12">
        <f t="shared" si="290"/>
        <v>0</v>
      </c>
      <c r="AS851" s="12">
        <v>0</v>
      </c>
      <c r="AT851" s="26">
        <v>0</v>
      </c>
      <c r="AU851" s="26">
        <v>0</v>
      </c>
      <c r="AV851" s="26">
        <v>0</v>
      </c>
      <c r="AW851" s="26">
        <v>0</v>
      </c>
      <c r="AX851" s="26">
        <v>0</v>
      </c>
      <c r="AY851" s="12">
        <f t="shared" si="291"/>
        <v>0</v>
      </c>
      <c r="AZ851" s="12">
        <f t="shared" si="293"/>
        <v>0</v>
      </c>
      <c r="BA851" s="12">
        <f t="shared" si="294"/>
        <v>0</v>
      </c>
      <c r="BB851" s="12">
        <f t="shared" si="295"/>
        <v>0</v>
      </c>
      <c r="BC851" s="12">
        <f t="shared" si="296"/>
        <v>0</v>
      </c>
      <c r="BD851" s="12">
        <f t="shared" si="297"/>
        <v>0</v>
      </c>
      <c r="BE851" s="12">
        <f t="shared" si="298"/>
        <v>0</v>
      </c>
      <c r="BF851" s="12">
        <f t="shared" si="292"/>
        <v>0</v>
      </c>
      <c r="BG851" s="3"/>
    </row>
    <row r="852" spans="1:59" s="9" customFormat="1">
      <c r="A852" s="35" t="s">
        <v>1182</v>
      </c>
      <c r="B852" s="14" t="s">
        <v>9</v>
      </c>
      <c r="C852" s="84"/>
      <c r="D852" s="35" t="s">
        <v>1399</v>
      </c>
      <c r="E852" s="35" t="s">
        <v>36</v>
      </c>
      <c r="F852" s="85">
        <v>10</v>
      </c>
      <c r="G852" s="77"/>
      <c r="H852" s="77"/>
      <c r="I852" s="33"/>
      <c r="J852" s="26">
        <v>0</v>
      </c>
      <c r="K852" s="12">
        <v>0</v>
      </c>
      <c r="L852" s="12">
        <v>0</v>
      </c>
      <c r="M852" s="12">
        <v>0</v>
      </c>
      <c r="N852" s="12">
        <v>0</v>
      </c>
      <c r="O852" s="12">
        <v>0</v>
      </c>
      <c r="P852" s="12">
        <f t="shared" si="285"/>
        <v>0</v>
      </c>
      <c r="Q852" s="26">
        <v>0</v>
      </c>
      <c r="R852" s="26">
        <v>0</v>
      </c>
      <c r="S852" s="26">
        <v>0</v>
      </c>
      <c r="T852" s="26">
        <v>0</v>
      </c>
      <c r="U852" s="26">
        <v>0</v>
      </c>
      <c r="V852" s="26">
        <v>0</v>
      </c>
      <c r="W852" s="12">
        <f t="shared" si="299"/>
        <v>0</v>
      </c>
      <c r="X852" s="26">
        <v>0</v>
      </c>
      <c r="Y852" s="26">
        <v>0</v>
      </c>
      <c r="Z852" s="26">
        <v>0</v>
      </c>
      <c r="AA852" s="26">
        <v>0</v>
      </c>
      <c r="AB852" s="26">
        <v>0</v>
      </c>
      <c r="AC852" s="26">
        <v>0</v>
      </c>
      <c r="AD852" s="12">
        <f t="shared" si="287"/>
        <v>0</v>
      </c>
      <c r="AE852" s="26">
        <v>0</v>
      </c>
      <c r="AF852" s="26">
        <v>0</v>
      </c>
      <c r="AG852" s="26">
        <v>0</v>
      </c>
      <c r="AH852" s="26">
        <v>0</v>
      </c>
      <c r="AI852" s="26">
        <v>0</v>
      </c>
      <c r="AJ852" s="26">
        <v>0</v>
      </c>
      <c r="AK852" s="12">
        <f t="shared" si="288"/>
        <v>0</v>
      </c>
      <c r="AL852" s="12">
        <f t="shared" si="289"/>
        <v>0</v>
      </c>
      <c r="AM852" s="12">
        <f t="shared" si="289"/>
        <v>0</v>
      </c>
      <c r="AN852" s="12">
        <f t="shared" si="289"/>
        <v>0</v>
      </c>
      <c r="AO852" s="12">
        <f t="shared" si="289"/>
        <v>0</v>
      </c>
      <c r="AP852" s="12">
        <f t="shared" si="289"/>
        <v>0</v>
      </c>
      <c r="AQ852" s="12">
        <f t="shared" si="289"/>
        <v>0</v>
      </c>
      <c r="AR852" s="12">
        <f t="shared" si="290"/>
        <v>0</v>
      </c>
      <c r="AS852" s="12">
        <v>0</v>
      </c>
      <c r="AT852" s="26">
        <v>0</v>
      </c>
      <c r="AU852" s="26">
        <v>0</v>
      </c>
      <c r="AV852" s="26">
        <v>0</v>
      </c>
      <c r="AW852" s="26">
        <v>0</v>
      </c>
      <c r="AX852" s="26">
        <v>0</v>
      </c>
      <c r="AY852" s="12">
        <f t="shared" si="291"/>
        <v>0</v>
      </c>
      <c r="AZ852" s="12">
        <f t="shared" si="293"/>
        <v>0</v>
      </c>
      <c r="BA852" s="12">
        <f t="shared" si="294"/>
        <v>0</v>
      </c>
      <c r="BB852" s="12">
        <f t="shared" si="295"/>
        <v>0</v>
      </c>
      <c r="BC852" s="12">
        <f t="shared" si="296"/>
        <v>0</v>
      </c>
      <c r="BD852" s="12">
        <f t="shared" si="297"/>
        <v>0</v>
      </c>
      <c r="BE852" s="12">
        <f t="shared" si="298"/>
        <v>0</v>
      </c>
      <c r="BF852" s="12">
        <f t="shared" si="292"/>
        <v>0</v>
      </c>
      <c r="BG852" s="3"/>
    </row>
    <row r="853" spans="1:59" s="9" customFormat="1">
      <c r="A853" s="35" t="s">
        <v>1183</v>
      </c>
      <c r="B853" s="14" t="s">
        <v>9</v>
      </c>
      <c r="C853" s="84"/>
      <c r="D853" s="35" t="s">
        <v>1399</v>
      </c>
      <c r="E853" s="35" t="s">
        <v>58</v>
      </c>
      <c r="F853" s="85">
        <v>10</v>
      </c>
      <c r="G853" s="77"/>
      <c r="H853" s="77"/>
      <c r="I853" s="33"/>
      <c r="J853" s="26">
        <v>0</v>
      </c>
      <c r="K853" s="12">
        <v>0</v>
      </c>
      <c r="L853" s="12">
        <v>0</v>
      </c>
      <c r="M853" s="12">
        <v>0</v>
      </c>
      <c r="N853" s="12">
        <v>0</v>
      </c>
      <c r="O853" s="12">
        <v>0</v>
      </c>
      <c r="P853" s="12">
        <f t="shared" si="285"/>
        <v>0</v>
      </c>
      <c r="Q853" s="26">
        <v>0</v>
      </c>
      <c r="R853" s="26">
        <v>0</v>
      </c>
      <c r="S853" s="26">
        <v>0</v>
      </c>
      <c r="T853" s="26">
        <v>0</v>
      </c>
      <c r="U853" s="26">
        <v>0</v>
      </c>
      <c r="V853" s="26">
        <v>0</v>
      </c>
      <c r="W853" s="12">
        <f t="shared" si="299"/>
        <v>0</v>
      </c>
      <c r="X853" s="26">
        <v>0</v>
      </c>
      <c r="Y853" s="26">
        <v>0</v>
      </c>
      <c r="Z853" s="26">
        <v>0</v>
      </c>
      <c r="AA853" s="26">
        <v>0</v>
      </c>
      <c r="AB853" s="26">
        <v>0</v>
      </c>
      <c r="AC853" s="26">
        <v>0</v>
      </c>
      <c r="AD853" s="12">
        <f t="shared" si="287"/>
        <v>0</v>
      </c>
      <c r="AE853" s="26">
        <v>0</v>
      </c>
      <c r="AF853" s="26">
        <v>0</v>
      </c>
      <c r="AG853" s="26">
        <v>0</v>
      </c>
      <c r="AH853" s="26">
        <v>0</v>
      </c>
      <c r="AI853" s="26">
        <v>0</v>
      </c>
      <c r="AJ853" s="26">
        <v>0</v>
      </c>
      <c r="AK853" s="12">
        <f t="shared" si="288"/>
        <v>0</v>
      </c>
      <c r="AL853" s="12">
        <f t="shared" si="289"/>
        <v>0</v>
      </c>
      <c r="AM853" s="12">
        <f t="shared" si="289"/>
        <v>0</v>
      </c>
      <c r="AN853" s="12">
        <f t="shared" si="289"/>
        <v>0</v>
      </c>
      <c r="AO853" s="12">
        <f t="shared" si="289"/>
        <v>0</v>
      </c>
      <c r="AP853" s="12">
        <f t="shared" si="289"/>
        <v>0</v>
      </c>
      <c r="AQ853" s="12">
        <f t="shared" si="289"/>
        <v>0</v>
      </c>
      <c r="AR853" s="12">
        <f t="shared" si="290"/>
        <v>0</v>
      </c>
      <c r="AS853" s="12">
        <v>0</v>
      </c>
      <c r="AT853" s="26">
        <v>0</v>
      </c>
      <c r="AU853" s="26">
        <v>0</v>
      </c>
      <c r="AV853" s="26">
        <v>0</v>
      </c>
      <c r="AW853" s="26">
        <v>0</v>
      </c>
      <c r="AX853" s="26">
        <v>0</v>
      </c>
      <c r="AY853" s="12">
        <f t="shared" si="291"/>
        <v>0</v>
      </c>
      <c r="AZ853" s="12">
        <f t="shared" si="293"/>
        <v>0</v>
      </c>
      <c r="BA853" s="12">
        <f t="shared" si="294"/>
        <v>0</v>
      </c>
      <c r="BB853" s="12">
        <f t="shared" si="295"/>
        <v>0</v>
      </c>
      <c r="BC853" s="12">
        <f t="shared" si="296"/>
        <v>0</v>
      </c>
      <c r="BD853" s="12">
        <f t="shared" si="297"/>
        <v>0</v>
      </c>
      <c r="BE853" s="12">
        <f t="shared" si="298"/>
        <v>0</v>
      </c>
      <c r="BF853" s="12">
        <f t="shared" si="292"/>
        <v>0</v>
      </c>
      <c r="BG853" s="3"/>
    </row>
    <row r="854" spans="1:59" s="9" customFormat="1">
      <c r="A854" s="35" t="s">
        <v>1184</v>
      </c>
      <c r="B854" s="14" t="s">
        <v>9</v>
      </c>
      <c r="C854" s="84"/>
      <c r="D854" s="35" t="s">
        <v>1399</v>
      </c>
      <c r="E854" s="35" t="s">
        <v>56</v>
      </c>
      <c r="F854" s="85">
        <v>10</v>
      </c>
      <c r="G854" s="77"/>
      <c r="H854" s="77"/>
      <c r="I854" s="33"/>
      <c r="J854" s="26">
        <v>0</v>
      </c>
      <c r="K854" s="12">
        <v>0</v>
      </c>
      <c r="L854" s="12">
        <v>0</v>
      </c>
      <c r="M854" s="12">
        <v>0</v>
      </c>
      <c r="N854" s="12">
        <v>0</v>
      </c>
      <c r="O854" s="12">
        <v>0</v>
      </c>
      <c r="P854" s="12">
        <f t="shared" si="285"/>
        <v>0</v>
      </c>
      <c r="Q854" s="26">
        <v>0</v>
      </c>
      <c r="R854" s="26">
        <v>0</v>
      </c>
      <c r="S854" s="26">
        <v>0</v>
      </c>
      <c r="T854" s="26">
        <v>0</v>
      </c>
      <c r="U854" s="26">
        <v>0</v>
      </c>
      <c r="V854" s="26">
        <v>0</v>
      </c>
      <c r="W854" s="12">
        <f t="shared" si="299"/>
        <v>0</v>
      </c>
      <c r="X854" s="26">
        <v>0</v>
      </c>
      <c r="Y854" s="26">
        <v>0</v>
      </c>
      <c r="Z854" s="26">
        <v>0</v>
      </c>
      <c r="AA854" s="26">
        <v>0</v>
      </c>
      <c r="AB854" s="26">
        <v>0</v>
      </c>
      <c r="AC854" s="26">
        <v>0</v>
      </c>
      <c r="AD854" s="12">
        <f t="shared" si="287"/>
        <v>0</v>
      </c>
      <c r="AE854" s="26">
        <v>0</v>
      </c>
      <c r="AF854" s="26">
        <v>0</v>
      </c>
      <c r="AG854" s="26">
        <v>0</v>
      </c>
      <c r="AH854" s="26">
        <v>0</v>
      </c>
      <c r="AI854" s="26">
        <v>0</v>
      </c>
      <c r="AJ854" s="26">
        <v>0</v>
      </c>
      <c r="AK854" s="12">
        <f t="shared" si="288"/>
        <v>0</v>
      </c>
      <c r="AL854" s="12">
        <f t="shared" si="289"/>
        <v>0</v>
      </c>
      <c r="AM854" s="12">
        <f t="shared" si="289"/>
        <v>0</v>
      </c>
      <c r="AN854" s="12">
        <f t="shared" si="289"/>
        <v>0</v>
      </c>
      <c r="AO854" s="12">
        <f t="shared" si="289"/>
        <v>0</v>
      </c>
      <c r="AP854" s="12">
        <f t="shared" si="289"/>
        <v>0</v>
      </c>
      <c r="AQ854" s="12">
        <f t="shared" si="289"/>
        <v>0</v>
      </c>
      <c r="AR854" s="12">
        <f t="shared" si="290"/>
        <v>0</v>
      </c>
      <c r="AS854" s="12">
        <v>0</v>
      </c>
      <c r="AT854" s="26">
        <v>0</v>
      </c>
      <c r="AU854" s="26">
        <v>0</v>
      </c>
      <c r="AV854" s="26">
        <v>0</v>
      </c>
      <c r="AW854" s="26">
        <v>0</v>
      </c>
      <c r="AX854" s="26">
        <v>0</v>
      </c>
      <c r="AY854" s="12">
        <f t="shared" si="291"/>
        <v>0</v>
      </c>
      <c r="AZ854" s="12">
        <f t="shared" si="293"/>
        <v>0</v>
      </c>
      <c r="BA854" s="12">
        <f t="shared" si="294"/>
        <v>0</v>
      </c>
      <c r="BB854" s="12">
        <f t="shared" si="295"/>
        <v>0</v>
      </c>
      <c r="BC854" s="12">
        <f t="shared" si="296"/>
        <v>0</v>
      </c>
      <c r="BD854" s="12">
        <f t="shared" si="297"/>
        <v>0</v>
      </c>
      <c r="BE854" s="12">
        <f t="shared" si="298"/>
        <v>0</v>
      </c>
      <c r="BF854" s="12">
        <f t="shared" si="292"/>
        <v>0</v>
      </c>
      <c r="BG854" s="3"/>
    </row>
    <row r="855" spans="1:59" s="9" customFormat="1">
      <c r="A855" s="35" t="s">
        <v>1185</v>
      </c>
      <c r="B855" s="14" t="s">
        <v>9</v>
      </c>
      <c r="C855" s="84"/>
      <c r="D855" s="35" t="s">
        <v>1399</v>
      </c>
      <c r="E855" s="35" t="s">
        <v>56</v>
      </c>
      <c r="F855" s="85">
        <v>10</v>
      </c>
      <c r="G855" s="77"/>
      <c r="H855" s="77"/>
      <c r="I855" s="33"/>
      <c r="J855" s="26">
        <v>355350</v>
      </c>
      <c r="K855" s="12">
        <v>0</v>
      </c>
      <c r="L855" s="12">
        <v>0</v>
      </c>
      <c r="M855" s="12">
        <v>0</v>
      </c>
      <c r="N855" s="12">
        <v>0</v>
      </c>
      <c r="O855" s="12">
        <v>0</v>
      </c>
      <c r="P855" s="12">
        <f t="shared" si="285"/>
        <v>355350</v>
      </c>
      <c r="Q855" s="26">
        <v>0</v>
      </c>
      <c r="R855" s="26">
        <v>0</v>
      </c>
      <c r="S855" s="26">
        <v>0</v>
      </c>
      <c r="T855" s="26">
        <v>0</v>
      </c>
      <c r="U855" s="26">
        <v>0</v>
      </c>
      <c r="V855" s="26">
        <v>0</v>
      </c>
      <c r="W855" s="12">
        <f t="shared" si="299"/>
        <v>0</v>
      </c>
      <c r="X855" s="26">
        <v>0</v>
      </c>
      <c r="Y855" s="26">
        <v>0</v>
      </c>
      <c r="Z855" s="26">
        <v>0</v>
      </c>
      <c r="AA855" s="26">
        <v>0</v>
      </c>
      <c r="AB855" s="26">
        <v>0</v>
      </c>
      <c r="AC855" s="26">
        <v>0</v>
      </c>
      <c r="AD855" s="12">
        <f t="shared" si="287"/>
        <v>0</v>
      </c>
      <c r="AE855" s="26">
        <v>0</v>
      </c>
      <c r="AF855" s="26">
        <v>0</v>
      </c>
      <c r="AG855" s="26">
        <v>0</v>
      </c>
      <c r="AH855" s="26">
        <v>0</v>
      </c>
      <c r="AI855" s="26">
        <v>0</v>
      </c>
      <c r="AJ855" s="26">
        <v>0</v>
      </c>
      <c r="AK855" s="12">
        <f t="shared" si="288"/>
        <v>0</v>
      </c>
      <c r="AL855" s="12">
        <f t="shared" ref="AL855:AQ870" si="300">+J855+Q855+X855+AE855</f>
        <v>355350</v>
      </c>
      <c r="AM855" s="12">
        <f t="shared" si="300"/>
        <v>0</v>
      </c>
      <c r="AN855" s="12">
        <f t="shared" si="300"/>
        <v>0</v>
      </c>
      <c r="AO855" s="12">
        <f t="shared" si="300"/>
        <v>0</v>
      </c>
      <c r="AP855" s="12">
        <f t="shared" si="300"/>
        <v>0</v>
      </c>
      <c r="AQ855" s="12">
        <f t="shared" si="300"/>
        <v>0</v>
      </c>
      <c r="AR855" s="12">
        <f t="shared" si="290"/>
        <v>355350</v>
      </c>
      <c r="AS855" s="12">
        <v>0</v>
      </c>
      <c r="AT855" s="26">
        <v>0</v>
      </c>
      <c r="AU855" s="26">
        <v>0</v>
      </c>
      <c r="AV855" s="26">
        <v>0</v>
      </c>
      <c r="AW855" s="26">
        <v>0</v>
      </c>
      <c r="AX855" s="26">
        <v>0</v>
      </c>
      <c r="AY855" s="12">
        <f t="shared" si="291"/>
        <v>0</v>
      </c>
      <c r="AZ855" s="12">
        <f t="shared" si="293"/>
        <v>355350</v>
      </c>
      <c r="BA855" s="12">
        <f t="shared" si="294"/>
        <v>0</v>
      </c>
      <c r="BB855" s="12">
        <f t="shared" si="295"/>
        <v>0</v>
      </c>
      <c r="BC855" s="12">
        <f t="shared" si="296"/>
        <v>0</v>
      </c>
      <c r="BD855" s="12">
        <f t="shared" si="297"/>
        <v>0</v>
      </c>
      <c r="BE855" s="12">
        <f t="shared" si="298"/>
        <v>0</v>
      </c>
      <c r="BF855" s="12">
        <f t="shared" si="292"/>
        <v>355350</v>
      </c>
      <c r="BG855" s="3"/>
    </row>
    <row r="856" spans="1:59" s="9" customFormat="1">
      <c r="A856" s="35" t="s">
        <v>1186</v>
      </c>
      <c r="B856" s="14" t="s">
        <v>9</v>
      </c>
      <c r="C856" s="84"/>
      <c r="D856" s="35" t="s">
        <v>1399</v>
      </c>
      <c r="E856" s="35" t="s">
        <v>58</v>
      </c>
      <c r="F856" s="85">
        <v>10</v>
      </c>
      <c r="G856" s="77"/>
      <c r="H856" s="77"/>
      <c r="I856" s="33"/>
      <c r="J856" s="26">
        <v>210000</v>
      </c>
      <c r="K856" s="12">
        <v>0</v>
      </c>
      <c r="L856" s="12">
        <v>0</v>
      </c>
      <c r="M856" s="12">
        <v>0</v>
      </c>
      <c r="N856" s="12">
        <v>0</v>
      </c>
      <c r="O856" s="12">
        <v>0</v>
      </c>
      <c r="P856" s="12">
        <f t="shared" si="285"/>
        <v>210000</v>
      </c>
      <c r="Q856" s="26">
        <v>0</v>
      </c>
      <c r="R856" s="26">
        <v>0</v>
      </c>
      <c r="S856" s="26">
        <v>0</v>
      </c>
      <c r="T856" s="26">
        <v>0</v>
      </c>
      <c r="U856" s="26">
        <v>0</v>
      </c>
      <c r="V856" s="26">
        <v>0</v>
      </c>
      <c r="W856" s="12">
        <f t="shared" si="299"/>
        <v>0</v>
      </c>
      <c r="X856" s="26">
        <v>0</v>
      </c>
      <c r="Y856" s="26">
        <v>0</v>
      </c>
      <c r="Z856" s="26">
        <v>0</v>
      </c>
      <c r="AA856" s="26">
        <v>0</v>
      </c>
      <c r="AB856" s="26">
        <v>0</v>
      </c>
      <c r="AC856" s="26">
        <v>0</v>
      </c>
      <c r="AD856" s="12">
        <f t="shared" si="287"/>
        <v>0</v>
      </c>
      <c r="AE856" s="26">
        <v>0</v>
      </c>
      <c r="AF856" s="26">
        <v>0</v>
      </c>
      <c r="AG856" s="26">
        <v>0</v>
      </c>
      <c r="AH856" s="26">
        <v>0</v>
      </c>
      <c r="AI856" s="26">
        <v>0</v>
      </c>
      <c r="AJ856" s="26">
        <v>0</v>
      </c>
      <c r="AK856" s="12">
        <f t="shared" si="288"/>
        <v>0</v>
      </c>
      <c r="AL856" s="12">
        <f t="shared" si="300"/>
        <v>210000</v>
      </c>
      <c r="AM856" s="12">
        <f t="shared" si="300"/>
        <v>0</v>
      </c>
      <c r="AN856" s="12">
        <f t="shared" si="300"/>
        <v>0</v>
      </c>
      <c r="AO856" s="12">
        <f t="shared" si="300"/>
        <v>0</v>
      </c>
      <c r="AP856" s="12">
        <f t="shared" si="300"/>
        <v>0</v>
      </c>
      <c r="AQ856" s="12">
        <f t="shared" si="300"/>
        <v>0</v>
      </c>
      <c r="AR856" s="12">
        <f t="shared" si="290"/>
        <v>210000</v>
      </c>
      <c r="AS856" s="12">
        <v>0</v>
      </c>
      <c r="AT856" s="26">
        <v>0</v>
      </c>
      <c r="AU856" s="26">
        <v>0</v>
      </c>
      <c r="AV856" s="26">
        <v>0</v>
      </c>
      <c r="AW856" s="26">
        <v>0</v>
      </c>
      <c r="AX856" s="26">
        <v>0</v>
      </c>
      <c r="AY856" s="12">
        <f t="shared" si="291"/>
        <v>0</v>
      </c>
      <c r="AZ856" s="12">
        <f t="shared" si="293"/>
        <v>210000</v>
      </c>
      <c r="BA856" s="12">
        <f t="shared" si="294"/>
        <v>0</v>
      </c>
      <c r="BB856" s="12">
        <f t="shared" si="295"/>
        <v>0</v>
      </c>
      <c r="BC856" s="12">
        <f t="shared" si="296"/>
        <v>0</v>
      </c>
      <c r="BD856" s="12">
        <f t="shared" si="297"/>
        <v>0</v>
      </c>
      <c r="BE856" s="12">
        <f t="shared" si="298"/>
        <v>0</v>
      </c>
      <c r="BF856" s="12">
        <f t="shared" si="292"/>
        <v>210000</v>
      </c>
      <c r="BG856" s="3"/>
    </row>
    <row r="857" spans="1:59" s="9" customFormat="1">
      <c r="A857" s="35" t="s">
        <v>1187</v>
      </c>
      <c r="B857" s="14" t="s">
        <v>9</v>
      </c>
      <c r="C857" s="84"/>
      <c r="D857" s="35" t="s">
        <v>1399</v>
      </c>
      <c r="E857" s="35" t="s">
        <v>59</v>
      </c>
      <c r="F857" s="85">
        <v>10</v>
      </c>
      <c r="G857" s="77"/>
      <c r="H857" s="77"/>
      <c r="I857" s="33"/>
      <c r="J857" s="26">
        <v>455000</v>
      </c>
      <c r="K857" s="12">
        <v>0</v>
      </c>
      <c r="L857" s="12">
        <v>0</v>
      </c>
      <c r="M857" s="12">
        <v>0</v>
      </c>
      <c r="N857" s="12">
        <v>0</v>
      </c>
      <c r="O857" s="12">
        <v>0</v>
      </c>
      <c r="P857" s="12">
        <f t="shared" si="285"/>
        <v>455000</v>
      </c>
      <c r="Q857" s="26">
        <v>0</v>
      </c>
      <c r="R857" s="26">
        <v>0</v>
      </c>
      <c r="S857" s="26">
        <v>0</v>
      </c>
      <c r="T857" s="26">
        <v>0</v>
      </c>
      <c r="U857" s="26">
        <v>0</v>
      </c>
      <c r="V857" s="26">
        <v>0</v>
      </c>
      <c r="W857" s="12">
        <f t="shared" si="299"/>
        <v>0</v>
      </c>
      <c r="X857" s="26">
        <v>0</v>
      </c>
      <c r="Y857" s="26">
        <v>0</v>
      </c>
      <c r="Z857" s="26">
        <v>0</v>
      </c>
      <c r="AA857" s="26">
        <v>0</v>
      </c>
      <c r="AB857" s="26">
        <v>0</v>
      </c>
      <c r="AC857" s="26">
        <v>0</v>
      </c>
      <c r="AD857" s="12">
        <f t="shared" si="287"/>
        <v>0</v>
      </c>
      <c r="AE857" s="26">
        <v>0</v>
      </c>
      <c r="AF857" s="26">
        <v>0</v>
      </c>
      <c r="AG857" s="26">
        <v>0</v>
      </c>
      <c r="AH857" s="26">
        <v>0</v>
      </c>
      <c r="AI857" s="26">
        <v>0</v>
      </c>
      <c r="AJ857" s="26">
        <v>0</v>
      </c>
      <c r="AK857" s="12">
        <f t="shared" si="288"/>
        <v>0</v>
      </c>
      <c r="AL857" s="12">
        <f t="shared" si="300"/>
        <v>455000</v>
      </c>
      <c r="AM857" s="12">
        <f t="shared" si="300"/>
        <v>0</v>
      </c>
      <c r="AN857" s="12">
        <f t="shared" si="300"/>
        <v>0</v>
      </c>
      <c r="AO857" s="12">
        <f t="shared" si="300"/>
        <v>0</v>
      </c>
      <c r="AP857" s="12">
        <f t="shared" si="300"/>
        <v>0</v>
      </c>
      <c r="AQ857" s="12">
        <f t="shared" si="300"/>
        <v>0</v>
      </c>
      <c r="AR857" s="12">
        <f t="shared" si="290"/>
        <v>455000</v>
      </c>
      <c r="AS857" s="12">
        <v>0</v>
      </c>
      <c r="AT857" s="26">
        <v>0</v>
      </c>
      <c r="AU857" s="26">
        <v>0</v>
      </c>
      <c r="AV857" s="26">
        <v>0</v>
      </c>
      <c r="AW857" s="26">
        <v>0</v>
      </c>
      <c r="AX857" s="26">
        <v>0</v>
      </c>
      <c r="AY857" s="12">
        <f t="shared" si="291"/>
        <v>0</v>
      </c>
      <c r="AZ857" s="12">
        <f t="shared" si="293"/>
        <v>455000</v>
      </c>
      <c r="BA857" s="12">
        <f t="shared" si="294"/>
        <v>0</v>
      </c>
      <c r="BB857" s="12">
        <f t="shared" si="295"/>
        <v>0</v>
      </c>
      <c r="BC857" s="12">
        <f t="shared" si="296"/>
        <v>0</v>
      </c>
      <c r="BD857" s="12">
        <f t="shared" si="297"/>
        <v>0</v>
      </c>
      <c r="BE857" s="12">
        <f t="shared" si="298"/>
        <v>0</v>
      </c>
      <c r="BF857" s="12">
        <f t="shared" si="292"/>
        <v>455000</v>
      </c>
      <c r="BG857" s="3"/>
    </row>
    <row r="858" spans="1:59" s="9" customFormat="1">
      <c r="A858" s="35" t="s">
        <v>1188</v>
      </c>
      <c r="B858" s="14" t="s">
        <v>9</v>
      </c>
      <c r="C858" s="84"/>
      <c r="D858" s="35" t="s">
        <v>1399</v>
      </c>
      <c r="E858" s="35" t="s">
        <v>64</v>
      </c>
      <c r="F858" s="85">
        <v>10</v>
      </c>
      <c r="G858" s="77"/>
      <c r="H858" s="77"/>
      <c r="I858" s="33"/>
      <c r="J858" s="26">
        <v>0</v>
      </c>
      <c r="K858" s="12">
        <v>0</v>
      </c>
      <c r="L858" s="12">
        <v>0</v>
      </c>
      <c r="M858" s="12">
        <v>0</v>
      </c>
      <c r="N858" s="12">
        <v>0</v>
      </c>
      <c r="O858" s="12">
        <v>0</v>
      </c>
      <c r="P858" s="12">
        <f t="shared" si="285"/>
        <v>0</v>
      </c>
      <c r="Q858" s="26">
        <v>0</v>
      </c>
      <c r="R858" s="26">
        <v>0</v>
      </c>
      <c r="S858" s="26">
        <v>0</v>
      </c>
      <c r="T858" s="26">
        <v>0</v>
      </c>
      <c r="U858" s="26">
        <v>0</v>
      </c>
      <c r="V858" s="26">
        <v>0</v>
      </c>
      <c r="W858" s="12">
        <f t="shared" si="299"/>
        <v>0</v>
      </c>
      <c r="X858" s="26">
        <v>0</v>
      </c>
      <c r="Y858" s="26">
        <v>0</v>
      </c>
      <c r="Z858" s="26">
        <v>0</v>
      </c>
      <c r="AA858" s="26">
        <v>0</v>
      </c>
      <c r="AB858" s="26">
        <v>0</v>
      </c>
      <c r="AC858" s="26">
        <v>0</v>
      </c>
      <c r="AD858" s="12">
        <f t="shared" si="287"/>
        <v>0</v>
      </c>
      <c r="AE858" s="26">
        <v>0</v>
      </c>
      <c r="AF858" s="26">
        <v>0</v>
      </c>
      <c r="AG858" s="26">
        <v>0</v>
      </c>
      <c r="AH858" s="26">
        <v>0</v>
      </c>
      <c r="AI858" s="26">
        <v>0</v>
      </c>
      <c r="AJ858" s="26">
        <v>0</v>
      </c>
      <c r="AK858" s="12">
        <f t="shared" si="288"/>
        <v>0</v>
      </c>
      <c r="AL858" s="12">
        <f t="shared" si="300"/>
        <v>0</v>
      </c>
      <c r="AM858" s="12">
        <f t="shared" si="300"/>
        <v>0</v>
      </c>
      <c r="AN858" s="12">
        <f t="shared" si="300"/>
        <v>0</v>
      </c>
      <c r="AO858" s="12">
        <f t="shared" si="300"/>
        <v>0</v>
      </c>
      <c r="AP858" s="12">
        <f t="shared" si="300"/>
        <v>0</v>
      </c>
      <c r="AQ858" s="12">
        <f t="shared" si="300"/>
        <v>0</v>
      </c>
      <c r="AR858" s="12">
        <f t="shared" si="290"/>
        <v>0</v>
      </c>
      <c r="AS858" s="12">
        <v>0</v>
      </c>
      <c r="AT858" s="26">
        <v>0</v>
      </c>
      <c r="AU858" s="26">
        <v>0</v>
      </c>
      <c r="AV858" s="26">
        <v>0</v>
      </c>
      <c r="AW858" s="26">
        <v>0</v>
      </c>
      <c r="AX858" s="26">
        <v>0</v>
      </c>
      <c r="AY858" s="12">
        <f t="shared" si="291"/>
        <v>0</v>
      </c>
      <c r="AZ858" s="12">
        <f t="shared" si="293"/>
        <v>0</v>
      </c>
      <c r="BA858" s="12">
        <f t="shared" si="294"/>
        <v>0</v>
      </c>
      <c r="BB858" s="12">
        <f t="shared" si="295"/>
        <v>0</v>
      </c>
      <c r="BC858" s="12">
        <f t="shared" si="296"/>
        <v>0</v>
      </c>
      <c r="BD858" s="12">
        <f t="shared" si="297"/>
        <v>0</v>
      </c>
      <c r="BE858" s="12">
        <f t="shared" si="298"/>
        <v>0</v>
      </c>
      <c r="BF858" s="12">
        <f t="shared" si="292"/>
        <v>0</v>
      </c>
      <c r="BG858" s="3"/>
    </row>
    <row r="859" spans="1:59" s="9" customFormat="1">
      <c r="A859" s="35" t="s">
        <v>1189</v>
      </c>
      <c r="B859" s="14" t="s">
        <v>9</v>
      </c>
      <c r="C859" s="84"/>
      <c r="D859" s="35" t="s">
        <v>45</v>
      </c>
      <c r="E859" s="35"/>
      <c r="F859" s="85"/>
      <c r="G859" s="77"/>
      <c r="H859" s="77"/>
      <c r="I859" s="33"/>
      <c r="J859" s="26">
        <v>295000</v>
      </c>
      <c r="K859" s="26">
        <v>0</v>
      </c>
      <c r="L859" s="26">
        <v>0</v>
      </c>
      <c r="M859" s="26">
        <v>0</v>
      </c>
      <c r="N859" s="26">
        <v>0</v>
      </c>
      <c r="O859" s="26">
        <v>0</v>
      </c>
      <c r="P859" s="26">
        <f>SUM(J859:O859)</f>
        <v>295000</v>
      </c>
      <c r="Q859" s="26">
        <v>400000</v>
      </c>
      <c r="R859" s="26">
        <v>0</v>
      </c>
      <c r="S859" s="26">
        <v>0</v>
      </c>
      <c r="T859" s="26">
        <v>0</v>
      </c>
      <c r="U859" s="26">
        <v>0</v>
      </c>
      <c r="V859" s="26">
        <v>0</v>
      </c>
      <c r="W859" s="26">
        <f>SUM(Q859:V859)</f>
        <v>400000</v>
      </c>
      <c r="X859" s="26">
        <v>550000</v>
      </c>
      <c r="Y859" s="26">
        <v>0</v>
      </c>
      <c r="Z859" s="26">
        <v>0</v>
      </c>
      <c r="AA859" s="26">
        <v>0</v>
      </c>
      <c r="AB859" s="26">
        <v>0</v>
      </c>
      <c r="AC859" s="26">
        <v>0</v>
      </c>
      <c r="AD859" s="26">
        <f>SUM(X859:AC859)</f>
        <v>550000</v>
      </c>
      <c r="AE859" s="26">
        <v>755200</v>
      </c>
      <c r="AF859" s="26">
        <v>0</v>
      </c>
      <c r="AG859" s="26">
        <v>0</v>
      </c>
      <c r="AH859" s="26">
        <v>0</v>
      </c>
      <c r="AI859" s="26">
        <v>0</v>
      </c>
      <c r="AJ859" s="26">
        <v>0</v>
      </c>
      <c r="AK859" s="26">
        <f>SUM(AE859:AJ859)</f>
        <v>755200</v>
      </c>
      <c r="AL859" s="12">
        <f t="shared" si="300"/>
        <v>2000200</v>
      </c>
      <c r="AM859" s="12">
        <f t="shared" si="300"/>
        <v>0</v>
      </c>
      <c r="AN859" s="12">
        <f t="shared" si="300"/>
        <v>0</v>
      </c>
      <c r="AO859" s="12">
        <f t="shared" si="300"/>
        <v>0</v>
      </c>
      <c r="AP859" s="12">
        <f t="shared" si="300"/>
        <v>0</v>
      </c>
      <c r="AQ859" s="12">
        <f t="shared" si="300"/>
        <v>0</v>
      </c>
      <c r="AR859" s="12">
        <f t="shared" si="290"/>
        <v>2000200</v>
      </c>
      <c r="AS859" s="26">
        <v>820000</v>
      </c>
      <c r="AT859" s="26">
        <v>0</v>
      </c>
      <c r="AU859" s="26">
        <v>0</v>
      </c>
      <c r="AV859" s="26">
        <v>0</v>
      </c>
      <c r="AW859" s="26">
        <v>0</v>
      </c>
      <c r="AX859" s="26">
        <v>0</v>
      </c>
      <c r="AY859" s="26">
        <f>SUM(AS859:AX859)</f>
        <v>820000</v>
      </c>
      <c r="AZ859" s="12">
        <f t="shared" si="293"/>
        <v>2820200</v>
      </c>
      <c r="BA859" s="12">
        <f t="shared" si="294"/>
        <v>0</v>
      </c>
      <c r="BB859" s="12">
        <f t="shared" si="295"/>
        <v>0</v>
      </c>
      <c r="BC859" s="12">
        <f t="shared" si="296"/>
        <v>0</v>
      </c>
      <c r="BD859" s="12">
        <f t="shared" si="297"/>
        <v>0</v>
      </c>
      <c r="BE859" s="12">
        <f t="shared" si="298"/>
        <v>0</v>
      </c>
      <c r="BF859" s="12">
        <f t="shared" si="292"/>
        <v>2820200</v>
      </c>
      <c r="BG859" s="3"/>
    </row>
    <row r="860" spans="1:59" s="9" customFormat="1" outlineLevel="1">
      <c r="A860" s="35" t="s">
        <v>1190</v>
      </c>
      <c r="B860" s="14" t="s">
        <v>9</v>
      </c>
      <c r="C860" s="84"/>
      <c r="D860" s="35"/>
      <c r="E860" s="35"/>
      <c r="F860" s="85">
        <v>10</v>
      </c>
      <c r="G860" s="77"/>
      <c r="H860" s="77"/>
      <c r="I860" s="33"/>
      <c r="J860" s="26"/>
      <c r="K860" s="12"/>
      <c r="L860" s="12"/>
      <c r="M860" s="12"/>
      <c r="N860" s="12"/>
      <c r="O860" s="12"/>
      <c r="P860" s="12"/>
      <c r="Q860" s="26"/>
      <c r="R860" s="26"/>
      <c r="S860" s="26"/>
      <c r="T860" s="26"/>
      <c r="U860" s="26"/>
      <c r="V860" s="26"/>
      <c r="W860" s="12"/>
      <c r="X860" s="26"/>
      <c r="Y860" s="26"/>
      <c r="Z860" s="26"/>
      <c r="AA860" s="26"/>
      <c r="AB860" s="26"/>
      <c r="AC860" s="26"/>
      <c r="AD860" s="12"/>
      <c r="AE860" s="26"/>
      <c r="AF860" s="26"/>
      <c r="AG860" s="26"/>
      <c r="AH860" s="26"/>
      <c r="AI860" s="26"/>
      <c r="AJ860" s="26"/>
      <c r="AK860" s="12"/>
      <c r="AL860" s="12">
        <f t="shared" si="300"/>
        <v>0</v>
      </c>
      <c r="AM860" s="12">
        <f t="shared" si="300"/>
        <v>0</v>
      </c>
      <c r="AN860" s="12">
        <f t="shared" si="300"/>
        <v>0</v>
      </c>
      <c r="AO860" s="12">
        <f t="shared" si="300"/>
        <v>0</v>
      </c>
      <c r="AP860" s="12">
        <f t="shared" si="300"/>
        <v>0</v>
      </c>
      <c r="AQ860" s="12">
        <f t="shared" si="300"/>
        <v>0</v>
      </c>
      <c r="AR860" s="12">
        <f t="shared" si="290"/>
        <v>0</v>
      </c>
      <c r="AS860" s="12"/>
      <c r="AT860" s="26"/>
      <c r="AU860" s="26"/>
      <c r="AV860" s="26"/>
      <c r="AW860" s="26"/>
      <c r="AX860" s="26"/>
      <c r="AY860" s="12"/>
      <c r="AZ860" s="12">
        <f t="shared" si="293"/>
        <v>0</v>
      </c>
      <c r="BA860" s="12">
        <f t="shared" si="294"/>
        <v>0</v>
      </c>
      <c r="BB860" s="12">
        <f t="shared" si="295"/>
        <v>0</v>
      </c>
      <c r="BC860" s="12">
        <f t="shared" si="296"/>
        <v>0</v>
      </c>
      <c r="BD860" s="12">
        <f t="shared" si="297"/>
        <v>0</v>
      </c>
      <c r="BE860" s="12">
        <f t="shared" si="298"/>
        <v>0</v>
      </c>
      <c r="BF860" s="12">
        <f t="shared" si="292"/>
        <v>0</v>
      </c>
      <c r="BG860" s="3"/>
    </row>
    <row r="861" spans="1:59" s="9" customFormat="1" outlineLevel="1">
      <c r="A861" s="35" t="s">
        <v>1191</v>
      </c>
      <c r="B861" s="14" t="s">
        <v>9</v>
      </c>
      <c r="C861" s="84"/>
      <c r="D861" s="35"/>
      <c r="E861" s="35"/>
      <c r="F861" s="85">
        <v>10</v>
      </c>
      <c r="G861" s="77"/>
      <c r="H861" s="77"/>
      <c r="I861" s="33"/>
      <c r="J861" s="26"/>
      <c r="K861" s="12"/>
      <c r="L861" s="12"/>
      <c r="M861" s="12"/>
      <c r="N861" s="12"/>
      <c r="O861" s="12"/>
      <c r="P861" s="12"/>
      <c r="Q861" s="26"/>
      <c r="R861" s="26"/>
      <c r="S861" s="26"/>
      <c r="T861" s="26"/>
      <c r="U861" s="26"/>
      <c r="V861" s="26"/>
      <c r="W861" s="12"/>
      <c r="X861" s="26"/>
      <c r="Y861" s="26"/>
      <c r="Z861" s="26"/>
      <c r="AA861" s="26"/>
      <c r="AB861" s="26"/>
      <c r="AC861" s="26"/>
      <c r="AD861" s="12"/>
      <c r="AE861" s="26"/>
      <c r="AF861" s="26"/>
      <c r="AG861" s="26"/>
      <c r="AH861" s="26"/>
      <c r="AI861" s="26"/>
      <c r="AJ861" s="26"/>
      <c r="AK861" s="12"/>
      <c r="AL861" s="12">
        <f t="shared" si="300"/>
        <v>0</v>
      </c>
      <c r="AM861" s="12">
        <f t="shared" si="300"/>
        <v>0</v>
      </c>
      <c r="AN861" s="12">
        <f t="shared" si="300"/>
        <v>0</v>
      </c>
      <c r="AO861" s="12">
        <f t="shared" si="300"/>
        <v>0</v>
      </c>
      <c r="AP861" s="12">
        <f t="shared" si="300"/>
        <v>0</v>
      </c>
      <c r="AQ861" s="12">
        <f t="shared" si="300"/>
        <v>0</v>
      </c>
      <c r="AR861" s="12">
        <f t="shared" si="290"/>
        <v>0</v>
      </c>
      <c r="AS861" s="12"/>
      <c r="AT861" s="26"/>
      <c r="AU861" s="26"/>
      <c r="AV861" s="26"/>
      <c r="AW861" s="26"/>
      <c r="AX861" s="26"/>
      <c r="AY861" s="12"/>
      <c r="AZ861" s="12">
        <f t="shared" si="293"/>
        <v>0</v>
      </c>
      <c r="BA861" s="12">
        <f t="shared" si="294"/>
        <v>0</v>
      </c>
      <c r="BB861" s="12">
        <f t="shared" si="295"/>
        <v>0</v>
      </c>
      <c r="BC861" s="12">
        <f t="shared" si="296"/>
        <v>0</v>
      </c>
      <c r="BD861" s="12">
        <f t="shared" si="297"/>
        <v>0</v>
      </c>
      <c r="BE861" s="12">
        <f t="shared" si="298"/>
        <v>0</v>
      </c>
      <c r="BF861" s="12">
        <f t="shared" si="292"/>
        <v>0</v>
      </c>
      <c r="BG861" s="3"/>
    </row>
    <row r="862" spans="1:59" s="9" customFormat="1" outlineLevel="1">
      <c r="A862" s="35" t="s">
        <v>1192</v>
      </c>
      <c r="B862" s="14" t="s">
        <v>9</v>
      </c>
      <c r="C862" s="84"/>
      <c r="D862" s="35"/>
      <c r="E862" s="35"/>
      <c r="F862" s="85">
        <v>10</v>
      </c>
      <c r="G862" s="77"/>
      <c r="H862" s="77"/>
      <c r="I862" s="33"/>
      <c r="J862" s="26"/>
      <c r="K862" s="12"/>
      <c r="L862" s="12"/>
      <c r="M862" s="12"/>
      <c r="N862" s="12"/>
      <c r="O862" s="12"/>
      <c r="P862" s="12"/>
      <c r="Q862" s="26"/>
      <c r="R862" s="26"/>
      <c r="S862" s="26"/>
      <c r="T862" s="26"/>
      <c r="U862" s="26"/>
      <c r="V862" s="26"/>
      <c r="W862" s="12"/>
      <c r="X862" s="26"/>
      <c r="Y862" s="26"/>
      <c r="Z862" s="26"/>
      <c r="AA862" s="26"/>
      <c r="AB862" s="26"/>
      <c r="AC862" s="26"/>
      <c r="AD862" s="12"/>
      <c r="AE862" s="26"/>
      <c r="AF862" s="26"/>
      <c r="AG862" s="26"/>
      <c r="AH862" s="26"/>
      <c r="AI862" s="26"/>
      <c r="AJ862" s="26"/>
      <c r="AK862" s="12"/>
      <c r="AL862" s="12">
        <f t="shared" si="300"/>
        <v>0</v>
      </c>
      <c r="AM862" s="12">
        <f t="shared" si="300"/>
        <v>0</v>
      </c>
      <c r="AN862" s="12">
        <f t="shared" si="300"/>
        <v>0</v>
      </c>
      <c r="AO862" s="12">
        <f t="shared" si="300"/>
        <v>0</v>
      </c>
      <c r="AP862" s="12">
        <f t="shared" si="300"/>
        <v>0</v>
      </c>
      <c r="AQ862" s="12">
        <f t="shared" si="300"/>
        <v>0</v>
      </c>
      <c r="AR862" s="12">
        <f t="shared" si="290"/>
        <v>0</v>
      </c>
      <c r="AS862" s="26"/>
      <c r="AT862" s="26"/>
      <c r="AU862" s="26"/>
      <c r="AV862" s="26"/>
      <c r="AW862" s="26"/>
      <c r="AX862" s="26"/>
      <c r="AY862" s="12"/>
      <c r="AZ862" s="12">
        <f t="shared" si="293"/>
        <v>0</v>
      </c>
      <c r="BA862" s="12">
        <f t="shared" si="294"/>
        <v>0</v>
      </c>
      <c r="BB862" s="12">
        <f t="shared" si="295"/>
        <v>0</v>
      </c>
      <c r="BC862" s="12">
        <f t="shared" si="296"/>
        <v>0</v>
      </c>
      <c r="BD862" s="12">
        <f t="shared" si="297"/>
        <v>0</v>
      </c>
      <c r="BE862" s="12">
        <f t="shared" si="298"/>
        <v>0</v>
      </c>
      <c r="BF862" s="12">
        <f t="shared" si="292"/>
        <v>0</v>
      </c>
      <c r="BG862" s="3"/>
    </row>
    <row r="863" spans="1:59" s="9" customFormat="1" ht="20.25" customHeight="1" outlineLevel="1">
      <c r="A863" s="35" t="s">
        <v>1193</v>
      </c>
      <c r="B863" s="14" t="s">
        <v>9</v>
      </c>
      <c r="C863" s="84"/>
      <c r="D863" s="35"/>
      <c r="E863" s="35"/>
      <c r="F863" s="85">
        <v>10</v>
      </c>
      <c r="G863" s="77"/>
      <c r="H863" s="77"/>
      <c r="I863" s="33"/>
      <c r="J863" s="26"/>
      <c r="K863" s="12"/>
      <c r="L863" s="12"/>
      <c r="M863" s="12"/>
      <c r="N863" s="12"/>
      <c r="O863" s="12"/>
      <c r="P863" s="12"/>
      <c r="Q863" s="26"/>
      <c r="R863" s="26"/>
      <c r="S863" s="26"/>
      <c r="T863" s="26"/>
      <c r="U863" s="26"/>
      <c r="V863" s="26"/>
      <c r="W863" s="12"/>
      <c r="X863" s="26"/>
      <c r="Y863" s="26"/>
      <c r="Z863" s="26"/>
      <c r="AA863" s="26"/>
      <c r="AB863" s="26"/>
      <c r="AC863" s="26"/>
      <c r="AD863" s="12"/>
      <c r="AE863" s="26"/>
      <c r="AF863" s="26"/>
      <c r="AG863" s="26"/>
      <c r="AH863" s="26"/>
      <c r="AI863" s="26"/>
      <c r="AJ863" s="26"/>
      <c r="AK863" s="12"/>
      <c r="AL863" s="12">
        <f t="shared" si="300"/>
        <v>0</v>
      </c>
      <c r="AM863" s="12">
        <f t="shared" si="300"/>
        <v>0</v>
      </c>
      <c r="AN863" s="12">
        <f t="shared" si="300"/>
        <v>0</v>
      </c>
      <c r="AO863" s="12">
        <f t="shared" si="300"/>
        <v>0</v>
      </c>
      <c r="AP863" s="12">
        <f t="shared" si="300"/>
        <v>0</v>
      </c>
      <c r="AQ863" s="12">
        <f t="shared" si="300"/>
        <v>0</v>
      </c>
      <c r="AR863" s="12">
        <f t="shared" si="290"/>
        <v>0</v>
      </c>
      <c r="AS863" s="26"/>
      <c r="AT863" s="26"/>
      <c r="AU863" s="26"/>
      <c r="AV863" s="26"/>
      <c r="AW863" s="26"/>
      <c r="AX863" s="26"/>
      <c r="AY863" s="12"/>
      <c r="AZ863" s="12">
        <f t="shared" si="293"/>
        <v>0</v>
      </c>
      <c r="BA863" s="12">
        <f t="shared" si="294"/>
        <v>0</v>
      </c>
      <c r="BB863" s="12">
        <f t="shared" si="295"/>
        <v>0</v>
      </c>
      <c r="BC863" s="12">
        <f t="shared" si="296"/>
        <v>0</v>
      </c>
      <c r="BD863" s="12">
        <f t="shared" si="297"/>
        <v>0</v>
      </c>
      <c r="BE863" s="12">
        <f t="shared" si="298"/>
        <v>0</v>
      </c>
      <c r="BF863" s="12">
        <f t="shared" si="292"/>
        <v>0</v>
      </c>
      <c r="BG863" s="3"/>
    </row>
    <row r="864" spans="1:59" s="9" customFormat="1">
      <c r="A864" s="35" t="s">
        <v>1194</v>
      </c>
      <c r="B864" s="14" t="s">
        <v>9</v>
      </c>
      <c r="C864" s="84"/>
      <c r="D864" s="35" t="s">
        <v>1399</v>
      </c>
      <c r="E864" s="35" t="s">
        <v>67</v>
      </c>
      <c r="F864" s="85">
        <v>10</v>
      </c>
      <c r="G864" s="77"/>
      <c r="H864" s="77"/>
      <c r="I864" s="33"/>
      <c r="J864" s="26">
        <v>0</v>
      </c>
      <c r="K864" s="12">
        <v>0</v>
      </c>
      <c r="L864" s="12">
        <v>0</v>
      </c>
      <c r="M864" s="12">
        <v>0</v>
      </c>
      <c r="N864" s="12">
        <v>0</v>
      </c>
      <c r="O864" s="12">
        <v>0</v>
      </c>
      <c r="P864" s="12">
        <f t="shared" si="285"/>
        <v>0</v>
      </c>
      <c r="Q864" s="26">
        <v>0</v>
      </c>
      <c r="R864" s="26">
        <v>0</v>
      </c>
      <c r="S864" s="26">
        <v>0</v>
      </c>
      <c r="T864" s="26">
        <v>0</v>
      </c>
      <c r="U864" s="26">
        <v>0</v>
      </c>
      <c r="V864" s="26">
        <v>0</v>
      </c>
      <c r="W864" s="12">
        <f t="shared" ref="W864:W884" si="301">SUM(Q864:V864)</f>
        <v>0</v>
      </c>
      <c r="X864" s="26">
        <v>0</v>
      </c>
      <c r="Y864" s="26">
        <v>0</v>
      </c>
      <c r="Z864" s="26">
        <v>0</v>
      </c>
      <c r="AA864" s="26">
        <v>0</v>
      </c>
      <c r="AB864" s="26">
        <v>0</v>
      </c>
      <c r="AC864" s="26">
        <v>0</v>
      </c>
      <c r="AD864" s="12">
        <f t="shared" ref="AD864:AD884" si="302">SUM(X864:AC864)</f>
        <v>0</v>
      </c>
      <c r="AE864" s="26">
        <v>0</v>
      </c>
      <c r="AF864" s="26">
        <v>0</v>
      </c>
      <c r="AG864" s="26">
        <v>0</v>
      </c>
      <c r="AH864" s="26">
        <v>0</v>
      </c>
      <c r="AI864" s="26">
        <v>0</v>
      </c>
      <c r="AJ864" s="26">
        <v>0</v>
      </c>
      <c r="AK864" s="12">
        <f t="shared" ref="AK864:AK884" si="303">SUM(AE864:AJ864)</f>
        <v>0</v>
      </c>
      <c r="AL864" s="12">
        <f t="shared" si="300"/>
        <v>0</v>
      </c>
      <c r="AM864" s="12">
        <f t="shared" si="300"/>
        <v>0</v>
      </c>
      <c r="AN864" s="12">
        <f t="shared" si="300"/>
        <v>0</v>
      </c>
      <c r="AO864" s="12">
        <f t="shared" si="300"/>
        <v>0</v>
      </c>
      <c r="AP864" s="12">
        <f t="shared" si="300"/>
        <v>0</v>
      </c>
      <c r="AQ864" s="12">
        <f t="shared" si="300"/>
        <v>0</v>
      </c>
      <c r="AR864" s="12">
        <f t="shared" si="290"/>
        <v>0</v>
      </c>
      <c r="AS864" s="26">
        <v>0</v>
      </c>
      <c r="AT864" s="26">
        <v>0</v>
      </c>
      <c r="AU864" s="26">
        <v>0</v>
      </c>
      <c r="AV864" s="26">
        <v>0</v>
      </c>
      <c r="AW864" s="26">
        <v>0</v>
      </c>
      <c r="AX864" s="26">
        <v>0</v>
      </c>
      <c r="AY864" s="12">
        <f t="shared" ref="AY864:AY884" si="304">SUM(AS864:AX864)</f>
        <v>0</v>
      </c>
      <c r="AZ864" s="12">
        <f t="shared" si="293"/>
        <v>0</v>
      </c>
      <c r="BA864" s="12">
        <f t="shared" si="294"/>
        <v>0</v>
      </c>
      <c r="BB864" s="12">
        <f t="shared" si="295"/>
        <v>0</v>
      </c>
      <c r="BC864" s="12">
        <f t="shared" si="296"/>
        <v>0</v>
      </c>
      <c r="BD864" s="12">
        <f t="shared" si="297"/>
        <v>0</v>
      </c>
      <c r="BE864" s="12">
        <f t="shared" si="298"/>
        <v>0</v>
      </c>
      <c r="BF864" s="12">
        <f t="shared" si="292"/>
        <v>0</v>
      </c>
      <c r="BG864" s="3"/>
    </row>
    <row r="865" spans="1:59" s="9" customFormat="1">
      <c r="A865" s="35" t="s">
        <v>1195</v>
      </c>
      <c r="B865" s="14" t="s">
        <v>9</v>
      </c>
      <c r="C865" s="84"/>
      <c r="D865" s="35" t="s">
        <v>1399</v>
      </c>
      <c r="E865" s="35" t="s">
        <v>36</v>
      </c>
      <c r="F865" s="85">
        <v>10</v>
      </c>
      <c r="G865" s="77"/>
      <c r="H865" s="77"/>
      <c r="I865" s="33"/>
      <c r="J865" s="26">
        <v>250000</v>
      </c>
      <c r="K865" s="12">
        <v>0</v>
      </c>
      <c r="L865" s="12">
        <v>0</v>
      </c>
      <c r="M865" s="12">
        <v>0</v>
      </c>
      <c r="N865" s="12">
        <v>0</v>
      </c>
      <c r="O865" s="12">
        <v>0</v>
      </c>
      <c r="P865" s="12">
        <f t="shared" si="285"/>
        <v>250000</v>
      </c>
      <c r="Q865" s="26">
        <v>0</v>
      </c>
      <c r="R865" s="26">
        <v>0</v>
      </c>
      <c r="S865" s="26">
        <v>0</v>
      </c>
      <c r="T865" s="26">
        <v>0</v>
      </c>
      <c r="U865" s="26">
        <v>0</v>
      </c>
      <c r="V865" s="26">
        <v>0</v>
      </c>
      <c r="W865" s="12">
        <f t="shared" si="301"/>
        <v>0</v>
      </c>
      <c r="X865" s="26">
        <v>0</v>
      </c>
      <c r="Y865" s="26">
        <v>0</v>
      </c>
      <c r="Z865" s="26">
        <v>0</v>
      </c>
      <c r="AA865" s="26">
        <v>0</v>
      </c>
      <c r="AB865" s="26">
        <v>0</v>
      </c>
      <c r="AC865" s="26">
        <v>0</v>
      </c>
      <c r="AD865" s="12">
        <f t="shared" si="302"/>
        <v>0</v>
      </c>
      <c r="AE865" s="26">
        <v>0</v>
      </c>
      <c r="AF865" s="26">
        <v>0</v>
      </c>
      <c r="AG865" s="26">
        <v>0</v>
      </c>
      <c r="AH865" s="26">
        <v>0</v>
      </c>
      <c r="AI865" s="26">
        <v>0</v>
      </c>
      <c r="AJ865" s="26">
        <v>0</v>
      </c>
      <c r="AK865" s="12">
        <f t="shared" si="303"/>
        <v>0</v>
      </c>
      <c r="AL865" s="12">
        <f t="shared" si="300"/>
        <v>250000</v>
      </c>
      <c r="AM865" s="12">
        <f t="shared" si="300"/>
        <v>0</v>
      </c>
      <c r="AN865" s="12">
        <f t="shared" si="300"/>
        <v>0</v>
      </c>
      <c r="AO865" s="12">
        <f t="shared" si="300"/>
        <v>0</v>
      </c>
      <c r="AP865" s="12">
        <f t="shared" si="300"/>
        <v>0</v>
      </c>
      <c r="AQ865" s="12">
        <f t="shared" si="300"/>
        <v>0</v>
      </c>
      <c r="AR865" s="12">
        <f t="shared" si="290"/>
        <v>250000</v>
      </c>
      <c r="AS865" s="26">
        <v>0</v>
      </c>
      <c r="AT865" s="26">
        <v>0</v>
      </c>
      <c r="AU865" s="26">
        <v>0</v>
      </c>
      <c r="AV865" s="26">
        <v>0</v>
      </c>
      <c r="AW865" s="26">
        <v>0</v>
      </c>
      <c r="AX865" s="26">
        <v>0</v>
      </c>
      <c r="AY865" s="12">
        <f t="shared" si="304"/>
        <v>0</v>
      </c>
      <c r="AZ865" s="12">
        <f t="shared" si="293"/>
        <v>250000</v>
      </c>
      <c r="BA865" s="12">
        <f t="shared" si="294"/>
        <v>0</v>
      </c>
      <c r="BB865" s="12">
        <f t="shared" si="295"/>
        <v>0</v>
      </c>
      <c r="BC865" s="12">
        <f t="shared" si="296"/>
        <v>0</v>
      </c>
      <c r="BD865" s="12">
        <f t="shared" si="297"/>
        <v>0</v>
      </c>
      <c r="BE865" s="12">
        <f t="shared" si="298"/>
        <v>0</v>
      </c>
      <c r="BF865" s="12">
        <f t="shared" si="292"/>
        <v>250000</v>
      </c>
      <c r="BG865" s="3"/>
    </row>
    <row r="866" spans="1:59" s="9" customFormat="1" ht="13.5" customHeight="1">
      <c r="A866" s="35" t="s">
        <v>1196</v>
      </c>
      <c r="B866" s="14" t="s">
        <v>9</v>
      </c>
      <c r="C866" s="84"/>
      <c r="D866" s="35" t="s">
        <v>45</v>
      </c>
      <c r="E866" s="35" t="s">
        <v>1396</v>
      </c>
      <c r="F866" s="85">
        <v>10</v>
      </c>
      <c r="G866" s="77"/>
      <c r="H866" s="77"/>
      <c r="I866" s="33"/>
      <c r="J866" s="26">
        <v>200000</v>
      </c>
      <c r="K866" s="12">
        <v>0</v>
      </c>
      <c r="L866" s="12">
        <v>0</v>
      </c>
      <c r="M866" s="12">
        <v>0</v>
      </c>
      <c r="N866" s="12">
        <v>0</v>
      </c>
      <c r="O866" s="12">
        <v>0</v>
      </c>
      <c r="P866" s="12">
        <f t="shared" si="285"/>
        <v>200000</v>
      </c>
      <c r="Q866" s="26">
        <v>0</v>
      </c>
      <c r="R866" s="26">
        <v>0</v>
      </c>
      <c r="S866" s="26">
        <v>0</v>
      </c>
      <c r="T866" s="26">
        <v>0</v>
      </c>
      <c r="U866" s="26">
        <v>0</v>
      </c>
      <c r="V866" s="26">
        <v>0</v>
      </c>
      <c r="W866" s="12">
        <f t="shared" si="301"/>
        <v>0</v>
      </c>
      <c r="X866" s="26">
        <v>0</v>
      </c>
      <c r="Y866" s="26">
        <v>0</v>
      </c>
      <c r="Z866" s="26">
        <v>0</v>
      </c>
      <c r="AA866" s="26">
        <v>0</v>
      </c>
      <c r="AB866" s="26">
        <v>0</v>
      </c>
      <c r="AC866" s="26">
        <v>0</v>
      </c>
      <c r="AD866" s="12">
        <f t="shared" si="302"/>
        <v>0</v>
      </c>
      <c r="AE866" s="26">
        <v>0</v>
      </c>
      <c r="AF866" s="26">
        <v>0</v>
      </c>
      <c r="AG866" s="26">
        <v>0</v>
      </c>
      <c r="AH866" s="26">
        <v>0</v>
      </c>
      <c r="AI866" s="26">
        <v>0</v>
      </c>
      <c r="AJ866" s="26">
        <v>0</v>
      </c>
      <c r="AK866" s="12">
        <f t="shared" si="303"/>
        <v>0</v>
      </c>
      <c r="AL866" s="12">
        <f t="shared" si="300"/>
        <v>200000</v>
      </c>
      <c r="AM866" s="12">
        <f t="shared" si="300"/>
        <v>0</v>
      </c>
      <c r="AN866" s="12">
        <f t="shared" si="300"/>
        <v>0</v>
      </c>
      <c r="AO866" s="12">
        <f t="shared" si="300"/>
        <v>0</v>
      </c>
      <c r="AP866" s="12">
        <f t="shared" si="300"/>
        <v>0</v>
      </c>
      <c r="AQ866" s="12">
        <f t="shared" si="300"/>
        <v>0</v>
      </c>
      <c r="AR866" s="12">
        <f t="shared" si="290"/>
        <v>200000</v>
      </c>
      <c r="AS866" s="26">
        <v>0</v>
      </c>
      <c r="AT866" s="26">
        <v>0</v>
      </c>
      <c r="AU866" s="26">
        <v>0</v>
      </c>
      <c r="AV866" s="26">
        <v>0</v>
      </c>
      <c r="AW866" s="26">
        <v>0</v>
      </c>
      <c r="AX866" s="26">
        <v>0</v>
      </c>
      <c r="AY866" s="12">
        <f t="shared" si="304"/>
        <v>0</v>
      </c>
      <c r="AZ866" s="12">
        <f t="shared" si="293"/>
        <v>200000</v>
      </c>
      <c r="BA866" s="12">
        <f t="shared" si="294"/>
        <v>0</v>
      </c>
      <c r="BB866" s="12">
        <f t="shared" si="295"/>
        <v>0</v>
      </c>
      <c r="BC866" s="12">
        <f t="shared" si="296"/>
        <v>0</v>
      </c>
      <c r="BD866" s="12">
        <f t="shared" si="297"/>
        <v>0</v>
      </c>
      <c r="BE866" s="12">
        <f t="shared" si="298"/>
        <v>0</v>
      </c>
      <c r="BF866" s="12">
        <f t="shared" si="292"/>
        <v>200000</v>
      </c>
      <c r="BG866" s="3"/>
    </row>
    <row r="867" spans="1:59" s="9" customFormat="1">
      <c r="A867" s="35" t="s">
        <v>1197</v>
      </c>
      <c r="B867" s="14" t="s">
        <v>9</v>
      </c>
      <c r="C867" s="84"/>
      <c r="D867" s="35" t="s">
        <v>1399</v>
      </c>
      <c r="E867" s="35" t="s">
        <v>59</v>
      </c>
      <c r="F867" s="85">
        <v>10</v>
      </c>
      <c r="G867" s="77"/>
      <c r="H867" s="77"/>
      <c r="I867" s="33"/>
      <c r="J867" s="26">
        <v>300000</v>
      </c>
      <c r="K867" s="12">
        <v>0</v>
      </c>
      <c r="L867" s="12">
        <v>0</v>
      </c>
      <c r="M867" s="12">
        <v>0</v>
      </c>
      <c r="N867" s="12">
        <v>0</v>
      </c>
      <c r="O867" s="12">
        <v>0</v>
      </c>
      <c r="P867" s="12">
        <f t="shared" si="285"/>
        <v>300000</v>
      </c>
      <c r="Q867" s="26">
        <v>500000</v>
      </c>
      <c r="R867" s="26">
        <v>0</v>
      </c>
      <c r="S867" s="26">
        <v>0</v>
      </c>
      <c r="T867" s="26">
        <v>0</v>
      </c>
      <c r="U867" s="26">
        <v>0</v>
      </c>
      <c r="V867" s="26">
        <v>0</v>
      </c>
      <c r="W867" s="12">
        <f t="shared" si="301"/>
        <v>500000</v>
      </c>
      <c r="X867" s="26">
        <v>550000</v>
      </c>
      <c r="Y867" s="26">
        <v>0</v>
      </c>
      <c r="Z867" s="26">
        <v>0</v>
      </c>
      <c r="AA867" s="26">
        <v>0</v>
      </c>
      <c r="AB867" s="26">
        <v>0</v>
      </c>
      <c r="AC867" s="26">
        <v>0</v>
      </c>
      <c r="AD867" s="12">
        <f t="shared" si="302"/>
        <v>550000</v>
      </c>
      <c r="AE867" s="26">
        <v>200000</v>
      </c>
      <c r="AF867" s="26">
        <v>0</v>
      </c>
      <c r="AG867" s="26">
        <v>0</v>
      </c>
      <c r="AH867" s="26">
        <v>0</v>
      </c>
      <c r="AI867" s="26">
        <v>0</v>
      </c>
      <c r="AJ867" s="26">
        <v>0</v>
      </c>
      <c r="AK867" s="12">
        <f t="shared" si="303"/>
        <v>200000</v>
      </c>
      <c r="AL867" s="12">
        <f t="shared" si="300"/>
        <v>1550000</v>
      </c>
      <c r="AM867" s="12">
        <f t="shared" si="300"/>
        <v>0</v>
      </c>
      <c r="AN867" s="12">
        <f t="shared" si="300"/>
        <v>0</v>
      </c>
      <c r="AO867" s="12">
        <f t="shared" si="300"/>
        <v>0</v>
      </c>
      <c r="AP867" s="12">
        <f t="shared" si="300"/>
        <v>0</v>
      </c>
      <c r="AQ867" s="12">
        <f t="shared" si="300"/>
        <v>0</v>
      </c>
      <c r="AR867" s="12">
        <f t="shared" si="290"/>
        <v>1550000</v>
      </c>
      <c r="AS867" s="26">
        <v>0</v>
      </c>
      <c r="AT867" s="26">
        <v>0</v>
      </c>
      <c r="AU867" s="26">
        <v>0</v>
      </c>
      <c r="AV867" s="26">
        <v>0</v>
      </c>
      <c r="AW867" s="26">
        <v>0</v>
      </c>
      <c r="AX867" s="26">
        <v>0</v>
      </c>
      <c r="AY867" s="12">
        <f t="shared" si="304"/>
        <v>0</v>
      </c>
      <c r="AZ867" s="12">
        <f t="shared" si="293"/>
        <v>1550000</v>
      </c>
      <c r="BA867" s="12">
        <f t="shared" si="294"/>
        <v>0</v>
      </c>
      <c r="BB867" s="12">
        <f t="shared" si="295"/>
        <v>0</v>
      </c>
      <c r="BC867" s="12">
        <f t="shared" si="296"/>
        <v>0</v>
      </c>
      <c r="BD867" s="12">
        <f t="shared" si="297"/>
        <v>0</v>
      </c>
      <c r="BE867" s="12">
        <f t="shared" si="298"/>
        <v>0</v>
      </c>
      <c r="BF867" s="12">
        <f t="shared" si="292"/>
        <v>1550000</v>
      </c>
      <c r="BG867" s="3"/>
    </row>
    <row r="868" spans="1:59" s="9" customFormat="1">
      <c r="A868" s="35" t="s">
        <v>1198</v>
      </c>
      <c r="B868" s="14" t="s">
        <v>9</v>
      </c>
      <c r="C868" s="84"/>
      <c r="D868" s="35" t="s">
        <v>45</v>
      </c>
      <c r="E868" s="35"/>
      <c r="F868" s="85">
        <v>10</v>
      </c>
      <c r="G868" s="77"/>
      <c r="H868" s="77"/>
      <c r="I868" s="33"/>
      <c r="J868" s="26">
        <v>3000000</v>
      </c>
      <c r="K868" s="12">
        <v>0</v>
      </c>
      <c r="L868" s="12">
        <v>0</v>
      </c>
      <c r="M868" s="12">
        <v>0</v>
      </c>
      <c r="N868" s="12">
        <v>0</v>
      </c>
      <c r="O868" s="12">
        <v>0</v>
      </c>
      <c r="P868" s="12">
        <f t="shared" si="285"/>
        <v>3000000</v>
      </c>
      <c r="Q868" s="26">
        <v>3000000</v>
      </c>
      <c r="R868" s="26">
        <v>0</v>
      </c>
      <c r="S868" s="26">
        <v>0</v>
      </c>
      <c r="T868" s="26">
        <v>0</v>
      </c>
      <c r="U868" s="26">
        <v>0</v>
      </c>
      <c r="V868" s="26">
        <v>0</v>
      </c>
      <c r="W868" s="12">
        <f t="shared" si="301"/>
        <v>3000000</v>
      </c>
      <c r="X868" s="26">
        <v>3500000</v>
      </c>
      <c r="Y868" s="26">
        <v>0</v>
      </c>
      <c r="Z868" s="26">
        <v>0</v>
      </c>
      <c r="AA868" s="26">
        <v>0</v>
      </c>
      <c r="AB868" s="26">
        <v>0</v>
      </c>
      <c r="AC868" s="26">
        <v>0</v>
      </c>
      <c r="AD868" s="12">
        <f t="shared" si="302"/>
        <v>3500000</v>
      </c>
      <c r="AE868" s="26">
        <v>3700000</v>
      </c>
      <c r="AF868" s="26">
        <v>0</v>
      </c>
      <c r="AG868" s="26">
        <v>0</v>
      </c>
      <c r="AH868" s="26">
        <v>0</v>
      </c>
      <c r="AI868" s="26">
        <v>0</v>
      </c>
      <c r="AJ868" s="26">
        <v>0</v>
      </c>
      <c r="AK868" s="12">
        <f t="shared" si="303"/>
        <v>3700000</v>
      </c>
      <c r="AL868" s="12">
        <f t="shared" si="300"/>
        <v>13200000</v>
      </c>
      <c r="AM868" s="12">
        <f t="shared" si="300"/>
        <v>0</v>
      </c>
      <c r="AN868" s="12">
        <f t="shared" si="300"/>
        <v>0</v>
      </c>
      <c r="AO868" s="12">
        <f t="shared" si="300"/>
        <v>0</v>
      </c>
      <c r="AP868" s="12">
        <f t="shared" si="300"/>
        <v>0</v>
      </c>
      <c r="AQ868" s="12">
        <f t="shared" si="300"/>
        <v>0</v>
      </c>
      <c r="AR868" s="12">
        <f t="shared" si="290"/>
        <v>13200000</v>
      </c>
      <c r="AS868" s="26">
        <v>3700000</v>
      </c>
      <c r="AT868" s="26">
        <v>0</v>
      </c>
      <c r="AU868" s="26">
        <v>0</v>
      </c>
      <c r="AV868" s="26">
        <v>0</v>
      </c>
      <c r="AW868" s="26">
        <v>0</v>
      </c>
      <c r="AX868" s="26">
        <v>0</v>
      </c>
      <c r="AY868" s="12">
        <f t="shared" si="304"/>
        <v>3700000</v>
      </c>
      <c r="AZ868" s="12">
        <f t="shared" si="293"/>
        <v>16900000</v>
      </c>
      <c r="BA868" s="12">
        <f t="shared" si="294"/>
        <v>0</v>
      </c>
      <c r="BB868" s="12">
        <f t="shared" si="295"/>
        <v>0</v>
      </c>
      <c r="BC868" s="12">
        <f t="shared" si="296"/>
        <v>0</v>
      </c>
      <c r="BD868" s="12">
        <f t="shared" si="297"/>
        <v>0</v>
      </c>
      <c r="BE868" s="12">
        <f t="shared" si="298"/>
        <v>0</v>
      </c>
      <c r="BF868" s="12">
        <f t="shared" si="292"/>
        <v>16900000</v>
      </c>
      <c r="BG868" s="3"/>
    </row>
    <row r="869" spans="1:59" s="9" customFormat="1">
      <c r="A869" s="35" t="s">
        <v>1199</v>
      </c>
      <c r="B869" s="14" t="s">
        <v>9</v>
      </c>
      <c r="C869" s="84"/>
      <c r="D869" s="35" t="s">
        <v>45</v>
      </c>
      <c r="E869" s="35"/>
      <c r="F869" s="85">
        <v>10</v>
      </c>
      <c r="G869" s="77"/>
      <c r="H869" s="77"/>
      <c r="I869" s="33"/>
      <c r="J869" s="26">
        <v>7629764</v>
      </c>
      <c r="K869" s="12">
        <v>0</v>
      </c>
      <c r="L869" s="12">
        <v>0</v>
      </c>
      <c r="M869" s="12">
        <v>0</v>
      </c>
      <c r="N869" s="12">
        <v>0</v>
      </c>
      <c r="O869" s="12">
        <v>0</v>
      </c>
      <c r="P869" s="12">
        <f t="shared" si="285"/>
        <v>7629764</v>
      </c>
      <c r="Q869" s="26">
        <v>8400000</v>
      </c>
      <c r="R869" s="26">
        <v>0</v>
      </c>
      <c r="S869" s="26">
        <v>0</v>
      </c>
      <c r="T869" s="26">
        <v>0</v>
      </c>
      <c r="U869" s="26">
        <v>0</v>
      </c>
      <c r="V869" s="26">
        <v>0</v>
      </c>
      <c r="W869" s="12">
        <f t="shared" si="301"/>
        <v>8400000</v>
      </c>
      <c r="X869" s="26">
        <v>8820000</v>
      </c>
      <c r="Y869" s="26">
        <v>0</v>
      </c>
      <c r="Z869" s="26">
        <v>0</v>
      </c>
      <c r="AA869" s="26">
        <v>0</v>
      </c>
      <c r="AB869" s="26">
        <v>0</v>
      </c>
      <c r="AC869" s="26">
        <v>0</v>
      </c>
      <c r="AD869" s="12">
        <f t="shared" si="302"/>
        <v>8820000</v>
      </c>
      <c r="AE869" s="26">
        <v>9300000</v>
      </c>
      <c r="AF869" s="26">
        <v>0</v>
      </c>
      <c r="AG869" s="26">
        <v>0</v>
      </c>
      <c r="AH869" s="26">
        <v>0</v>
      </c>
      <c r="AI869" s="26">
        <v>0</v>
      </c>
      <c r="AJ869" s="26">
        <v>0</v>
      </c>
      <c r="AK869" s="12">
        <f t="shared" si="303"/>
        <v>9300000</v>
      </c>
      <c r="AL869" s="12">
        <f t="shared" si="300"/>
        <v>34149764</v>
      </c>
      <c r="AM869" s="12">
        <f t="shared" si="300"/>
        <v>0</v>
      </c>
      <c r="AN869" s="12">
        <f t="shared" si="300"/>
        <v>0</v>
      </c>
      <c r="AO869" s="12">
        <f t="shared" si="300"/>
        <v>0</v>
      </c>
      <c r="AP869" s="12">
        <f t="shared" si="300"/>
        <v>0</v>
      </c>
      <c r="AQ869" s="12">
        <f t="shared" si="300"/>
        <v>0</v>
      </c>
      <c r="AR869" s="12">
        <f t="shared" si="290"/>
        <v>34149764</v>
      </c>
      <c r="AS869" s="26">
        <v>10060311</v>
      </c>
      <c r="AT869" s="26">
        <v>0</v>
      </c>
      <c r="AU869" s="26">
        <v>0</v>
      </c>
      <c r="AV869" s="26">
        <v>0</v>
      </c>
      <c r="AW869" s="26">
        <v>0</v>
      </c>
      <c r="AX869" s="26">
        <v>0</v>
      </c>
      <c r="AY869" s="12">
        <f t="shared" si="304"/>
        <v>10060311</v>
      </c>
      <c r="AZ869" s="12">
        <f t="shared" si="293"/>
        <v>44210075</v>
      </c>
      <c r="BA869" s="12">
        <f t="shared" si="294"/>
        <v>0</v>
      </c>
      <c r="BB869" s="12">
        <f t="shared" si="295"/>
        <v>0</v>
      </c>
      <c r="BC869" s="12">
        <f t="shared" si="296"/>
        <v>0</v>
      </c>
      <c r="BD869" s="12">
        <f t="shared" si="297"/>
        <v>0</v>
      </c>
      <c r="BE869" s="12">
        <f t="shared" si="298"/>
        <v>0</v>
      </c>
      <c r="BF869" s="12">
        <f t="shared" si="292"/>
        <v>44210075</v>
      </c>
      <c r="BG869" s="3"/>
    </row>
    <row r="870" spans="1:59" s="9" customFormat="1">
      <c r="A870" s="35" t="s">
        <v>1200</v>
      </c>
      <c r="B870" s="14" t="s">
        <v>9</v>
      </c>
      <c r="C870" s="84"/>
      <c r="D870" s="35" t="s">
        <v>1399</v>
      </c>
      <c r="E870" s="35" t="s">
        <v>60</v>
      </c>
      <c r="F870" s="85">
        <v>10</v>
      </c>
      <c r="G870" s="77"/>
      <c r="H870" s="77"/>
      <c r="I870" s="33"/>
      <c r="J870" s="26">
        <v>0</v>
      </c>
      <c r="K870" s="12">
        <v>0</v>
      </c>
      <c r="L870" s="12">
        <v>0</v>
      </c>
      <c r="M870" s="12">
        <v>0</v>
      </c>
      <c r="N870" s="12">
        <v>0</v>
      </c>
      <c r="O870" s="12">
        <v>0</v>
      </c>
      <c r="P870" s="12">
        <f t="shared" si="285"/>
        <v>0</v>
      </c>
      <c r="Q870" s="26">
        <v>0</v>
      </c>
      <c r="R870" s="26">
        <v>0</v>
      </c>
      <c r="S870" s="26">
        <v>0</v>
      </c>
      <c r="T870" s="26">
        <v>0</v>
      </c>
      <c r="U870" s="26">
        <v>0</v>
      </c>
      <c r="V870" s="26">
        <v>0</v>
      </c>
      <c r="W870" s="12">
        <f t="shared" si="301"/>
        <v>0</v>
      </c>
      <c r="X870" s="26">
        <v>563670</v>
      </c>
      <c r="Y870" s="26">
        <v>0</v>
      </c>
      <c r="Z870" s="26">
        <v>0</v>
      </c>
      <c r="AA870" s="26">
        <v>0</v>
      </c>
      <c r="AB870" s="26">
        <v>0</v>
      </c>
      <c r="AC870" s="26">
        <v>0</v>
      </c>
      <c r="AD870" s="12">
        <f t="shared" si="302"/>
        <v>563670</v>
      </c>
      <c r="AE870" s="26">
        <v>958250</v>
      </c>
      <c r="AF870" s="26">
        <v>0</v>
      </c>
      <c r="AG870" s="26">
        <v>0</v>
      </c>
      <c r="AH870" s="26">
        <v>0</v>
      </c>
      <c r="AI870" s="26">
        <v>0</v>
      </c>
      <c r="AJ870" s="26">
        <v>0</v>
      </c>
      <c r="AK870" s="12">
        <f t="shared" si="303"/>
        <v>958250</v>
      </c>
      <c r="AL870" s="12">
        <f t="shared" si="300"/>
        <v>1521920</v>
      </c>
      <c r="AM870" s="12">
        <f t="shared" si="300"/>
        <v>0</v>
      </c>
      <c r="AN870" s="12">
        <f t="shared" si="300"/>
        <v>0</v>
      </c>
      <c r="AO870" s="12">
        <f t="shared" si="300"/>
        <v>0</v>
      </c>
      <c r="AP870" s="12">
        <f t="shared" si="300"/>
        <v>0</v>
      </c>
      <c r="AQ870" s="12">
        <f t="shared" si="300"/>
        <v>0</v>
      </c>
      <c r="AR870" s="12">
        <f t="shared" si="290"/>
        <v>1521920</v>
      </c>
      <c r="AS870" s="26">
        <v>3428080</v>
      </c>
      <c r="AT870" s="26">
        <v>0</v>
      </c>
      <c r="AU870" s="26">
        <v>0</v>
      </c>
      <c r="AV870" s="26">
        <v>0</v>
      </c>
      <c r="AW870" s="26">
        <v>0</v>
      </c>
      <c r="AX870" s="26">
        <v>0</v>
      </c>
      <c r="AY870" s="12">
        <f t="shared" si="304"/>
        <v>3428080</v>
      </c>
      <c r="AZ870" s="12">
        <f t="shared" si="293"/>
        <v>4950000</v>
      </c>
      <c r="BA870" s="12">
        <f t="shared" si="294"/>
        <v>0</v>
      </c>
      <c r="BB870" s="12">
        <f t="shared" si="295"/>
        <v>0</v>
      </c>
      <c r="BC870" s="12">
        <f t="shared" si="296"/>
        <v>0</v>
      </c>
      <c r="BD870" s="12">
        <f t="shared" si="297"/>
        <v>0</v>
      </c>
      <c r="BE870" s="12">
        <f t="shared" si="298"/>
        <v>0</v>
      </c>
      <c r="BF870" s="12">
        <f t="shared" si="292"/>
        <v>4950000</v>
      </c>
      <c r="BG870" s="3"/>
    </row>
    <row r="871" spans="1:59" s="9" customFormat="1">
      <c r="A871" s="35" t="s">
        <v>1201</v>
      </c>
      <c r="B871" s="14" t="s">
        <v>9</v>
      </c>
      <c r="C871" s="84"/>
      <c r="D871" s="35" t="s">
        <v>1399</v>
      </c>
      <c r="E871" s="35" t="s">
        <v>60</v>
      </c>
      <c r="F871" s="85">
        <v>10</v>
      </c>
      <c r="G871" s="77"/>
      <c r="H871" s="77"/>
      <c r="I871" s="33"/>
      <c r="J871" s="26">
        <v>0</v>
      </c>
      <c r="K871" s="12">
        <v>0</v>
      </c>
      <c r="L871" s="12">
        <v>0</v>
      </c>
      <c r="M871" s="12">
        <v>0</v>
      </c>
      <c r="N871" s="12">
        <v>0</v>
      </c>
      <c r="O871" s="12">
        <v>0</v>
      </c>
      <c r="P871" s="12">
        <f>SUM(J871:O871)</f>
        <v>0</v>
      </c>
      <c r="Q871" s="26">
        <v>0</v>
      </c>
      <c r="R871" s="26">
        <v>0</v>
      </c>
      <c r="S871" s="26">
        <v>0</v>
      </c>
      <c r="T871" s="26">
        <v>0</v>
      </c>
      <c r="U871" s="26">
        <v>0</v>
      </c>
      <c r="V871" s="26">
        <v>0</v>
      </c>
      <c r="W871" s="12">
        <f t="shared" si="301"/>
        <v>0</v>
      </c>
      <c r="X871" s="26">
        <v>0</v>
      </c>
      <c r="Y871" s="26">
        <v>0</v>
      </c>
      <c r="Z871" s="26">
        <v>0</v>
      </c>
      <c r="AA871" s="26">
        <v>0</v>
      </c>
      <c r="AB871" s="26">
        <v>0</v>
      </c>
      <c r="AC871" s="26">
        <v>0</v>
      </c>
      <c r="AD871" s="12">
        <f t="shared" si="302"/>
        <v>0</v>
      </c>
      <c r="AE871" s="26">
        <v>450000</v>
      </c>
      <c r="AF871" s="26">
        <v>0</v>
      </c>
      <c r="AG871" s="26">
        <v>0</v>
      </c>
      <c r="AH871" s="26">
        <v>0</v>
      </c>
      <c r="AI871" s="26">
        <v>0</v>
      </c>
      <c r="AJ871" s="26">
        <v>0</v>
      </c>
      <c r="AK871" s="12">
        <f t="shared" si="303"/>
        <v>450000</v>
      </c>
      <c r="AL871" s="12">
        <f t="shared" ref="AL871:AQ885" si="305">+J871+Q871+X871+AE871</f>
        <v>450000</v>
      </c>
      <c r="AM871" s="12">
        <f t="shared" si="305"/>
        <v>0</v>
      </c>
      <c r="AN871" s="12">
        <f t="shared" si="305"/>
        <v>0</v>
      </c>
      <c r="AO871" s="12">
        <f t="shared" si="305"/>
        <v>0</v>
      </c>
      <c r="AP871" s="12">
        <f t="shared" si="305"/>
        <v>0</v>
      </c>
      <c r="AQ871" s="12">
        <f t="shared" si="305"/>
        <v>0</v>
      </c>
      <c r="AR871" s="12">
        <f t="shared" si="290"/>
        <v>450000</v>
      </c>
      <c r="AS871" s="26">
        <v>4089000</v>
      </c>
      <c r="AT871" s="26">
        <v>0</v>
      </c>
      <c r="AU871" s="26">
        <v>0</v>
      </c>
      <c r="AV871" s="26">
        <v>0</v>
      </c>
      <c r="AW871" s="26">
        <v>0</v>
      </c>
      <c r="AX871" s="26">
        <v>0</v>
      </c>
      <c r="AY871" s="12">
        <f t="shared" si="304"/>
        <v>4089000</v>
      </c>
      <c r="AZ871" s="12">
        <f t="shared" si="293"/>
        <v>4539000</v>
      </c>
      <c r="BA871" s="12">
        <f t="shared" si="294"/>
        <v>0</v>
      </c>
      <c r="BB871" s="12">
        <f t="shared" si="295"/>
        <v>0</v>
      </c>
      <c r="BC871" s="12">
        <f t="shared" si="296"/>
        <v>0</v>
      </c>
      <c r="BD871" s="12">
        <f t="shared" si="297"/>
        <v>0</v>
      </c>
      <c r="BE871" s="12">
        <f t="shared" si="298"/>
        <v>0</v>
      </c>
      <c r="BF871" s="12">
        <f t="shared" si="292"/>
        <v>4539000</v>
      </c>
      <c r="BG871" s="3"/>
    </row>
    <row r="872" spans="1:59" s="9" customFormat="1">
      <c r="A872" s="35" t="s">
        <v>1202</v>
      </c>
      <c r="B872" s="14" t="s">
        <v>9</v>
      </c>
      <c r="C872" s="84"/>
      <c r="D872" s="35" t="s">
        <v>1399</v>
      </c>
      <c r="E872" s="35" t="s">
        <v>56</v>
      </c>
      <c r="F872" s="85">
        <v>10</v>
      </c>
      <c r="G872" s="77"/>
      <c r="H872" s="77"/>
      <c r="I872" s="33"/>
      <c r="J872" s="26">
        <v>0</v>
      </c>
      <c r="K872" s="12">
        <v>0</v>
      </c>
      <c r="L872" s="12">
        <v>0</v>
      </c>
      <c r="M872" s="12">
        <v>0</v>
      </c>
      <c r="N872" s="12">
        <v>0</v>
      </c>
      <c r="O872" s="12">
        <v>0</v>
      </c>
      <c r="P872" s="12">
        <f>SUM(J872:O872)</f>
        <v>0</v>
      </c>
      <c r="Q872" s="26">
        <v>0</v>
      </c>
      <c r="R872" s="26">
        <v>0</v>
      </c>
      <c r="S872" s="26">
        <v>0</v>
      </c>
      <c r="T872" s="26">
        <v>0</v>
      </c>
      <c r="U872" s="26">
        <v>0</v>
      </c>
      <c r="V872" s="26">
        <v>0</v>
      </c>
      <c r="W872" s="12">
        <f t="shared" si="301"/>
        <v>0</v>
      </c>
      <c r="X872" s="26">
        <v>0</v>
      </c>
      <c r="Y872" s="26">
        <v>0</v>
      </c>
      <c r="Z872" s="26">
        <v>0</v>
      </c>
      <c r="AA872" s="26">
        <v>0</v>
      </c>
      <c r="AB872" s="26">
        <v>0</v>
      </c>
      <c r="AC872" s="26">
        <v>0</v>
      </c>
      <c r="AD872" s="12">
        <f t="shared" si="302"/>
        <v>0</v>
      </c>
      <c r="AE872" s="26">
        <v>71010</v>
      </c>
      <c r="AF872" s="26">
        <v>0</v>
      </c>
      <c r="AG872" s="26">
        <v>0</v>
      </c>
      <c r="AH872" s="26">
        <v>0</v>
      </c>
      <c r="AI872" s="26">
        <v>0</v>
      </c>
      <c r="AJ872" s="26">
        <v>0</v>
      </c>
      <c r="AK872" s="12">
        <f t="shared" si="303"/>
        <v>71010</v>
      </c>
      <c r="AL872" s="12">
        <f t="shared" si="305"/>
        <v>71010</v>
      </c>
      <c r="AM872" s="12">
        <f t="shared" si="305"/>
        <v>0</v>
      </c>
      <c r="AN872" s="12">
        <f t="shared" si="305"/>
        <v>0</v>
      </c>
      <c r="AO872" s="12">
        <f t="shared" si="305"/>
        <v>0</v>
      </c>
      <c r="AP872" s="12">
        <f t="shared" si="305"/>
        <v>0</v>
      </c>
      <c r="AQ872" s="12">
        <f t="shared" si="305"/>
        <v>0</v>
      </c>
      <c r="AR872" s="12">
        <f t="shared" si="290"/>
        <v>71010</v>
      </c>
      <c r="AS872" s="26">
        <v>3494410</v>
      </c>
      <c r="AT872" s="26">
        <v>0</v>
      </c>
      <c r="AU872" s="26">
        <v>0</v>
      </c>
      <c r="AV872" s="26">
        <v>0</v>
      </c>
      <c r="AW872" s="26">
        <v>0</v>
      </c>
      <c r="AX872" s="26">
        <v>0</v>
      </c>
      <c r="AY872" s="12">
        <f t="shared" si="304"/>
        <v>3494410</v>
      </c>
      <c r="AZ872" s="12">
        <f t="shared" si="293"/>
        <v>3565420</v>
      </c>
      <c r="BA872" s="12">
        <f t="shared" si="294"/>
        <v>0</v>
      </c>
      <c r="BB872" s="12">
        <f t="shared" si="295"/>
        <v>0</v>
      </c>
      <c r="BC872" s="12">
        <f t="shared" si="296"/>
        <v>0</v>
      </c>
      <c r="BD872" s="12">
        <f t="shared" si="297"/>
        <v>0</v>
      </c>
      <c r="BE872" s="12">
        <f t="shared" si="298"/>
        <v>0</v>
      </c>
      <c r="BF872" s="12">
        <f t="shared" si="292"/>
        <v>3565420</v>
      </c>
      <c r="BG872" s="3"/>
    </row>
    <row r="873" spans="1:59" s="9" customFormat="1">
      <c r="A873" s="35" t="s">
        <v>1203</v>
      </c>
      <c r="B873" s="14" t="s">
        <v>9</v>
      </c>
      <c r="C873" s="84"/>
      <c r="D873" s="35" t="s">
        <v>1399</v>
      </c>
      <c r="E873" s="35" t="s">
        <v>36</v>
      </c>
      <c r="F873" s="85">
        <v>10</v>
      </c>
      <c r="G873" s="77"/>
      <c r="H873" s="77"/>
      <c r="I873" s="33"/>
      <c r="J873" s="26">
        <v>0</v>
      </c>
      <c r="K873" s="12">
        <v>0</v>
      </c>
      <c r="L873" s="12">
        <v>0</v>
      </c>
      <c r="M873" s="12">
        <v>0</v>
      </c>
      <c r="N873" s="12">
        <v>0</v>
      </c>
      <c r="O873" s="12">
        <v>0</v>
      </c>
      <c r="P873" s="12">
        <f t="shared" ref="P873:P884" si="306">SUM(J873:O873)</f>
        <v>0</v>
      </c>
      <c r="Q873" s="26">
        <v>0</v>
      </c>
      <c r="R873" s="26">
        <v>0</v>
      </c>
      <c r="S873" s="26">
        <v>0</v>
      </c>
      <c r="T873" s="26">
        <v>0</v>
      </c>
      <c r="U873" s="26">
        <v>0</v>
      </c>
      <c r="V873" s="26">
        <v>0</v>
      </c>
      <c r="W873" s="12">
        <f t="shared" si="301"/>
        <v>0</v>
      </c>
      <c r="X873" s="26">
        <v>0</v>
      </c>
      <c r="Y873" s="26">
        <v>0</v>
      </c>
      <c r="Z873" s="26">
        <v>0</v>
      </c>
      <c r="AA873" s="26">
        <v>0</v>
      </c>
      <c r="AB873" s="26">
        <v>0</v>
      </c>
      <c r="AC873" s="26">
        <v>0</v>
      </c>
      <c r="AD873" s="12">
        <f t="shared" si="302"/>
        <v>0</v>
      </c>
      <c r="AE873" s="26">
        <v>244900</v>
      </c>
      <c r="AF873" s="26">
        <v>0</v>
      </c>
      <c r="AG873" s="26">
        <v>0</v>
      </c>
      <c r="AH873" s="26">
        <v>0</v>
      </c>
      <c r="AI873" s="26">
        <v>0</v>
      </c>
      <c r="AJ873" s="26">
        <v>0</v>
      </c>
      <c r="AK873" s="12">
        <f t="shared" si="303"/>
        <v>244900</v>
      </c>
      <c r="AL873" s="12">
        <f t="shared" si="305"/>
        <v>244900</v>
      </c>
      <c r="AM873" s="12">
        <f t="shared" si="305"/>
        <v>0</v>
      </c>
      <c r="AN873" s="12">
        <f t="shared" si="305"/>
        <v>0</v>
      </c>
      <c r="AO873" s="12">
        <f t="shared" si="305"/>
        <v>0</v>
      </c>
      <c r="AP873" s="12">
        <f t="shared" si="305"/>
        <v>0</v>
      </c>
      <c r="AQ873" s="12">
        <f t="shared" si="305"/>
        <v>0</v>
      </c>
      <c r="AR873" s="12">
        <f t="shared" si="290"/>
        <v>244900</v>
      </c>
      <c r="AS873" s="26">
        <v>2204100</v>
      </c>
      <c r="AT873" s="26">
        <v>0</v>
      </c>
      <c r="AU873" s="26">
        <v>0</v>
      </c>
      <c r="AV873" s="26">
        <v>0</v>
      </c>
      <c r="AW873" s="26">
        <v>0</v>
      </c>
      <c r="AX873" s="26">
        <v>0</v>
      </c>
      <c r="AY873" s="12">
        <f t="shared" si="304"/>
        <v>2204100</v>
      </c>
      <c r="AZ873" s="12">
        <f t="shared" si="293"/>
        <v>2449000</v>
      </c>
      <c r="BA873" s="12">
        <f t="shared" si="294"/>
        <v>0</v>
      </c>
      <c r="BB873" s="12">
        <f t="shared" si="295"/>
        <v>0</v>
      </c>
      <c r="BC873" s="12">
        <f t="shared" si="296"/>
        <v>0</v>
      </c>
      <c r="BD873" s="12">
        <f t="shared" si="297"/>
        <v>0</v>
      </c>
      <c r="BE873" s="12">
        <f t="shared" si="298"/>
        <v>0</v>
      </c>
      <c r="BF873" s="12">
        <f t="shared" si="292"/>
        <v>2449000</v>
      </c>
      <c r="BG873" s="3"/>
    </row>
    <row r="874" spans="1:59" s="9" customFormat="1">
      <c r="A874" s="35" t="s">
        <v>1204</v>
      </c>
      <c r="B874" s="14" t="s">
        <v>9</v>
      </c>
      <c r="C874" s="84"/>
      <c r="D874" s="35" t="s">
        <v>1399</v>
      </c>
      <c r="E874" s="35" t="s">
        <v>59</v>
      </c>
      <c r="F874" s="85">
        <v>10</v>
      </c>
      <c r="G874" s="77"/>
      <c r="H874" s="77"/>
      <c r="I874" s="33"/>
      <c r="J874" s="26">
        <v>0</v>
      </c>
      <c r="K874" s="12">
        <v>0</v>
      </c>
      <c r="L874" s="12">
        <v>0</v>
      </c>
      <c r="M874" s="12">
        <v>0</v>
      </c>
      <c r="N874" s="12">
        <v>0</v>
      </c>
      <c r="O874" s="12">
        <v>0</v>
      </c>
      <c r="P874" s="12">
        <f t="shared" si="306"/>
        <v>0</v>
      </c>
      <c r="Q874" s="26">
        <v>0</v>
      </c>
      <c r="R874" s="26">
        <v>0</v>
      </c>
      <c r="S874" s="26">
        <v>0</v>
      </c>
      <c r="T874" s="26">
        <v>0</v>
      </c>
      <c r="U874" s="26">
        <v>0</v>
      </c>
      <c r="V874" s="26">
        <v>0</v>
      </c>
      <c r="W874" s="12">
        <f t="shared" si="301"/>
        <v>0</v>
      </c>
      <c r="X874" s="26">
        <v>0</v>
      </c>
      <c r="Y874" s="26">
        <v>0</v>
      </c>
      <c r="Z874" s="26">
        <v>0</v>
      </c>
      <c r="AA874" s="26">
        <v>0</v>
      </c>
      <c r="AB874" s="26">
        <v>0</v>
      </c>
      <c r="AC874" s="26">
        <v>0</v>
      </c>
      <c r="AD874" s="12">
        <f t="shared" si="302"/>
        <v>0</v>
      </c>
      <c r="AE874" s="26">
        <v>124000</v>
      </c>
      <c r="AF874" s="26">
        <v>0</v>
      </c>
      <c r="AG874" s="26">
        <v>0</v>
      </c>
      <c r="AH874" s="26">
        <v>0</v>
      </c>
      <c r="AI874" s="26">
        <v>0</v>
      </c>
      <c r="AJ874" s="26">
        <v>0</v>
      </c>
      <c r="AK874" s="12">
        <f t="shared" si="303"/>
        <v>124000</v>
      </c>
      <c r="AL874" s="12">
        <f t="shared" si="305"/>
        <v>124000</v>
      </c>
      <c r="AM874" s="12">
        <f t="shared" si="305"/>
        <v>0</v>
      </c>
      <c r="AN874" s="12">
        <f t="shared" si="305"/>
        <v>0</v>
      </c>
      <c r="AO874" s="12">
        <f t="shared" si="305"/>
        <v>0</v>
      </c>
      <c r="AP874" s="12">
        <f t="shared" si="305"/>
        <v>0</v>
      </c>
      <c r="AQ874" s="12">
        <f t="shared" si="305"/>
        <v>0</v>
      </c>
      <c r="AR874" s="12">
        <f t="shared" si="290"/>
        <v>124000</v>
      </c>
      <c r="AS874" s="26">
        <v>2318560</v>
      </c>
      <c r="AT874" s="26">
        <v>0</v>
      </c>
      <c r="AU874" s="26">
        <v>0</v>
      </c>
      <c r="AV874" s="26">
        <v>0</v>
      </c>
      <c r="AW874" s="26">
        <v>0</v>
      </c>
      <c r="AX874" s="26">
        <v>0</v>
      </c>
      <c r="AY874" s="12">
        <f t="shared" si="304"/>
        <v>2318560</v>
      </c>
      <c r="AZ874" s="12">
        <f t="shared" si="293"/>
        <v>2442560</v>
      </c>
      <c r="BA874" s="12">
        <f t="shared" si="294"/>
        <v>0</v>
      </c>
      <c r="BB874" s="12">
        <f t="shared" si="295"/>
        <v>0</v>
      </c>
      <c r="BC874" s="12">
        <f t="shared" si="296"/>
        <v>0</v>
      </c>
      <c r="BD874" s="12">
        <f t="shared" si="297"/>
        <v>0</v>
      </c>
      <c r="BE874" s="12">
        <f t="shared" si="298"/>
        <v>0</v>
      </c>
      <c r="BF874" s="12">
        <f t="shared" si="292"/>
        <v>2442560</v>
      </c>
      <c r="BG874" s="3"/>
    </row>
    <row r="875" spans="1:59" s="9" customFormat="1" ht="38.25">
      <c r="A875" s="35" t="s">
        <v>1205</v>
      </c>
      <c r="B875" s="14" t="s">
        <v>9</v>
      </c>
      <c r="C875" s="84"/>
      <c r="D875" s="35" t="s">
        <v>45</v>
      </c>
      <c r="E875" s="35" t="s">
        <v>1404</v>
      </c>
      <c r="F875" s="85">
        <v>10</v>
      </c>
      <c r="G875" s="77"/>
      <c r="H875" s="77"/>
      <c r="I875" s="33"/>
      <c r="J875" s="26">
        <v>0</v>
      </c>
      <c r="K875" s="12">
        <v>0</v>
      </c>
      <c r="L875" s="12">
        <v>0</v>
      </c>
      <c r="M875" s="12">
        <v>0</v>
      </c>
      <c r="N875" s="12">
        <v>0</v>
      </c>
      <c r="O875" s="12">
        <v>0</v>
      </c>
      <c r="P875" s="12">
        <f t="shared" si="306"/>
        <v>0</v>
      </c>
      <c r="Q875" s="26">
        <v>0</v>
      </c>
      <c r="R875" s="26">
        <v>0</v>
      </c>
      <c r="S875" s="26">
        <v>0</v>
      </c>
      <c r="T875" s="26">
        <v>0</v>
      </c>
      <c r="U875" s="26">
        <v>0</v>
      </c>
      <c r="V875" s="26">
        <v>0</v>
      </c>
      <c r="W875" s="12">
        <f t="shared" si="301"/>
        <v>0</v>
      </c>
      <c r="X875" s="26">
        <v>0</v>
      </c>
      <c r="Y875" s="26">
        <v>0</v>
      </c>
      <c r="Z875" s="26">
        <v>0</v>
      </c>
      <c r="AA875" s="26">
        <v>0</v>
      </c>
      <c r="AB875" s="26">
        <v>0</v>
      </c>
      <c r="AC875" s="26">
        <v>0</v>
      </c>
      <c r="AD875" s="12">
        <f t="shared" si="302"/>
        <v>0</v>
      </c>
      <c r="AE875" s="26">
        <v>528700</v>
      </c>
      <c r="AF875" s="26">
        <v>0</v>
      </c>
      <c r="AG875" s="26">
        <v>0</v>
      </c>
      <c r="AH875" s="26">
        <v>0</v>
      </c>
      <c r="AI875" s="26">
        <v>0</v>
      </c>
      <c r="AJ875" s="26">
        <v>0</v>
      </c>
      <c r="AK875" s="12">
        <f t="shared" si="303"/>
        <v>528700</v>
      </c>
      <c r="AL875" s="12">
        <f t="shared" si="305"/>
        <v>528700</v>
      </c>
      <c r="AM875" s="12">
        <f t="shared" si="305"/>
        <v>0</v>
      </c>
      <c r="AN875" s="12">
        <f t="shared" si="305"/>
        <v>0</v>
      </c>
      <c r="AO875" s="12">
        <f t="shared" si="305"/>
        <v>0</v>
      </c>
      <c r="AP875" s="12">
        <f t="shared" si="305"/>
        <v>0</v>
      </c>
      <c r="AQ875" s="12">
        <f t="shared" si="305"/>
        <v>0</v>
      </c>
      <c r="AR875" s="12">
        <f t="shared" si="290"/>
        <v>528700</v>
      </c>
      <c r="AS875" s="26">
        <v>900000</v>
      </c>
      <c r="AT875" s="26">
        <v>0</v>
      </c>
      <c r="AU875" s="26">
        <v>0</v>
      </c>
      <c r="AV875" s="26">
        <v>0</v>
      </c>
      <c r="AW875" s="26">
        <v>0</v>
      </c>
      <c r="AX875" s="26">
        <v>0</v>
      </c>
      <c r="AY875" s="12">
        <f t="shared" si="304"/>
        <v>900000</v>
      </c>
      <c r="AZ875" s="12">
        <f t="shared" si="293"/>
        <v>1428700</v>
      </c>
      <c r="BA875" s="12">
        <f t="shared" si="294"/>
        <v>0</v>
      </c>
      <c r="BB875" s="12">
        <f t="shared" si="295"/>
        <v>0</v>
      </c>
      <c r="BC875" s="12">
        <f t="shared" si="296"/>
        <v>0</v>
      </c>
      <c r="BD875" s="12">
        <f t="shared" si="297"/>
        <v>0</v>
      </c>
      <c r="BE875" s="12">
        <f t="shared" si="298"/>
        <v>0</v>
      </c>
      <c r="BF875" s="12">
        <f t="shared" si="292"/>
        <v>1428700</v>
      </c>
      <c r="BG875" s="3"/>
    </row>
    <row r="876" spans="1:59" s="9" customFormat="1">
      <c r="A876" s="35" t="s">
        <v>1206</v>
      </c>
      <c r="B876" s="14" t="s">
        <v>9</v>
      </c>
      <c r="C876" s="84"/>
      <c r="D876" s="35" t="s">
        <v>1399</v>
      </c>
      <c r="E876" s="35" t="s">
        <v>66</v>
      </c>
      <c r="F876" s="85">
        <v>10</v>
      </c>
      <c r="G876" s="77"/>
      <c r="H876" s="77"/>
      <c r="I876" s="33"/>
      <c r="J876" s="26">
        <v>0</v>
      </c>
      <c r="K876" s="12">
        <v>0</v>
      </c>
      <c r="L876" s="12">
        <v>0</v>
      </c>
      <c r="M876" s="12">
        <v>0</v>
      </c>
      <c r="N876" s="12">
        <v>0</v>
      </c>
      <c r="O876" s="12">
        <v>0</v>
      </c>
      <c r="P876" s="12">
        <f t="shared" si="306"/>
        <v>0</v>
      </c>
      <c r="Q876" s="26">
        <v>0</v>
      </c>
      <c r="R876" s="26">
        <v>0</v>
      </c>
      <c r="S876" s="26">
        <v>0</v>
      </c>
      <c r="T876" s="26">
        <v>0</v>
      </c>
      <c r="U876" s="26">
        <v>0</v>
      </c>
      <c r="V876" s="26">
        <v>0</v>
      </c>
      <c r="W876" s="12">
        <f t="shared" si="301"/>
        <v>0</v>
      </c>
      <c r="X876" s="26">
        <v>0</v>
      </c>
      <c r="Y876" s="26">
        <v>0</v>
      </c>
      <c r="Z876" s="26">
        <v>0</v>
      </c>
      <c r="AA876" s="26">
        <v>0</v>
      </c>
      <c r="AB876" s="26">
        <v>0</v>
      </c>
      <c r="AC876" s="26">
        <v>0</v>
      </c>
      <c r="AD876" s="12">
        <f t="shared" si="302"/>
        <v>0</v>
      </c>
      <c r="AE876" s="26">
        <v>200000</v>
      </c>
      <c r="AF876" s="26">
        <v>0</v>
      </c>
      <c r="AG876" s="26">
        <v>0</v>
      </c>
      <c r="AH876" s="26">
        <v>0</v>
      </c>
      <c r="AI876" s="26">
        <v>0</v>
      </c>
      <c r="AJ876" s="26">
        <v>0</v>
      </c>
      <c r="AK876" s="12">
        <f t="shared" si="303"/>
        <v>200000</v>
      </c>
      <c r="AL876" s="12">
        <f t="shared" si="305"/>
        <v>200000</v>
      </c>
      <c r="AM876" s="12">
        <f t="shared" si="305"/>
        <v>0</v>
      </c>
      <c r="AN876" s="12">
        <f t="shared" si="305"/>
        <v>0</v>
      </c>
      <c r="AO876" s="12">
        <f t="shared" si="305"/>
        <v>0</v>
      </c>
      <c r="AP876" s="12">
        <f t="shared" si="305"/>
        <v>0</v>
      </c>
      <c r="AQ876" s="12">
        <f t="shared" si="305"/>
        <v>0</v>
      </c>
      <c r="AR876" s="12">
        <f t="shared" si="290"/>
        <v>200000</v>
      </c>
      <c r="AS876" s="26">
        <v>770000</v>
      </c>
      <c r="AT876" s="26">
        <v>0</v>
      </c>
      <c r="AU876" s="26">
        <v>0</v>
      </c>
      <c r="AV876" s="26">
        <v>0</v>
      </c>
      <c r="AW876" s="26">
        <v>0</v>
      </c>
      <c r="AX876" s="26">
        <v>0</v>
      </c>
      <c r="AY876" s="12">
        <f t="shared" si="304"/>
        <v>770000</v>
      </c>
      <c r="AZ876" s="12">
        <f t="shared" si="293"/>
        <v>970000</v>
      </c>
      <c r="BA876" s="12">
        <f t="shared" si="294"/>
        <v>0</v>
      </c>
      <c r="BB876" s="12">
        <f t="shared" si="295"/>
        <v>0</v>
      </c>
      <c r="BC876" s="12">
        <f t="shared" si="296"/>
        <v>0</v>
      </c>
      <c r="BD876" s="12">
        <f t="shared" si="297"/>
        <v>0</v>
      </c>
      <c r="BE876" s="12">
        <f t="shared" si="298"/>
        <v>0</v>
      </c>
      <c r="BF876" s="12">
        <f t="shared" si="292"/>
        <v>970000</v>
      </c>
      <c r="BG876" s="3"/>
    </row>
    <row r="877" spans="1:59" s="9" customFormat="1">
      <c r="A877" s="35" t="s">
        <v>1207</v>
      </c>
      <c r="B877" s="14" t="s">
        <v>9</v>
      </c>
      <c r="C877" s="84"/>
      <c r="D877" s="35" t="s">
        <v>1399</v>
      </c>
      <c r="E877" s="35" t="s">
        <v>1414</v>
      </c>
      <c r="F877" s="85">
        <v>10</v>
      </c>
      <c r="G877" s="77"/>
      <c r="H877" s="77"/>
      <c r="I877" s="33"/>
      <c r="J877" s="26">
        <v>0</v>
      </c>
      <c r="K877" s="12">
        <v>0</v>
      </c>
      <c r="L877" s="12">
        <v>0</v>
      </c>
      <c r="M877" s="12">
        <v>0</v>
      </c>
      <c r="N877" s="12">
        <v>0</v>
      </c>
      <c r="O877" s="12">
        <v>0</v>
      </c>
      <c r="P877" s="12">
        <f t="shared" si="306"/>
        <v>0</v>
      </c>
      <c r="Q877" s="26">
        <v>0</v>
      </c>
      <c r="R877" s="26">
        <v>0</v>
      </c>
      <c r="S877" s="26">
        <v>0</v>
      </c>
      <c r="T877" s="26">
        <v>0</v>
      </c>
      <c r="U877" s="26">
        <v>0</v>
      </c>
      <c r="V877" s="26">
        <v>0</v>
      </c>
      <c r="W877" s="12">
        <f t="shared" si="301"/>
        <v>0</v>
      </c>
      <c r="X877" s="26">
        <v>0</v>
      </c>
      <c r="Y877" s="26">
        <v>0</v>
      </c>
      <c r="Z877" s="26">
        <v>0</v>
      </c>
      <c r="AA877" s="26">
        <v>0</v>
      </c>
      <c r="AB877" s="26">
        <v>0</v>
      </c>
      <c r="AC877" s="26">
        <v>0</v>
      </c>
      <c r="AD877" s="12">
        <f t="shared" si="302"/>
        <v>0</v>
      </c>
      <c r="AE877" s="26">
        <v>604000</v>
      </c>
      <c r="AF877" s="26">
        <v>0</v>
      </c>
      <c r="AG877" s="26">
        <v>0</v>
      </c>
      <c r="AH877" s="26">
        <v>0</v>
      </c>
      <c r="AI877" s="26">
        <v>0</v>
      </c>
      <c r="AJ877" s="26">
        <v>0</v>
      </c>
      <c r="AK877" s="12">
        <f t="shared" si="303"/>
        <v>604000</v>
      </c>
      <c r="AL877" s="12">
        <f t="shared" si="305"/>
        <v>604000</v>
      </c>
      <c r="AM877" s="12">
        <f t="shared" si="305"/>
        <v>0</v>
      </c>
      <c r="AN877" s="12">
        <f t="shared" si="305"/>
        <v>0</v>
      </c>
      <c r="AO877" s="12">
        <f t="shared" si="305"/>
        <v>0</v>
      </c>
      <c r="AP877" s="12">
        <f t="shared" si="305"/>
        <v>0</v>
      </c>
      <c r="AQ877" s="12">
        <f t="shared" si="305"/>
        <v>0</v>
      </c>
      <c r="AR877" s="12">
        <f t="shared" si="290"/>
        <v>604000</v>
      </c>
      <c r="AS877" s="26">
        <v>2749000</v>
      </c>
      <c r="AT877" s="26">
        <v>0</v>
      </c>
      <c r="AU877" s="26">
        <v>0</v>
      </c>
      <c r="AV877" s="26">
        <v>0</v>
      </c>
      <c r="AW877" s="26">
        <v>0</v>
      </c>
      <c r="AX877" s="26">
        <v>0</v>
      </c>
      <c r="AY877" s="12">
        <f t="shared" si="304"/>
        <v>2749000</v>
      </c>
      <c r="AZ877" s="12">
        <f t="shared" si="293"/>
        <v>3353000</v>
      </c>
      <c r="BA877" s="12">
        <f t="shared" si="294"/>
        <v>0</v>
      </c>
      <c r="BB877" s="12">
        <f t="shared" si="295"/>
        <v>0</v>
      </c>
      <c r="BC877" s="12">
        <f t="shared" si="296"/>
        <v>0</v>
      </c>
      <c r="BD877" s="12">
        <f t="shared" si="297"/>
        <v>0</v>
      </c>
      <c r="BE877" s="12">
        <f t="shared" si="298"/>
        <v>0</v>
      </c>
      <c r="BF877" s="12">
        <f t="shared" si="292"/>
        <v>3353000</v>
      </c>
      <c r="BG877" s="3"/>
    </row>
    <row r="878" spans="1:59" s="9" customFormat="1">
      <c r="A878" s="35" t="s">
        <v>1208</v>
      </c>
      <c r="B878" s="14" t="s">
        <v>9</v>
      </c>
      <c r="C878" s="84"/>
      <c r="D878" s="35" t="s">
        <v>45</v>
      </c>
      <c r="E878" s="35"/>
      <c r="F878" s="85">
        <v>10</v>
      </c>
      <c r="G878" s="77"/>
      <c r="H878" s="77"/>
      <c r="I878" s="33"/>
      <c r="J878" s="26">
        <v>0</v>
      </c>
      <c r="K878" s="12">
        <v>0</v>
      </c>
      <c r="L878" s="12">
        <v>0</v>
      </c>
      <c r="M878" s="12">
        <v>0</v>
      </c>
      <c r="N878" s="12">
        <v>0</v>
      </c>
      <c r="O878" s="12">
        <v>0</v>
      </c>
      <c r="P878" s="12">
        <f t="shared" si="306"/>
        <v>0</v>
      </c>
      <c r="Q878" s="26">
        <v>0</v>
      </c>
      <c r="R878" s="26">
        <v>0</v>
      </c>
      <c r="S878" s="26">
        <v>0</v>
      </c>
      <c r="T878" s="26">
        <v>0</v>
      </c>
      <c r="U878" s="26">
        <v>0</v>
      </c>
      <c r="V878" s="26">
        <v>0</v>
      </c>
      <c r="W878" s="12">
        <f t="shared" si="301"/>
        <v>0</v>
      </c>
      <c r="X878" s="26">
        <v>0</v>
      </c>
      <c r="Y878" s="26">
        <v>0</v>
      </c>
      <c r="Z878" s="26">
        <v>0</v>
      </c>
      <c r="AA878" s="26">
        <v>0</v>
      </c>
      <c r="AB878" s="26">
        <v>0</v>
      </c>
      <c r="AC878" s="26">
        <v>0</v>
      </c>
      <c r="AD878" s="12">
        <f t="shared" si="302"/>
        <v>0</v>
      </c>
      <c r="AE878" s="26">
        <v>120000</v>
      </c>
      <c r="AF878" s="26">
        <v>0</v>
      </c>
      <c r="AG878" s="26">
        <v>0</v>
      </c>
      <c r="AH878" s="26">
        <v>0</v>
      </c>
      <c r="AI878" s="26">
        <v>0</v>
      </c>
      <c r="AJ878" s="26">
        <v>0</v>
      </c>
      <c r="AK878" s="12">
        <f t="shared" si="303"/>
        <v>120000</v>
      </c>
      <c r="AL878" s="12">
        <f t="shared" si="305"/>
        <v>120000</v>
      </c>
      <c r="AM878" s="12">
        <f t="shared" si="305"/>
        <v>0</v>
      </c>
      <c r="AN878" s="12">
        <f t="shared" si="305"/>
        <v>0</v>
      </c>
      <c r="AO878" s="12">
        <f t="shared" si="305"/>
        <v>0</v>
      </c>
      <c r="AP878" s="12">
        <f t="shared" si="305"/>
        <v>0</v>
      </c>
      <c r="AQ878" s="12">
        <f t="shared" si="305"/>
        <v>0</v>
      </c>
      <c r="AR878" s="12">
        <f t="shared" si="290"/>
        <v>120000</v>
      </c>
      <c r="AS878" s="26">
        <v>5119352</v>
      </c>
      <c r="AT878" s="26">
        <v>0</v>
      </c>
      <c r="AU878" s="26">
        <v>0</v>
      </c>
      <c r="AV878" s="26">
        <v>0</v>
      </c>
      <c r="AW878" s="26">
        <v>0</v>
      </c>
      <c r="AX878" s="26">
        <v>0</v>
      </c>
      <c r="AY878" s="12">
        <f t="shared" si="304"/>
        <v>5119352</v>
      </c>
      <c r="AZ878" s="12">
        <f t="shared" si="293"/>
        <v>5239352</v>
      </c>
      <c r="BA878" s="12">
        <f t="shared" si="294"/>
        <v>0</v>
      </c>
      <c r="BB878" s="12">
        <f t="shared" si="295"/>
        <v>0</v>
      </c>
      <c r="BC878" s="12">
        <f t="shared" si="296"/>
        <v>0</v>
      </c>
      <c r="BD878" s="12">
        <f t="shared" si="297"/>
        <v>0</v>
      </c>
      <c r="BE878" s="12">
        <f t="shared" si="298"/>
        <v>0</v>
      </c>
      <c r="BF878" s="12">
        <f t="shared" si="292"/>
        <v>5239352</v>
      </c>
      <c r="BG878" s="3"/>
    </row>
    <row r="879" spans="1:59" s="9" customFormat="1">
      <c r="A879" s="35" t="s">
        <v>1209</v>
      </c>
      <c r="B879" s="14" t="s">
        <v>9</v>
      </c>
      <c r="C879" s="84"/>
      <c r="D879" s="35" t="s">
        <v>1399</v>
      </c>
      <c r="E879" s="35" t="s">
        <v>60</v>
      </c>
      <c r="F879" s="85">
        <v>10</v>
      </c>
      <c r="G879" s="77"/>
      <c r="H879" s="77"/>
      <c r="I879" s="33"/>
      <c r="J879" s="26">
        <v>0</v>
      </c>
      <c r="K879" s="12">
        <v>0</v>
      </c>
      <c r="L879" s="12">
        <v>0</v>
      </c>
      <c r="M879" s="12">
        <v>0</v>
      </c>
      <c r="N879" s="12">
        <v>0</v>
      </c>
      <c r="O879" s="12">
        <v>0</v>
      </c>
      <c r="P879" s="12">
        <f t="shared" si="306"/>
        <v>0</v>
      </c>
      <c r="Q879" s="26">
        <v>0</v>
      </c>
      <c r="R879" s="26">
        <v>0</v>
      </c>
      <c r="S879" s="26">
        <v>0</v>
      </c>
      <c r="T879" s="26">
        <v>0</v>
      </c>
      <c r="U879" s="26">
        <v>0</v>
      </c>
      <c r="V879" s="26">
        <v>0</v>
      </c>
      <c r="W879" s="12">
        <f t="shared" si="301"/>
        <v>0</v>
      </c>
      <c r="X879" s="26">
        <v>0</v>
      </c>
      <c r="Y879" s="26">
        <v>0</v>
      </c>
      <c r="Z879" s="26">
        <v>0</v>
      </c>
      <c r="AA879" s="26">
        <v>0</v>
      </c>
      <c r="AB879" s="26">
        <v>0</v>
      </c>
      <c r="AC879" s="26">
        <v>0</v>
      </c>
      <c r="AD879" s="12">
        <f t="shared" si="302"/>
        <v>0</v>
      </c>
      <c r="AE879" s="26">
        <v>499200</v>
      </c>
      <c r="AF879" s="26">
        <v>0</v>
      </c>
      <c r="AG879" s="26">
        <v>0</v>
      </c>
      <c r="AH879" s="26">
        <v>0</v>
      </c>
      <c r="AI879" s="26">
        <v>0</v>
      </c>
      <c r="AJ879" s="26">
        <v>0</v>
      </c>
      <c r="AK879" s="12">
        <f t="shared" si="303"/>
        <v>499200</v>
      </c>
      <c r="AL879" s="12">
        <f t="shared" si="305"/>
        <v>499200</v>
      </c>
      <c r="AM879" s="12">
        <f t="shared" si="305"/>
        <v>0</v>
      </c>
      <c r="AN879" s="12">
        <f t="shared" si="305"/>
        <v>0</v>
      </c>
      <c r="AO879" s="12">
        <f t="shared" si="305"/>
        <v>0</v>
      </c>
      <c r="AP879" s="12">
        <f t="shared" si="305"/>
        <v>0</v>
      </c>
      <c r="AQ879" s="12">
        <f t="shared" si="305"/>
        <v>0</v>
      </c>
      <c r="AR879" s="12">
        <f t="shared" si="290"/>
        <v>499200</v>
      </c>
      <c r="AS879" s="26">
        <v>4492800</v>
      </c>
      <c r="AT879" s="26">
        <v>0</v>
      </c>
      <c r="AU879" s="26">
        <v>0</v>
      </c>
      <c r="AV879" s="26">
        <v>0</v>
      </c>
      <c r="AW879" s="26">
        <v>0</v>
      </c>
      <c r="AX879" s="26">
        <v>0</v>
      </c>
      <c r="AY879" s="12">
        <f t="shared" si="304"/>
        <v>4492800</v>
      </c>
      <c r="AZ879" s="12">
        <f t="shared" si="293"/>
        <v>4992000</v>
      </c>
      <c r="BA879" s="12">
        <f t="shared" si="294"/>
        <v>0</v>
      </c>
      <c r="BB879" s="12">
        <f t="shared" si="295"/>
        <v>0</v>
      </c>
      <c r="BC879" s="12">
        <f t="shared" si="296"/>
        <v>0</v>
      </c>
      <c r="BD879" s="12">
        <f t="shared" si="297"/>
        <v>0</v>
      </c>
      <c r="BE879" s="12">
        <f t="shared" si="298"/>
        <v>0</v>
      </c>
      <c r="BF879" s="12">
        <f t="shared" si="292"/>
        <v>4992000</v>
      </c>
      <c r="BG879" s="3"/>
    </row>
    <row r="880" spans="1:59" s="9" customFormat="1">
      <c r="A880" s="35" t="s">
        <v>1210</v>
      </c>
      <c r="B880" s="14" t="s">
        <v>9</v>
      </c>
      <c r="C880" s="84"/>
      <c r="D880" s="35" t="s">
        <v>45</v>
      </c>
      <c r="E880" s="33" t="s">
        <v>1387</v>
      </c>
      <c r="F880" s="85">
        <v>10</v>
      </c>
      <c r="G880" s="77"/>
      <c r="H880" s="77"/>
      <c r="I880" s="33"/>
      <c r="J880" s="26">
        <v>0</v>
      </c>
      <c r="K880" s="12">
        <v>0</v>
      </c>
      <c r="L880" s="12">
        <v>0</v>
      </c>
      <c r="M880" s="12">
        <v>0</v>
      </c>
      <c r="N880" s="12">
        <v>0</v>
      </c>
      <c r="O880" s="12">
        <v>0</v>
      </c>
      <c r="P880" s="12">
        <f t="shared" si="306"/>
        <v>0</v>
      </c>
      <c r="Q880" s="26">
        <v>0</v>
      </c>
      <c r="R880" s="26">
        <v>0</v>
      </c>
      <c r="S880" s="26">
        <v>0</v>
      </c>
      <c r="T880" s="26">
        <v>0</v>
      </c>
      <c r="U880" s="26">
        <v>0</v>
      </c>
      <c r="V880" s="26">
        <v>0</v>
      </c>
      <c r="W880" s="12">
        <f t="shared" si="301"/>
        <v>0</v>
      </c>
      <c r="X880" s="26">
        <v>0</v>
      </c>
      <c r="Y880" s="26">
        <v>0</v>
      </c>
      <c r="Z880" s="26">
        <v>0</v>
      </c>
      <c r="AA880" s="26">
        <v>0</v>
      </c>
      <c r="AB880" s="26">
        <v>0</v>
      </c>
      <c r="AC880" s="26">
        <v>0</v>
      </c>
      <c r="AD880" s="12">
        <f t="shared" si="302"/>
        <v>0</v>
      </c>
      <c r="AE880" s="26">
        <v>10000</v>
      </c>
      <c r="AF880" s="26">
        <v>0</v>
      </c>
      <c r="AG880" s="26">
        <v>0</v>
      </c>
      <c r="AH880" s="26">
        <v>0</v>
      </c>
      <c r="AI880" s="26">
        <v>0</v>
      </c>
      <c r="AJ880" s="26">
        <v>0</v>
      </c>
      <c r="AK880" s="12">
        <f t="shared" si="303"/>
        <v>10000</v>
      </c>
      <c r="AL880" s="12">
        <f t="shared" si="305"/>
        <v>10000</v>
      </c>
      <c r="AM880" s="12">
        <f t="shared" si="305"/>
        <v>0</v>
      </c>
      <c r="AN880" s="12">
        <f t="shared" si="305"/>
        <v>0</v>
      </c>
      <c r="AO880" s="12">
        <f t="shared" si="305"/>
        <v>0</v>
      </c>
      <c r="AP880" s="12">
        <f t="shared" si="305"/>
        <v>0</v>
      </c>
      <c r="AQ880" s="12">
        <f t="shared" si="305"/>
        <v>0</v>
      </c>
      <c r="AR880" s="12">
        <f t="shared" si="290"/>
        <v>10000</v>
      </c>
      <c r="AS880" s="26">
        <v>10000</v>
      </c>
      <c r="AT880" s="26">
        <v>0</v>
      </c>
      <c r="AU880" s="26">
        <v>0</v>
      </c>
      <c r="AV880" s="26">
        <v>0</v>
      </c>
      <c r="AW880" s="26">
        <v>0</v>
      </c>
      <c r="AX880" s="26">
        <v>0</v>
      </c>
      <c r="AY880" s="12">
        <f t="shared" si="304"/>
        <v>10000</v>
      </c>
      <c r="AZ880" s="12">
        <f t="shared" si="293"/>
        <v>20000</v>
      </c>
      <c r="BA880" s="12">
        <f t="shared" si="294"/>
        <v>0</v>
      </c>
      <c r="BB880" s="12">
        <f t="shared" si="295"/>
        <v>0</v>
      </c>
      <c r="BC880" s="12">
        <f t="shared" si="296"/>
        <v>0</v>
      </c>
      <c r="BD880" s="12">
        <f t="shared" si="297"/>
        <v>0</v>
      </c>
      <c r="BE880" s="12">
        <f t="shared" si="298"/>
        <v>0</v>
      </c>
      <c r="BF880" s="12">
        <f t="shared" si="292"/>
        <v>20000</v>
      </c>
      <c r="BG880" s="3"/>
    </row>
    <row r="881" spans="1:59" s="9" customFormat="1" ht="86.25" customHeight="1">
      <c r="A881" s="35" t="s">
        <v>1211</v>
      </c>
      <c r="B881" s="33" t="s">
        <v>9</v>
      </c>
      <c r="C881" s="84" t="s">
        <v>1212</v>
      </c>
      <c r="D881" s="84" t="s">
        <v>1399</v>
      </c>
      <c r="E881" s="35" t="s">
        <v>66</v>
      </c>
      <c r="F881" s="85">
        <v>10</v>
      </c>
      <c r="G881" s="77"/>
      <c r="H881" s="77"/>
      <c r="I881" s="33"/>
      <c r="J881" s="26">
        <v>0</v>
      </c>
      <c r="K881" s="12">
        <v>0</v>
      </c>
      <c r="L881" s="12">
        <v>0</v>
      </c>
      <c r="M881" s="12">
        <v>0</v>
      </c>
      <c r="N881" s="12">
        <v>0</v>
      </c>
      <c r="O881" s="12">
        <v>0</v>
      </c>
      <c r="P881" s="12">
        <f t="shared" si="306"/>
        <v>0</v>
      </c>
      <c r="Q881" s="26">
        <v>100000</v>
      </c>
      <c r="R881" s="26">
        <v>0</v>
      </c>
      <c r="S881" s="26">
        <v>0</v>
      </c>
      <c r="T881" s="26">
        <v>0</v>
      </c>
      <c r="U881" s="26">
        <v>0</v>
      </c>
      <c r="V881" s="26">
        <v>0</v>
      </c>
      <c r="W881" s="12">
        <f t="shared" si="301"/>
        <v>100000</v>
      </c>
      <c r="X881" s="26">
        <v>0</v>
      </c>
      <c r="Y881" s="26">
        <v>0</v>
      </c>
      <c r="Z881" s="26">
        <v>0</v>
      </c>
      <c r="AA881" s="26">
        <v>0</v>
      </c>
      <c r="AB881" s="26">
        <v>0</v>
      </c>
      <c r="AC881" s="26">
        <v>0</v>
      </c>
      <c r="AD881" s="12">
        <f t="shared" si="302"/>
        <v>0</v>
      </c>
      <c r="AE881" s="26">
        <v>0</v>
      </c>
      <c r="AF881" s="26">
        <v>0</v>
      </c>
      <c r="AG881" s="26">
        <v>0</v>
      </c>
      <c r="AH881" s="26">
        <v>0</v>
      </c>
      <c r="AI881" s="26">
        <v>0</v>
      </c>
      <c r="AJ881" s="26">
        <v>0</v>
      </c>
      <c r="AK881" s="12">
        <f t="shared" si="303"/>
        <v>0</v>
      </c>
      <c r="AL881" s="12">
        <f t="shared" si="305"/>
        <v>100000</v>
      </c>
      <c r="AM881" s="12">
        <f t="shared" si="305"/>
        <v>0</v>
      </c>
      <c r="AN881" s="12">
        <f t="shared" si="305"/>
        <v>0</v>
      </c>
      <c r="AO881" s="12">
        <f t="shared" si="305"/>
        <v>0</v>
      </c>
      <c r="AP881" s="12">
        <f t="shared" si="305"/>
        <v>0</v>
      </c>
      <c r="AQ881" s="12">
        <f t="shared" si="305"/>
        <v>0</v>
      </c>
      <c r="AR881" s="12">
        <f t="shared" si="290"/>
        <v>100000</v>
      </c>
      <c r="AS881" s="26">
        <v>0</v>
      </c>
      <c r="AT881" s="26">
        <v>0</v>
      </c>
      <c r="AU881" s="26">
        <v>0</v>
      </c>
      <c r="AV881" s="26">
        <v>0</v>
      </c>
      <c r="AW881" s="26">
        <v>0</v>
      </c>
      <c r="AX881" s="26">
        <v>0</v>
      </c>
      <c r="AY881" s="12">
        <f t="shared" si="304"/>
        <v>0</v>
      </c>
      <c r="AZ881" s="12">
        <f t="shared" si="293"/>
        <v>100000</v>
      </c>
      <c r="BA881" s="12">
        <f t="shared" si="294"/>
        <v>0</v>
      </c>
      <c r="BB881" s="12">
        <f t="shared" si="295"/>
        <v>0</v>
      </c>
      <c r="BC881" s="12">
        <f t="shared" si="296"/>
        <v>0</v>
      </c>
      <c r="BD881" s="12">
        <f t="shared" si="297"/>
        <v>0</v>
      </c>
      <c r="BE881" s="12">
        <f t="shared" si="298"/>
        <v>0</v>
      </c>
      <c r="BF881" s="12">
        <f t="shared" si="292"/>
        <v>100000</v>
      </c>
      <c r="BG881" s="3"/>
    </row>
    <row r="882" spans="1:59" s="9" customFormat="1">
      <c r="A882" s="35" t="s">
        <v>1213</v>
      </c>
      <c r="B882" s="33" t="s">
        <v>9</v>
      </c>
      <c r="C882" s="84" t="s">
        <v>1214</v>
      </c>
      <c r="D882" s="84" t="s">
        <v>1399</v>
      </c>
      <c r="E882" s="35" t="s">
        <v>65</v>
      </c>
      <c r="F882" s="85">
        <v>10</v>
      </c>
      <c r="G882" s="77"/>
      <c r="H882" s="77"/>
      <c r="I882" s="33"/>
      <c r="J882" s="26">
        <v>20000</v>
      </c>
      <c r="K882" s="12">
        <v>0</v>
      </c>
      <c r="L882" s="12">
        <v>0</v>
      </c>
      <c r="M882" s="12">
        <v>0</v>
      </c>
      <c r="N882" s="12">
        <v>0</v>
      </c>
      <c r="O882" s="12">
        <v>0</v>
      </c>
      <c r="P882" s="12">
        <f t="shared" si="306"/>
        <v>20000</v>
      </c>
      <c r="Q882" s="26">
        <v>84000</v>
      </c>
      <c r="R882" s="26">
        <v>0</v>
      </c>
      <c r="S882" s="26">
        <v>0</v>
      </c>
      <c r="T882" s="26">
        <v>0</v>
      </c>
      <c r="U882" s="26">
        <v>0</v>
      </c>
      <c r="V882" s="26">
        <v>0</v>
      </c>
      <c r="W882" s="12">
        <f t="shared" si="301"/>
        <v>84000</v>
      </c>
      <c r="X882" s="26">
        <v>0</v>
      </c>
      <c r="Y882" s="26">
        <v>0</v>
      </c>
      <c r="Z882" s="26">
        <v>0</v>
      </c>
      <c r="AA882" s="26">
        <v>0</v>
      </c>
      <c r="AB882" s="26">
        <v>0</v>
      </c>
      <c r="AC882" s="26">
        <v>0</v>
      </c>
      <c r="AD882" s="12">
        <f t="shared" si="302"/>
        <v>0</v>
      </c>
      <c r="AE882" s="26">
        <v>0</v>
      </c>
      <c r="AF882" s="26">
        <v>0</v>
      </c>
      <c r="AG882" s="26">
        <v>0</v>
      </c>
      <c r="AH882" s="26">
        <v>0</v>
      </c>
      <c r="AI882" s="26">
        <v>0</v>
      </c>
      <c r="AJ882" s="26">
        <v>0</v>
      </c>
      <c r="AK882" s="12">
        <f t="shared" si="303"/>
        <v>0</v>
      </c>
      <c r="AL882" s="12">
        <f t="shared" si="305"/>
        <v>104000</v>
      </c>
      <c r="AM882" s="12">
        <f t="shared" si="305"/>
        <v>0</v>
      </c>
      <c r="AN882" s="12">
        <f t="shared" si="305"/>
        <v>0</v>
      </c>
      <c r="AO882" s="12">
        <f t="shared" si="305"/>
        <v>0</v>
      </c>
      <c r="AP882" s="12">
        <f t="shared" si="305"/>
        <v>0</v>
      </c>
      <c r="AQ882" s="12">
        <f t="shared" si="305"/>
        <v>0</v>
      </c>
      <c r="AR882" s="12">
        <f t="shared" si="290"/>
        <v>104000</v>
      </c>
      <c r="AS882" s="26">
        <v>28000</v>
      </c>
      <c r="AT882" s="26">
        <v>0</v>
      </c>
      <c r="AU882" s="26">
        <v>0</v>
      </c>
      <c r="AV882" s="26">
        <v>0</v>
      </c>
      <c r="AW882" s="26">
        <v>0</v>
      </c>
      <c r="AX882" s="26">
        <v>0</v>
      </c>
      <c r="AY882" s="12">
        <f t="shared" si="304"/>
        <v>28000</v>
      </c>
      <c r="AZ882" s="12">
        <f t="shared" si="293"/>
        <v>132000</v>
      </c>
      <c r="BA882" s="12">
        <f t="shared" si="294"/>
        <v>0</v>
      </c>
      <c r="BB882" s="12">
        <f t="shared" si="295"/>
        <v>0</v>
      </c>
      <c r="BC882" s="12">
        <f t="shared" si="296"/>
        <v>0</v>
      </c>
      <c r="BD882" s="12">
        <f t="shared" si="297"/>
        <v>0</v>
      </c>
      <c r="BE882" s="12">
        <f t="shared" si="298"/>
        <v>0</v>
      </c>
      <c r="BF882" s="12">
        <f t="shared" si="292"/>
        <v>132000</v>
      </c>
      <c r="BG882" s="3"/>
    </row>
    <row r="883" spans="1:59" s="9" customFormat="1" ht="171" customHeight="1">
      <c r="A883" s="35" t="s">
        <v>1215</v>
      </c>
      <c r="B883" s="33" t="s">
        <v>9</v>
      </c>
      <c r="C883" s="84" t="s">
        <v>1216</v>
      </c>
      <c r="D883" s="84" t="s">
        <v>1399</v>
      </c>
      <c r="E883" s="35" t="s">
        <v>66</v>
      </c>
      <c r="F883" s="85">
        <v>10</v>
      </c>
      <c r="G883" s="77"/>
      <c r="H883" s="77"/>
      <c r="I883" s="33"/>
      <c r="J883" s="26">
        <v>0</v>
      </c>
      <c r="K883" s="12">
        <v>0</v>
      </c>
      <c r="L883" s="12">
        <v>0</v>
      </c>
      <c r="M883" s="12">
        <v>0</v>
      </c>
      <c r="N883" s="12">
        <v>0</v>
      </c>
      <c r="O883" s="12">
        <v>0</v>
      </c>
      <c r="P883" s="12">
        <f t="shared" si="306"/>
        <v>0</v>
      </c>
      <c r="Q883" s="26">
        <v>800000</v>
      </c>
      <c r="R883" s="26">
        <v>0</v>
      </c>
      <c r="S883" s="26">
        <v>0</v>
      </c>
      <c r="T883" s="26">
        <v>0</v>
      </c>
      <c r="U883" s="26">
        <v>0</v>
      </c>
      <c r="V883" s="26">
        <v>0</v>
      </c>
      <c r="W883" s="12">
        <f t="shared" si="301"/>
        <v>800000</v>
      </c>
      <c r="X883" s="26">
        <v>0</v>
      </c>
      <c r="Y883" s="26">
        <v>0</v>
      </c>
      <c r="Z883" s="26">
        <v>0</v>
      </c>
      <c r="AA883" s="26">
        <v>0</v>
      </c>
      <c r="AB883" s="26">
        <v>0</v>
      </c>
      <c r="AC883" s="26">
        <v>0</v>
      </c>
      <c r="AD883" s="12">
        <f t="shared" si="302"/>
        <v>0</v>
      </c>
      <c r="AE883" s="26">
        <v>0</v>
      </c>
      <c r="AF883" s="26">
        <v>0</v>
      </c>
      <c r="AG883" s="26">
        <v>0</v>
      </c>
      <c r="AH883" s="26">
        <v>0</v>
      </c>
      <c r="AI883" s="26">
        <v>0</v>
      </c>
      <c r="AJ883" s="26">
        <v>0</v>
      </c>
      <c r="AK883" s="12">
        <f t="shared" si="303"/>
        <v>0</v>
      </c>
      <c r="AL883" s="12">
        <f t="shared" si="305"/>
        <v>800000</v>
      </c>
      <c r="AM883" s="12">
        <f t="shared" si="305"/>
        <v>0</v>
      </c>
      <c r="AN883" s="12">
        <f t="shared" si="305"/>
        <v>0</v>
      </c>
      <c r="AO883" s="12">
        <f t="shared" si="305"/>
        <v>0</v>
      </c>
      <c r="AP883" s="12">
        <f t="shared" si="305"/>
        <v>0</v>
      </c>
      <c r="AQ883" s="12">
        <f t="shared" si="305"/>
        <v>0</v>
      </c>
      <c r="AR883" s="12">
        <f t="shared" si="290"/>
        <v>800000</v>
      </c>
      <c r="AS883" s="26">
        <v>0</v>
      </c>
      <c r="AT883" s="26">
        <v>0</v>
      </c>
      <c r="AU883" s="26">
        <v>0</v>
      </c>
      <c r="AV883" s="26">
        <v>0</v>
      </c>
      <c r="AW883" s="26">
        <v>0</v>
      </c>
      <c r="AX883" s="26">
        <v>0</v>
      </c>
      <c r="AY883" s="12">
        <f t="shared" si="304"/>
        <v>0</v>
      </c>
      <c r="AZ883" s="12">
        <f t="shared" si="293"/>
        <v>800000</v>
      </c>
      <c r="BA883" s="12">
        <f t="shared" si="294"/>
        <v>0</v>
      </c>
      <c r="BB883" s="12">
        <f t="shared" si="295"/>
        <v>0</v>
      </c>
      <c r="BC883" s="12">
        <f t="shared" si="296"/>
        <v>0</v>
      </c>
      <c r="BD883" s="12">
        <f t="shared" si="297"/>
        <v>0</v>
      </c>
      <c r="BE883" s="12">
        <f t="shared" si="298"/>
        <v>0</v>
      </c>
      <c r="BF883" s="12">
        <f t="shared" si="292"/>
        <v>800000</v>
      </c>
      <c r="BG883" s="3"/>
    </row>
    <row r="884" spans="1:59" s="9" customFormat="1" ht="97.5" customHeight="1">
      <c r="A884" s="35" t="s">
        <v>1217</v>
      </c>
      <c r="B884" s="33" t="s">
        <v>9</v>
      </c>
      <c r="C884" s="84" t="s">
        <v>1218</v>
      </c>
      <c r="D884" s="84" t="s">
        <v>1399</v>
      </c>
      <c r="E884" s="35" t="s">
        <v>65</v>
      </c>
      <c r="F884" s="85">
        <v>10</v>
      </c>
      <c r="G884" s="77"/>
      <c r="H884" s="77"/>
      <c r="I884" s="33"/>
      <c r="J884" s="26">
        <v>0</v>
      </c>
      <c r="K884" s="12">
        <v>0</v>
      </c>
      <c r="L884" s="12">
        <v>0</v>
      </c>
      <c r="M884" s="12">
        <v>0</v>
      </c>
      <c r="N884" s="12">
        <v>0</v>
      </c>
      <c r="O884" s="12">
        <v>0</v>
      </c>
      <c r="P884" s="12">
        <f t="shared" si="306"/>
        <v>0</v>
      </c>
      <c r="Q884" s="26">
        <v>0</v>
      </c>
      <c r="R884" s="26">
        <v>0</v>
      </c>
      <c r="S884" s="26">
        <v>0</v>
      </c>
      <c r="T884" s="26">
        <v>0</v>
      </c>
      <c r="U884" s="26">
        <v>0</v>
      </c>
      <c r="V884" s="26">
        <v>0</v>
      </c>
      <c r="W884" s="12">
        <f t="shared" si="301"/>
        <v>0</v>
      </c>
      <c r="X884" s="26">
        <v>0</v>
      </c>
      <c r="Y884" s="26">
        <v>0</v>
      </c>
      <c r="Z884" s="26">
        <v>0</v>
      </c>
      <c r="AA884" s="26">
        <v>0</v>
      </c>
      <c r="AB884" s="26">
        <v>0</v>
      </c>
      <c r="AC884" s="26">
        <v>0</v>
      </c>
      <c r="AD884" s="12">
        <f t="shared" si="302"/>
        <v>0</v>
      </c>
      <c r="AE884" s="26">
        <v>400000</v>
      </c>
      <c r="AF884" s="26">
        <v>0</v>
      </c>
      <c r="AG884" s="26">
        <v>0</v>
      </c>
      <c r="AH884" s="26">
        <v>0</v>
      </c>
      <c r="AI884" s="26">
        <v>0</v>
      </c>
      <c r="AJ884" s="26">
        <v>0</v>
      </c>
      <c r="AK884" s="12">
        <f t="shared" si="303"/>
        <v>400000</v>
      </c>
      <c r="AL884" s="12">
        <f t="shared" si="305"/>
        <v>400000</v>
      </c>
      <c r="AM884" s="12">
        <f>+K884+R884+Y884+AF884</f>
        <v>0</v>
      </c>
      <c r="AN884" s="12">
        <f t="shared" si="305"/>
        <v>0</v>
      </c>
      <c r="AO884" s="12">
        <f t="shared" si="305"/>
        <v>0</v>
      </c>
      <c r="AP884" s="12">
        <f t="shared" si="305"/>
        <v>0</v>
      </c>
      <c r="AQ884" s="12">
        <f t="shared" si="305"/>
        <v>0</v>
      </c>
      <c r="AR884" s="12">
        <f>SUM(AL884:AQ884)</f>
        <v>400000</v>
      </c>
      <c r="AS884" s="26">
        <v>1000000</v>
      </c>
      <c r="AT884" s="26">
        <v>0</v>
      </c>
      <c r="AU884" s="26">
        <v>0</v>
      </c>
      <c r="AV884" s="26">
        <v>0</v>
      </c>
      <c r="AW884" s="26">
        <v>0</v>
      </c>
      <c r="AX884" s="26">
        <v>0</v>
      </c>
      <c r="AY884" s="12">
        <f t="shared" si="304"/>
        <v>1000000</v>
      </c>
      <c r="AZ884" s="12">
        <f t="shared" si="293"/>
        <v>1400000</v>
      </c>
      <c r="BA884" s="12">
        <f t="shared" si="294"/>
        <v>0</v>
      </c>
      <c r="BB884" s="12">
        <f t="shared" si="295"/>
        <v>0</v>
      </c>
      <c r="BC884" s="12">
        <f t="shared" si="296"/>
        <v>0</v>
      </c>
      <c r="BD884" s="12">
        <f t="shared" si="297"/>
        <v>0</v>
      </c>
      <c r="BE884" s="12">
        <f t="shared" si="298"/>
        <v>0</v>
      </c>
      <c r="BF884" s="12">
        <f t="shared" si="292"/>
        <v>1400000</v>
      </c>
      <c r="BG884" s="3"/>
    </row>
    <row r="885" spans="1:59" s="9" customFormat="1" ht="89.25">
      <c r="A885" s="35" t="s">
        <v>1219</v>
      </c>
      <c r="B885" s="33" t="s">
        <v>14</v>
      </c>
      <c r="C885" s="84" t="s">
        <v>1220</v>
      </c>
      <c r="D885" s="84" t="s">
        <v>1399</v>
      </c>
      <c r="E885" s="35" t="s">
        <v>65</v>
      </c>
      <c r="F885" s="85">
        <v>10</v>
      </c>
      <c r="G885" s="77"/>
      <c r="H885" s="77"/>
      <c r="I885" s="33"/>
      <c r="J885" s="26">
        <v>60000</v>
      </c>
      <c r="K885" s="26">
        <v>0</v>
      </c>
      <c r="L885" s="26">
        <v>0</v>
      </c>
      <c r="M885" s="26">
        <v>0</v>
      </c>
      <c r="N885" s="26">
        <v>0</v>
      </c>
      <c r="O885" s="26">
        <v>0</v>
      </c>
      <c r="P885" s="12">
        <f t="shared" ref="P885:P894" si="307">SUM(J885:O885)</f>
        <v>60000</v>
      </c>
      <c r="Q885" s="26">
        <v>0</v>
      </c>
      <c r="R885" s="26">
        <v>0</v>
      </c>
      <c r="S885" s="26">
        <v>0</v>
      </c>
      <c r="T885" s="26">
        <v>0</v>
      </c>
      <c r="U885" s="26">
        <v>0</v>
      </c>
      <c r="V885" s="26">
        <v>0</v>
      </c>
      <c r="W885" s="12">
        <f t="shared" ref="W885:W894" si="308">SUM(Q885:V885)</f>
        <v>0</v>
      </c>
      <c r="X885" s="26">
        <v>0</v>
      </c>
      <c r="Y885" s="26">
        <v>0</v>
      </c>
      <c r="Z885" s="26">
        <v>0</v>
      </c>
      <c r="AA885" s="26">
        <v>0</v>
      </c>
      <c r="AB885" s="26">
        <v>0</v>
      </c>
      <c r="AC885" s="26">
        <v>0</v>
      </c>
      <c r="AD885" s="12">
        <f t="shared" ref="AD885:AD894" si="309">SUM(X885:AC885)</f>
        <v>0</v>
      </c>
      <c r="AE885" s="26">
        <v>0</v>
      </c>
      <c r="AF885" s="26">
        <v>0</v>
      </c>
      <c r="AG885" s="26">
        <v>0</v>
      </c>
      <c r="AH885" s="26">
        <v>0</v>
      </c>
      <c r="AI885" s="26">
        <v>0</v>
      </c>
      <c r="AJ885" s="26">
        <v>0</v>
      </c>
      <c r="AK885" s="12">
        <f t="shared" ref="AK885:AK894" si="310">SUM(AE885:AJ885)</f>
        <v>0</v>
      </c>
      <c r="AL885" s="12">
        <f t="shared" si="305"/>
        <v>60000</v>
      </c>
      <c r="AM885" s="12">
        <f t="shared" si="305"/>
        <v>0</v>
      </c>
      <c r="AN885" s="12">
        <f t="shared" si="305"/>
        <v>0</v>
      </c>
      <c r="AO885" s="12">
        <f t="shared" si="305"/>
        <v>0</v>
      </c>
      <c r="AP885" s="12">
        <f t="shared" si="305"/>
        <v>0</v>
      </c>
      <c r="AQ885" s="12">
        <f t="shared" si="305"/>
        <v>0</v>
      </c>
      <c r="AR885" s="12">
        <f>SUM(AL885:AQ885)</f>
        <v>60000</v>
      </c>
      <c r="AS885" s="26">
        <v>0</v>
      </c>
      <c r="AT885" s="26">
        <v>0</v>
      </c>
      <c r="AU885" s="26">
        <v>0</v>
      </c>
      <c r="AV885" s="26">
        <v>0</v>
      </c>
      <c r="AW885" s="26">
        <v>0</v>
      </c>
      <c r="AX885" s="26">
        <v>0</v>
      </c>
      <c r="AY885" s="12">
        <f t="shared" ref="AY885:AY894" si="311">SUM(AS885:AX885)</f>
        <v>0</v>
      </c>
      <c r="AZ885" s="12">
        <f t="shared" si="293"/>
        <v>60000</v>
      </c>
      <c r="BA885" s="12">
        <f t="shared" si="294"/>
        <v>0</v>
      </c>
      <c r="BB885" s="12">
        <f t="shared" si="295"/>
        <v>0</v>
      </c>
      <c r="BC885" s="12">
        <f t="shared" si="296"/>
        <v>0</v>
      </c>
      <c r="BD885" s="12">
        <f t="shared" si="297"/>
        <v>0</v>
      </c>
      <c r="BE885" s="12">
        <f t="shared" si="298"/>
        <v>0</v>
      </c>
      <c r="BF885" s="12">
        <f t="shared" si="292"/>
        <v>60000</v>
      </c>
      <c r="BG885" s="3"/>
    </row>
    <row r="886" spans="1:59" s="9" customFormat="1" ht="51">
      <c r="A886" s="123" t="s">
        <v>1510</v>
      </c>
      <c r="B886" s="14" t="s">
        <v>1221</v>
      </c>
      <c r="C886" s="84" t="s">
        <v>1222</v>
      </c>
      <c r="D886" s="84" t="s">
        <v>1399</v>
      </c>
      <c r="E886" s="84" t="s">
        <v>59</v>
      </c>
      <c r="F886" s="85">
        <v>10</v>
      </c>
      <c r="G886" s="85"/>
      <c r="H886" s="77"/>
      <c r="I886" s="33"/>
      <c r="J886" s="26">
        <v>0</v>
      </c>
      <c r="K886" s="26">
        <v>0</v>
      </c>
      <c r="L886" s="26">
        <v>0</v>
      </c>
      <c r="M886" s="26">
        <v>0</v>
      </c>
      <c r="N886" s="26">
        <v>0</v>
      </c>
      <c r="O886" s="26">
        <v>0</v>
      </c>
      <c r="P886" s="12">
        <f t="shared" si="307"/>
        <v>0</v>
      </c>
      <c r="Q886" s="26">
        <v>0</v>
      </c>
      <c r="R886" s="26">
        <v>0</v>
      </c>
      <c r="S886" s="26">
        <v>0</v>
      </c>
      <c r="T886" s="26">
        <v>0</v>
      </c>
      <c r="U886" s="26">
        <v>0</v>
      </c>
      <c r="V886" s="26">
        <v>0</v>
      </c>
      <c r="W886" s="12">
        <f t="shared" si="308"/>
        <v>0</v>
      </c>
      <c r="X886" s="26">
        <v>0</v>
      </c>
      <c r="Y886" s="26">
        <v>0</v>
      </c>
      <c r="Z886" s="26">
        <v>0</v>
      </c>
      <c r="AA886" s="26">
        <v>0</v>
      </c>
      <c r="AB886" s="26">
        <v>0</v>
      </c>
      <c r="AC886" s="26">
        <v>0</v>
      </c>
      <c r="AD886" s="12">
        <f t="shared" si="309"/>
        <v>0</v>
      </c>
      <c r="AE886" s="26">
        <v>0</v>
      </c>
      <c r="AF886" s="26">
        <v>0</v>
      </c>
      <c r="AG886" s="26">
        <v>0</v>
      </c>
      <c r="AH886" s="26">
        <v>0</v>
      </c>
      <c r="AI886" s="26">
        <v>0</v>
      </c>
      <c r="AJ886" s="26">
        <v>0</v>
      </c>
      <c r="AK886" s="12">
        <f t="shared" si="310"/>
        <v>0</v>
      </c>
      <c r="AL886" s="26">
        <f t="shared" ref="AL886:AQ890" si="312">SUM(J886,Q886,X886,AE886)</f>
        <v>0</v>
      </c>
      <c r="AM886" s="26">
        <f t="shared" si="312"/>
        <v>0</v>
      </c>
      <c r="AN886" s="26">
        <f t="shared" si="312"/>
        <v>0</v>
      </c>
      <c r="AO886" s="26">
        <f t="shared" si="312"/>
        <v>0</v>
      </c>
      <c r="AP886" s="26">
        <f t="shared" si="312"/>
        <v>0</v>
      </c>
      <c r="AQ886" s="26">
        <f t="shared" si="312"/>
        <v>0</v>
      </c>
      <c r="AR886" s="26">
        <v>581251</v>
      </c>
      <c r="AS886" s="26">
        <v>0</v>
      </c>
      <c r="AT886" s="26">
        <v>0</v>
      </c>
      <c r="AU886" s="26">
        <v>0</v>
      </c>
      <c r="AV886" s="26">
        <v>0</v>
      </c>
      <c r="AW886" s="26">
        <v>0</v>
      </c>
      <c r="AX886" s="26">
        <v>0</v>
      </c>
      <c r="AY886" s="12">
        <f t="shared" si="311"/>
        <v>0</v>
      </c>
      <c r="AZ886" s="12">
        <f t="shared" si="293"/>
        <v>0</v>
      </c>
      <c r="BA886" s="12">
        <f t="shared" si="294"/>
        <v>0</v>
      </c>
      <c r="BB886" s="12">
        <f t="shared" si="295"/>
        <v>0</v>
      </c>
      <c r="BC886" s="12">
        <f t="shared" si="296"/>
        <v>0</v>
      </c>
      <c r="BD886" s="12">
        <f t="shared" si="297"/>
        <v>0</v>
      </c>
      <c r="BE886" s="12">
        <f t="shared" si="298"/>
        <v>0</v>
      </c>
      <c r="BF886" s="12">
        <f t="shared" ref="BF886" si="313">AR886+AY886</f>
        <v>581251</v>
      </c>
      <c r="BG886" s="3"/>
    </row>
    <row r="887" spans="1:59" s="9" customFormat="1" ht="58.5" customHeight="1">
      <c r="A887" s="84" t="s">
        <v>1223</v>
      </c>
      <c r="B887" s="14" t="s">
        <v>1221</v>
      </c>
      <c r="C887" s="84" t="s">
        <v>1222</v>
      </c>
      <c r="D887" s="84" t="s">
        <v>44</v>
      </c>
      <c r="E887" s="84"/>
      <c r="F887" s="85">
        <v>10</v>
      </c>
      <c r="G887" s="85"/>
      <c r="H887" s="77"/>
      <c r="I887" s="33"/>
      <c r="J887" s="26">
        <v>0</v>
      </c>
      <c r="K887" s="26">
        <v>0</v>
      </c>
      <c r="L887" s="26">
        <v>0</v>
      </c>
      <c r="M887" s="26">
        <v>0</v>
      </c>
      <c r="N887" s="26">
        <v>0</v>
      </c>
      <c r="O887" s="26">
        <v>0</v>
      </c>
      <c r="P887" s="12">
        <f t="shared" si="307"/>
        <v>0</v>
      </c>
      <c r="Q887" s="26">
        <v>0</v>
      </c>
      <c r="R887" s="26">
        <v>0</v>
      </c>
      <c r="S887" s="26">
        <v>0</v>
      </c>
      <c r="T887" s="26">
        <v>0</v>
      </c>
      <c r="U887" s="26">
        <v>0</v>
      </c>
      <c r="V887" s="26">
        <v>0</v>
      </c>
      <c r="W887" s="12">
        <f t="shared" si="308"/>
        <v>0</v>
      </c>
      <c r="X887" s="26">
        <v>0</v>
      </c>
      <c r="Y887" s="26">
        <v>0</v>
      </c>
      <c r="Z887" s="26">
        <v>0</v>
      </c>
      <c r="AA887" s="26">
        <v>0</v>
      </c>
      <c r="AB887" s="26">
        <v>0</v>
      </c>
      <c r="AC887" s="26">
        <v>0</v>
      </c>
      <c r="AD887" s="12">
        <f t="shared" si="309"/>
        <v>0</v>
      </c>
      <c r="AE887" s="26">
        <v>0</v>
      </c>
      <c r="AF887" s="26">
        <v>0</v>
      </c>
      <c r="AG887" s="26">
        <v>0</v>
      </c>
      <c r="AH887" s="26">
        <v>0</v>
      </c>
      <c r="AI887" s="26">
        <v>0</v>
      </c>
      <c r="AJ887" s="26">
        <v>0</v>
      </c>
      <c r="AK887" s="12">
        <f t="shared" si="310"/>
        <v>0</v>
      </c>
      <c r="AL887" s="26">
        <f t="shared" si="312"/>
        <v>0</v>
      </c>
      <c r="AM887" s="26">
        <f t="shared" si="312"/>
        <v>0</v>
      </c>
      <c r="AN887" s="26">
        <f t="shared" si="312"/>
        <v>0</v>
      </c>
      <c r="AO887" s="26">
        <v>82320</v>
      </c>
      <c r="AP887" s="26">
        <f t="shared" si="312"/>
        <v>0</v>
      </c>
      <c r="AQ887" s="26">
        <f t="shared" si="312"/>
        <v>0</v>
      </c>
      <c r="AR887" s="26">
        <f>SUM(AL887:AQ887)</f>
        <v>82320</v>
      </c>
      <c r="AS887" s="26">
        <v>0</v>
      </c>
      <c r="AT887" s="26">
        <v>0</v>
      </c>
      <c r="AU887" s="26">
        <v>0</v>
      </c>
      <c r="AV887" s="26">
        <v>0</v>
      </c>
      <c r="AW887" s="26">
        <v>0</v>
      </c>
      <c r="AX887" s="26">
        <v>0</v>
      </c>
      <c r="AY887" s="12">
        <f t="shared" si="311"/>
        <v>0</v>
      </c>
      <c r="AZ887" s="12">
        <f t="shared" si="293"/>
        <v>0</v>
      </c>
      <c r="BA887" s="12">
        <f t="shared" si="294"/>
        <v>0</v>
      </c>
      <c r="BB887" s="12">
        <f t="shared" si="295"/>
        <v>0</v>
      </c>
      <c r="BC887" s="12">
        <f t="shared" si="296"/>
        <v>82320</v>
      </c>
      <c r="BD887" s="12">
        <f t="shared" si="297"/>
        <v>0</v>
      </c>
      <c r="BE887" s="12">
        <f t="shared" si="298"/>
        <v>0</v>
      </c>
      <c r="BF887" s="12">
        <f t="shared" si="292"/>
        <v>82320</v>
      </c>
      <c r="BG887" s="3"/>
    </row>
    <row r="888" spans="1:59" s="9" customFormat="1" ht="58.5" customHeight="1">
      <c r="A888" s="84" t="s">
        <v>1224</v>
      </c>
      <c r="B888" s="14" t="s">
        <v>12</v>
      </c>
      <c r="C888" s="84" t="s">
        <v>1225</v>
      </c>
      <c r="D888" s="84" t="s">
        <v>1399</v>
      </c>
      <c r="E888" s="84" t="s">
        <v>36</v>
      </c>
      <c r="F888" s="85">
        <v>10</v>
      </c>
      <c r="G888" s="85"/>
      <c r="H888" s="77"/>
      <c r="I888" s="33"/>
      <c r="J888" s="26">
        <v>9602.67</v>
      </c>
      <c r="K888" s="26">
        <v>0</v>
      </c>
      <c r="L888" s="26">
        <v>0</v>
      </c>
      <c r="M888" s="26">
        <v>74754.06</v>
      </c>
      <c r="N888" s="26">
        <v>0</v>
      </c>
      <c r="O888" s="26">
        <v>0</v>
      </c>
      <c r="P888" s="12">
        <f t="shared" si="307"/>
        <v>84356.73</v>
      </c>
      <c r="Q888" s="26">
        <v>0</v>
      </c>
      <c r="R888" s="26">
        <v>0</v>
      </c>
      <c r="S888" s="26">
        <v>0</v>
      </c>
      <c r="T888" s="26">
        <v>0</v>
      </c>
      <c r="U888" s="26">
        <v>0</v>
      </c>
      <c r="V888" s="26">
        <v>0</v>
      </c>
      <c r="W888" s="12">
        <f t="shared" si="308"/>
        <v>0</v>
      </c>
      <c r="X888" s="26">
        <v>0</v>
      </c>
      <c r="Y888" s="26">
        <v>0</v>
      </c>
      <c r="Z888" s="26">
        <v>0</v>
      </c>
      <c r="AA888" s="26">
        <v>0</v>
      </c>
      <c r="AB888" s="26">
        <v>0</v>
      </c>
      <c r="AC888" s="26">
        <v>0</v>
      </c>
      <c r="AD888" s="12">
        <f t="shared" si="309"/>
        <v>0</v>
      </c>
      <c r="AE888" s="26">
        <v>0</v>
      </c>
      <c r="AF888" s="26">
        <v>0</v>
      </c>
      <c r="AG888" s="26">
        <v>0</v>
      </c>
      <c r="AH888" s="26">
        <v>0</v>
      </c>
      <c r="AI888" s="26">
        <v>0</v>
      </c>
      <c r="AJ888" s="26">
        <v>0</v>
      </c>
      <c r="AK888" s="12">
        <f t="shared" si="310"/>
        <v>0</v>
      </c>
      <c r="AL888" s="26">
        <f t="shared" si="312"/>
        <v>9602.67</v>
      </c>
      <c r="AM888" s="26">
        <f t="shared" si="312"/>
        <v>0</v>
      </c>
      <c r="AN888" s="26">
        <f t="shared" si="312"/>
        <v>0</v>
      </c>
      <c r="AO888" s="26">
        <f t="shared" si="312"/>
        <v>74754.06</v>
      </c>
      <c r="AP888" s="26">
        <f t="shared" si="312"/>
        <v>0</v>
      </c>
      <c r="AQ888" s="26">
        <f t="shared" si="312"/>
        <v>0</v>
      </c>
      <c r="AR888" s="26">
        <v>84356.725000000006</v>
      </c>
      <c r="AS888" s="26">
        <v>0</v>
      </c>
      <c r="AT888" s="26">
        <v>0</v>
      </c>
      <c r="AU888" s="26">
        <v>0</v>
      </c>
      <c r="AV888" s="26">
        <v>0</v>
      </c>
      <c r="AW888" s="26">
        <v>0</v>
      </c>
      <c r="AX888" s="26">
        <v>0</v>
      </c>
      <c r="AY888" s="12">
        <f t="shared" si="311"/>
        <v>0</v>
      </c>
      <c r="AZ888" s="12">
        <f t="shared" si="293"/>
        <v>9602.67</v>
      </c>
      <c r="BA888" s="12">
        <f t="shared" si="294"/>
        <v>0</v>
      </c>
      <c r="BB888" s="12">
        <f t="shared" si="295"/>
        <v>0</v>
      </c>
      <c r="BC888" s="12">
        <f t="shared" si="296"/>
        <v>74754.06</v>
      </c>
      <c r="BD888" s="12">
        <f t="shared" si="297"/>
        <v>0</v>
      </c>
      <c r="BE888" s="12">
        <f t="shared" si="298"/>
        <v>0</v>
      </c>
      <c r="BF888" s="12">
        <f t="shared" si="292"/>
        <v>84356.73</v>
      </c>
      <c r="BG888" s="3"/>
    </row>
    <row r="889" spans="1:59" s="9" customFormat="1" ht="50.25" customHeight="1">
      <c r="A889" s="84" t="s">
        <v>1226</v>
      </c>
      <c r="B889" s="14" t="s">
        <v>12</v>
      </c>
      <c r="C889" s="84" t="s">
        <v>1225</v>
      </c>
      <c r="D889" s="84" t="s">
        <v>1399</v>
      </c>
      <c r="E889" s="84" t="s">
        <v>36</v>
      </c>
      <c r="F889" s="85">
        <v>10</v>
      </c>
      <c r="G889" s="85"/>
      <c r="H889" s="77"/>
      <c r="I889" s="33"/>
      <c r="J889" s="26">
        <v>0</v>
      </c>
      <c r="K889" s="26">
        <v>0</v>
      </c>
      <c r="L889" s="26">
        <v>0</v>
      </c>
      <c r="M889" s="26">
        <v>0</v>
      </c>
      <c r="N889" s="26">
        <v>0</v>
      </c>
      <c r="O889" s="26">
        <v>0</v>
      </c>
      <c r="P889" s="12">
        <f t="shared" si="307"/>
        <v>0</v>
      </c>
      <c r="Q889" s="26">
        <v>0</v>
      </c>
      <c r="R889" s="26">
        <v>0</v>
      </c>
      <c r="S889" s="26">
        <v>0</v>
      </c>
      <c r="T889" s="26">
        <v>0</v>
      </c>
      <c r="U889" s="26">
        <v>0</v>
      </c>
      <c r="V889" s="26">
        <v>0</v>
      </c>
      <c r="W889" s="12">
        <f t="shared" si="308"/>
        <v>0</v>
      </c>
      <c r="X889" s="26">
        <v>42590.6</v>
      </c>
      <c r="Y889" s="26"/>
      <c r="Z889" s="26"/>
      <c r="AA889" s="26">
        <v>344701.58</v>
      </c>
      <c r="AB889" s="26">
        <v>0</v>
      </c>
      <c r="AC889" s="26">
        <v>0</v>
      </c>
      <c r="AD889" s="12">
        <f t="shared" si="309"/>
        <v>387292.18</v>
      </c>
      <c r="AE889" s="26">
        <v>0</v>
      </c>
      <c r="AF889" s="26">
        <v>0</v>
      </c>
      <c r="AG889" s="26">
        <v>0</v>
      </c>
      <c r="AH889" s="26">
        <v>0</v>
      </c>
      <c r="AI889" s="26">
        <v>0</v>
      </c>
      <c r="AJ889" s="26">
        <v>0</v>
      </c>
      <c r="AK889" s="12">
        <f t="shared" si="310"/>
        <v>0</v>
      </c>
      <c r="AL889" s="26">
        <f t="shared" si="312"/>
        <v>42590.6</v>
      </c>
      <c r="AM889" s="26">
        <f t="shared" si="312"/>
        <v>0</v>
      </c>
      <c r="AN889" s="26">
        <f t="shared" si="312"/>
        <v>0</v>
      </c>
      <c r="AO889" s="26">
        <f t="shared" si="312"/>
        <v>344701.58</v>
      </c>
      <c r="AP889" s="26">
        <f t="shared" si="312"/>
        <v>0</v>
      </c>
      <c r="AQ889" s="26">
        <f t="shared" si="312"/>
        <v>0</v>
      </c>
      <c r="AR889" s="26">
        <v>387292.18</v>
      </c>
      <c r="AS889" s="26">
        <v>0</v>
      </c>
      <c r="AT889" s="26">
        <v>0</v>
      </c>
      <c r="AU889" s="26">
        <v>0</v>
      </c>
      <c r="AV889" s="26">
        <v>0</v>
      </c>
      <c r="AW889" s="26">
        <v>0</v>
      </c>
      <c r="AX889" s="26">
        <v>0</v>
      </c>
      <c r="AY889" s="12">
        <f t="shared" si="311"/>
        <v>0</v>
      </c>
      <c r="AZ889" s="12">
        <f t="shared" si="293"/>
        <v>42590.6</v>
      </c>
      <c r="BA889" s="12">
        <f t="shared" si="294"/>
        <v>0</v>
      </c>
      <c r="BB889" s="12">
        <f t="shared" si="295"/>
        <v>0</v>
      </c>
      <c r="BC889" s="12">
        <f t="shared" si="296"/>
        <v>344701.58</v>
      </c>
      <c r="BD889" s="12">
        <f t="shared" si="297"/>
        <v>0</v>
      </c>
      <c r="BE889" s="12">
        <f t="shared" si="298"/>
        <v>0</v>
      </c>
      <c r="BF889" s="12">
        <f t="shared" si="292"/>
        <v>387292.18</v>
      </c>
      <c r="BG889" s="3"/>
    </row>
    <row r="890" spans="1:59" s="9" customFormat="1" ht="76.5">
      <c r="A890" s="84" t="s">
        <v>1227</v>
      </c>
      <c r="B890" s="14" t="s">
        <v>12</v>
      </c>
      <c r="C890" s="84" t="s">
        <v>1228</v>
      </c>
      <c r="D890" s="84" t="s">
        <v>1399</v>
      </c>
      <c r="E890" s="84" t="s">
        <v>36</v>
      </c>
      <c r="F890" s="85">
        <v>10</v>
      </c>
      <c r="G890" s="85"/>
      <c r="H890" s="77"/>
      <c r="I890" s="33"/>
      <c r="J890" s="26">
        <v>0</v>
      </c>
      <c r="K890" s="26">
        <v>0</v>
      </c>
      <c r="L890" s="26">
        <v>0</v>
      </c>
      <c r="M890" s="26">
        <v>0</v>
      </c>
      <c r="N890" s="26">
        <v>0</v>
      </c>
      <c r="O890" s="26">
        <v>0</v>
      </c>
      <c r="P890" s="12">
        <f t="shared" si="307"/>
        <v>0</v>
      </c>
      <c r="Q890" s="26">
        <v>0</v>
      </c>
      <c r="R890" s="26">
        <v>0</v>
      </c>
      <c r="S890" s="26">
        <v>0</v>
      </c>
      <c r="T890" s="26">
        <v>0</v>
      </c>
      <c r="U890" s="26">
        <v>0</v>
      </c>
      <c r="V890" s="26">
        <v>0</v>
      </c>
      <c r="W890" s="12">
        <f t="shared" si="308"/>
        <v>0</v>
      </c>
      <c r="X890" s="26">
        <v>0</v>
      </c>
      <c r="Y890" s="26">
        <v>0</v>
      </c>
      <c r="Z890" s="26">
        <v>0</v>
      </c>
      <c r="AA890" s="26">
        <v>0</v>
      </c>
      <c r="AB890" s="26">
        <v>0</v>
      </c>
      <c r="AC890" s="26">
        <v>0</v>
      </c>
      <c r="AD890" s="12">
        <f t="shared" si="309"/>
        <v>0</v>
      </c>
      <c r="AE890" s="26">
        <v>0</v>
      </c>
      <c r="AF890" s="26">
        <v>0</v>
      </c>
      <c r="AG890" s="26">
        <v>0</v>
      </c>
      <c r="AH890" s="26">
        <v>0</v>
      </c>
      <c r="AI890" s="26">
        <v>0</v>
      </c>
      <c r="AJ890" s="26">
        <v>0</v>
      </c>
      <c r="AK890" s="12">
        <f t="shared" si="310"/>
        <v>0</v>
      </c>
      <c r="AL890" s="26">
        <f t="shared" si="312"/>
        <v>0</v>
      </c>
      <c r="AM890" s="26">
        <f t="shared" si="312"/>
        <v>0</v>
      </c>
      <c r="AN890" s="26">
        <f t="shared" si="312"/>
        <v>0</v>
      </c>
      <c r="AO890" s="26">
        <f t="shared" si="312"/>
        <v>0</v>
      </c>
      <c r="AP890" s="26">
        <f t="shared" si="312"/>
        <v>0</v>
      </c>
      <c r="AQ890" s="26">
        <f t="shared" si="312"/>
        <v>0</v>
      </c>
      <c r="AR890" s="26">
        <v>750000</v>
      </c>
      <c r="AS890" s="26">
        <v>0</v>
      </c>
      <c r="AT890" s="26">
        <v>0</v>
      </c>
      <c r="AU890" s="26">
        <v>0</v>
      </c>
      <c r="AV890" s="26">
        <v>0</v>
      </c>
      <c r="AW890" s="26">
        <v>0</v>
      </c>
      <c r="AX890" s="26">
        <v>0</v>
      </c>
      <c r="AY890" s="12">
        <f t="shared" si="311"/>
        <v>0</v>
      </c>
      <c r="AZ890" s="12">
        <f t="shared" si="293"/>
        <v>0</v>
      </c>
      <c r="BA890" s="12">
        <f t="shared" si="294"/>
        <v>0</v>
      </c>
      <c r="BB890" s="12">
        <f t="shared" si="295"/>
        <v>0</v>
      </c>
      <c r="BC890" s="12">
        <f t="shared" si="296"/>
        <v>0</v>
      </c>
      <c r="BD890" s="12">
        <f t="shared" si="297"/>
        <v>0</v>
      </c>
      <c r="BE890" s="12">
        <f t="shared" si="298"/>
        <v>0</v>
      </c>
      <c r="BF890" s="12">
        <f t="shared" si="298"/>
        <v>750000</v>
      </c>
      <c r="BG890" s="3"/>
    </row>
    <row r="891" spans="1:59">
      <c r="A891" s="14" t="s">
        <v>1229</v>
      </c>
      <c r="B891" s="14" t="s">
        <v>1230</v>
      </c>
      <c r="C891" s="14"/>
      <c r="D891" s="14" t="s">
        <v>45</v>
      </c>
      <c r="E891" s="14"/>
      <c r="F891" s="85"/>
      <c r="G891" s="85"/>
      <c r="H891" s="85"/>
      <c r="I891" s="14"/>
      <c r="J891" s="26">
        <v>0</v>
      </c>
      <c r="K891" s="26">
        <v>0</v>
      </c>
      <c r="L891" s="26">
        <v>0</v>
      </c>
      <c r="M891" s="26">
        <v>0</v>
      </c>
      <c r="N891" s="26">
        <v>0</v>
      </c>
      <c r="O891" s="26">
        <v>0</v>
      </c>
      <c r="P891" s="12">
        <f t="shared" si="307"/>
        <v>0</v>
      </c>
      <c r="Q891" s="26">
        <v>0</v>
      </c>
      <c r="R891" s="26">
        <v>0</v>
      </c>
      <c r="S891" s="26">
        <v>0</v>
      </c>
      <c r="T891" s="26">
        <v>0</v>
      </c>
      <c r="U891" s="26">
        <v>0</v>
      </c>
      <c r="V891" s="26"/>
      <c r="W891" s="12">
        <f t="shared" si="308"/>
        <v>0</v>
      </c>
      <c r="X891" s="26">
        <v>0</v>
      </c>
      <c r="Y891" s="26">
        <v>0</v>
      </c>
      <c r="Z891" s="26">
        <v>0</v>
      </c>
      <c r="AA891" s="26">
        <v>0</v>
      </c>
      <c r="AB891" s="26">
        <v>0</v>
      </c>
      <c r="AC891" s="26"/>
      <c r="AD891" s="12">
        <f t="shared" si="309"/>
        <v>0</v>
      </c>
      <c r="AE891" s="26">
        <v>0</v>
      </c>
      <c r="AF891" s="26">
        <v>0</v>
      </c>
      <c r="AG891" s="26">
        <v>0</v>
      </c>
      <c r="AH891" s="26">
        <v>0</v>
      </c>
      <c r="AI891" s="26">
        <v>0</v>
      </c>
      <c r="AJ891" s="26"/>
      <c r="AK891" s="12">
        <f t="shared" si="310"/>
        <v>0</v>
      </c>
      <c r="AL891" s="12">
        <f t="shared" ref="AL891:AQ894" si="314">+J891+Q891+X891+AE891</f>
        <v>0</v>
      </c>
      <c r="AM891" s="12">
        <f t="shared" si="314"/>
        <v>0</v>
      </c>
      <c r="AN891" s="12">
        <f t="shared" si="314"/>
        <v>0</v>
      </c>
      <c r="AO891" s="12">
        <f t="shared" si="314"/>
        <v>0</v>
      </c>
      <c r="AP891" s="12">
        <f t="shared" si="314"/>
        <v>0</v>
      </c>
      <c r="AQ891" s="12">
        <f t="shared" si="314"/>
        <v>0</v>
      </c>
      <c r="AR891" s="12">
        <f>SUM(AL891:AQ891)</f>
        <v>0</v>
      </c>
      <c r="AS891" s="26">
        <v>0</v>
      </c>
      <c r="AT891" s="26">
        <v>0</v>
      </c>
      <c r="AU891" s="26">
        <v>0</v>
      </c>
      <c r="AV891" s="26">
        <v>0</v>
      </c>
      <c r="AW891" s="26">
        <v>0</v>
      </c>
      <c r="AX891" s="26"/>
      <c r="AY891" s="12">
        <f t="shared" si="311"/>
        <v>0</v>
      </c>
      <c r="AZ891" s="12">
        <f t="shared" si="293"/>
        <v>0</v>
      </c>
      <c r="BA891" s="12">
        <f t="shared" si="294"/>
        <v>0</v>
      </c>
      <c r="BB891" s="12">
        <f t="shared" si="295"/>
        <v>0</v>
      </c>
      <c r="BC891" s="12">
        <f t="shared" si="296"/>
        <v>0</v>
      </c>
      <c r="BD891" s="12">
        <f t="shared" si="297"/>
        <v>0</v>
      </c>
      <c r="BE891" s="12">
        <f t="shared" si="298"/>
        <v>0</v>
      </c>
      <c r="BF891" s="12">
        <f t="shared" si="292"/>
        <v>0</v>
      </c>
    </row>
    <row r="892" spans="1:59" ht="38.25">
      <c r="A892" s="14" t="s">
        <v>1231</v>
      </c>
      <c r="B892" s="14" t="s">
        <v>1230</v>
      </c>
      <c r="C892" s="14"/>
      <c r="D892" s="14" t="s">
        <v>45</v>
      </c>
      <c r="E892" s="14"/>
      <c r="F892" s="85"/>
      <c r="G892" s="85"/>
      <c r="H892" s="85"/>
      <c r="I892" s="14"/>
      <c r="J892" s="26">
        <v>0</v>
      </c>
      <c r="K892" s="26">
        <v>0</v>
      </c>
      <c r="L892" s="26">
        <v>0</v>
      </c>
      <c r="M892" s="26">
        <v>0</v>
      </c>
      <c r="N892" s="26">
        <v>0</v>
      </c>
      <c r="O892" s="26">
        <v>0</v>
      </c>
      <c r="P892" s="12">
        <f t="shared" si="307"/>
        <v>0</v>
      </c>
      <c r="Q892" s="26">
        <v>0</v>
      </c>
      <c r="R892" s="26">
        <v>0</v>
      </c>
      <c r="S892" s="26">
        <v>0</v>
      </c>
      <c r="T892" s="26">
        <v>0</v>
      </c>
      <c r="U892" s="26">
        <v>0</v>
      </c>
      <c r="V892" s="26"/>
      <c r="W892" s="12">
        <f t="shared" si="308"/>
        <v>0</v>
      </c>
      <c r="X892" s="26">
        <v>0</v>
      </c>
      <c r="Y892" s="26">
        <v>0</v>
      </c>
      <c r="Z892" s="26">
        <v>0</v>
      </c>
      <c r="AA892" s="26">
        <v>0</v>
      </c>
      <c r="AB892" s="26">
        <v>0</v>
      </c>
      <c r="AC892" s="26"/>
      <c r="AD892" s="12">
        <f t="shared" si="309"/>
        <v>0</v>
      </c>
      <c r="AE892" s="26">
        <v>0</v>
      </c>
      <c r="AF892" s="26">
        <v>0</v>
      </c>
      <c r="AG892" s="26">
        <v>0</v>
      </c>
      <c r="AH892" s="26">
        <v>0</v>
      </c>
      <c r="AI892" s="26">
        <v>0</v>
      </c>
      <c r="AJ892" s="26"/>
      <c r="AK892" s="12">
        <f t="shared" si="310"/>
        <v>0</v>
      </c>
      <c r="AL892" s="12">
        <f t="shared" si="314"/>
        <v>0</v>
      </c>
      <c r="AM892" s="12">
        <f t="shared" si="314"/>
        <v>0</v>
      </c>
      <c r="AN892" s="12">
        <f t="shared" si="314"/>
        <v>0</v>
      </c>
      <c r="AO892" s="12">
        <f t="shared" si="314"/>
        <v>0</v>
      </c>
      <c r="AP892" s="12">
        <f t="shared" si="314"/>
        <v>0</v>
      </c>
      <c r="AQ892" s="12">
        <f t="shared" si="314"/>
        <v>0</v>
      </c>
      <c r="AR892" s="12">
        <f>SUM(AL892:AQ892)</f>
        <v>0</v>
      </c>
      <c r="AS892" s="26">
        <v>0</v>
      </c>
      <c r="AT892" s="26">
        <v>0</v>
      </c>
      <c r="AU892" s="26">
        <v>0</v>
      </c>
      <c r="AV892" s="26">
        <v>0</v>
      </c>
      <c r="AW892" s="26">
        <v>0</v>
      </c>
      <c r="AX892" s="26"/>
      <c r="AY892" s="12">
        <f t="shared" si="311"/>
        <v>0</v>
      </c>
      <c r="AZ892" s="12">
        <f t="shared" si="293"/>
        <v>0</v>
      </c>
      <c r="BA892" s="12">
        <f t="shared" si="294"/>
        <v>0</v>
      </c>
      <c r="BB892" s="12">
        <f t="shared" si="295"/>
        <v>0</v>
      </c>
      <c r="BC892" s="12">
        <f t="shared" si="296"/>
        <v>0</v>
      </c>
      <c r="BD892" s="12">
        <f t="shared" si="297"/>
        <v>0</v>
      </c>
      <c r="BE892" s="12">
        <f t="shared" si="298"/>
        <v>0</v>
      </c>
      <c r="BF892" s="12">
        <f t="shared" si="292"/>
        <v>0</v>
      </c>
    </row>
    <row r="893" spans="1:59" ht="38.25">
      <c r="A893" s="14" t="s">
        <v>1232</v>
      </c>
      <c r="B893" s="14" t="s">
        <v>1230</v>
      </c>
      <c r="C893" s="14"/>
      <c r="D893" s="14" t="s">
        <v>45</v>
      </c>
      <c r="E893" s="14"/>
      <c r="F893" s="85"/>
      <c r="G893" s="85"/>
      <c r="H893" s="85"/>
      <c r="I893" s="14"/>
      <c r="J893" s="26">
        <v>0</v>
      </c>
      <c r="K893" s="26">
        <v>0</v>
      </c>
      <c r="L893" s="26">
        <v>0</v>
      </c>
      <c r="M893" s="26">
        <v>0</v>
      </c>
      <c r="N893" s="26">
        <v>0</v>
      </c>
      <c r="O893" s="26">
        <v>0</v>
      </c>
      <c r="P893" s="12">
        <f t="shared" si="307"/>
        <v>0</v>
      </c>
      <c r="Q893" s="26">
        <v>0</v>
      </c>
      <c r="R893" s="26">
        <v>0</v>
      </c>
      <c r="S893" s="26">
        <v>0</v>
      </c>
      <c r="T893" s="26">
        <v>0</v>
      </c>
      <c r="U893" s="26">
        <v>0</v>
      </c>
      <c r="V893" s="26"/>
      <c r="W893" s="12">
        <f t="shared" si="308"/>
        <v>0</v>
      </c>
      <c r="X893" s="26">
        <v>0</v>
      </c>
      <c r="Y893" s="26">
        <v>0</v>
      </c>
      <c r="Z893" s="26">
        <v>0</v>
      </c>
      <c r="AA893" s="26">
        <v>0</v>
      </c>
      <c r="AB893" s="26">
        <v>0</v>
      </c>
      <c r="AC893" s="26"/>
      <c r="AD893" s="12">
        <f t="shared" si="309"/>
        <v>0</v>
      </c>
      <c r="AE893" s="26">
        <v>0</v>
      </c>
      <c r="AF893" s="26">
        <v>0</v>
      </c>
      <c r="AG893" s="26">
        <v>0</v>
      </c>
      <c r="AH893" s="26">
        <v>0</v>
      </c>
      <c r="AI893" s="26">
        <v>0</v>
      </c>
      <c r="AJ893" s="26"/>
      <c r="AK893" s="12">
        <f t="shared" si="310"/>
        <v>0</v>
      </c>
      <c r="AL893" s="12">
        <f t="shared" si="314"/>
        <v>0</v>
      </c>
      <c r="AM893" s="12">
        <f t="shared" si="314"/>
        <v>0</v>
      </c>
      <c r="AN893" s="12">
        <f t="shared" si="314"/>
        <v>0</v>
      </c>
      <c r="AO893" s="12">
        <f t="shared" si="314"/>
        <v>0</v>
      </c>
      <c r="AP893" s="12">
        <f t="shared" si="314"/>
        <v>0</v>
      </c>
      <c r="AQ893" s="12">
        <f t="shared" si="314"/>
        <v>0</v>
      </c>
      <c r="AR893" s="12">
        <f>SUM(AL893:AQ893)</f>
        <v>0</v>
      </c>
      <c r="AS893" s="26">
        <v>0</v>
      </c>
      <c r="AT893" s="26">
        <v>0</v>
      </c>
      <c r="AU893" s="26">
        <v>0</v>
      </c>
      <c r="AV893" s="26">
        <v>0</v>
      </c>
      <c r="AW893" s="26">
        <v>0</v>
      </c>
      <c r="AX893" s="26"/>
      <c r="AY893" s="12">
        <f t="shared" si="311"/>
        <v>0</v>
      </c>
      <c r="AZ893" s="12">
        <f t="shared" si="293"/>
        <v>0</v>
      </c>
      <c r="BA893" s="12">
        <f t="shared" si="294"/>
        <v>0</v>
      </c>
      <c r="BB893" s="12">
        <f t="shared" si="295"/>
        <v>0</v>
      </c>
      <c r="BC893" s="12">
        <f t="shared" si="296"/>
        <v>0</v>
      </c>
      <c r="BD893" s="12">
        <f t="shared" si="297"/>
        <v>0</v>
      </c>
      <c r="BE893" s="12">
        <f t="shared" si="298"/>
        <v>0</v>
      </c>
      <c r="BF893" s="12">
        <f t="shared" si="292"/>
        <v>0</v>
      </c>
    </row>
    <row r="894" spans="1:59">
      <c r="A894" s="14" t="s">
        <v>1233</v>
      </c>
      <c r="B894" s="14" t="s">
        <v>1230</v>
      </c>
      <c r="C894" s="14"/>
      <c r="D894" s="14" t="s">
        <v>45</v>
      </c>
      <c r="E894" s="14"/>
      <c r="F894" s="85"/>
      <c r="G894" s="85"/>
      <c r="H894" s="85"/>
      <c r="I894" s="14"/>
      <c r="J894" s="26">
        <v>0</v>
      </c>
      <c r="K894" s="26">
        <v>0</v>
      </c>
      <c r="L894" s="26">
        <v>0</v>
      </c>
      <c r="M894" s="26">
        <v>0</v>
      </c>
      <c r="N894" s="26">
        <v>0</v>
      </c>
      <c r="O894" s="26">
        <v>0</v>
      </c>
      <c r="P894" s="12">
        <f t="shared" si="307"/>
        <v>0</v>
      </c>
      <c r="Q894" s="26">
        <v>0</v>
      </c>
      <c r="R894" s="26">
        <v>0</v>
      </c>
      <c r="S894" s="26">
        <v>0</v>
      </c>
      <c r="T894" s="26">
        <v>0</v>
      </c>
      <c r="U894" s="26">
        <v>0</v>
      </c>
      <c r="V894" s="26"/>
      <c r="W894" s="12">
        <f t="shared" si="308"/>
        <v>0</v>
      </c>
      <c r="X894" s="26">
        <v>0</v>
      </c>
      <c r="Y894" s="26">
        <v>0</v>
      </c>
      <c r="Z894" s="26">
        <v>0</v>
      </c>
      <c r="AA894" s="26">
        <v>0</v>
      </c>
      <c r="AB894" s="26">
        <v>0</v>
      </c>
      <c r="AC894" s="26"/>
      <c r="AD894" s="12">
        <f t="shared" si="309"/>
        <v>0</v>
      </c>
      <c r="AE894" s="26">
        <v>0</v>
      </c>
      <c r="AF894" s="26">
        <v>0</v>
      </c>
      <c r="AG894" s="26">
        <v>0</v>
      </c>
      <c r="AH894" s="26">
        <v>0</v>
      </c>
      <c r="AI894" s="26">
        <v>0</v>
      </c>
      <c r="AJ894" s="26"/>
      <c r="AK894" s="12">
        <f t="shared" si="310"/>
        <v>0</v>
      </c>
      <c r="AL894" s="12">
        <f t="shared" si="314"/>
        <v>0</v>
      </c>
      <c r="AM894" s="12">
        <f t="shared" si="314"/>
        <v>0</v>
      </c>
      <c r="AN894" s="12">
        <f t="shared" si="314"/>
        <v>0</v>
      </c>
      <c r="AO894" s="12">
        <f t="shared" si="314"/>
        <v>0</v>
      </c>
      <c r="AP894" s="12">
        <f t="shared" si="314"/>
        <v>0</v>
      </c>
      <c r="AQ894" s="12">
        <f t="shared" si="314"/>
        <v>0</v>
      </c>
      <c r="AR894" s="12">
        <f>SUM(AL894:AQ894)</f>
        <v>0</v>
      </c>
      <c r="AS894" s="26">
        <v>0</v>
      </c>
      <c r="AT894" s="26">
        <v>0</v>
      </c>
      <c r="AU894" s="26">
        <v>0</v>
      </c>
      <c r="AV894" s="26">
        <v>0</v>
      </c>
      <c r="AW894" s="26">
        <v>0</v>
      </c>
      <c r="AX894" s="26"/>
      <c r="AY894" s="12">
        <f t="shared" si="311"/>
        <v>0</v>
      </c>
      <c r="AZ894" s="12">
        <f t="shared" si="293"/>
        <v>0</v>
      </c>
      <c r="BA894" s="12">
        <f t="shared" si="294"/>
        <v>0</v>
      </c>
      <c r="BB894" s="12">
        <f t="shared" si="295"/>
        <v>0</v>
      </c>
      <c r="BC894" s="12">
        <f t="shared" si="296"/>
        <v>0</v>
      </c>
      <c r="BD894" s="12">
        <f t="shared" si="297"/>
        <v>0</v>
      </c>
      <c r="BE894" s="12">
        <f t="shared" si="298"/>
        <v>0</v>
      </c>
      <c r="BF894" s="12">
        <f t="shared" si="292"/>
        <v>0</v>
      </c>
    </row>
    <row r="895" spans="1:59">
      <c r="A895" s="14" t="s">
        <v>1234</v>
      </c>
      <c r="B895" s="14"/>
      <c r="C895" s="14"/>
      <c r="D895" s="84"/>
      <c r="E895" s="84"/>
      <c r="F895" s="85"/>
      <c r="G895" s="85"/>
      <c r="H895" s="85"/>
      <c r="I895" s="14"/>
      <c r="J895" s="26"/>
      <c r="K895" s="26"/>
      <c r="L895" s="26"/>
      <c r="M895" s="26"/>
      <c r="N895" s="26"/>
      <c r="O895" s="26"/>
      <c r="P895" s="26"/>
      <c r="Q895" s="26"/>
      <c r="R895" s="26"/>
      <c r="S895" s="26"/>
      <c r="T895" s="26"/>
      <c r="U895" s="26"/>
      <c r="V895" s="26"/>
      <c r="W895" s="26"/>
      <c r="X895" s="26"/>
      <c r="Y895" s="26"/>
      <c r="Z895" s="26"/>
      <c r="AA895" s="26"/>
      <c r="AB895" s="26"/>
      <c r="AC895" s="26"/>
      <c r="AD895" s="26"/>
      <c r="AE895" s="26"/>
      <c r="AF895" s="26"/>
      <c r="AG895" s="26"/>
      <c r="AH895" s="26"/>
      <c r="AI895" s="26"/>
      <c r="AJ895" s="26"/>
      <c r="AK895" s="26"/>
      <c r="AL895" s="26"/>
      <c r="AM895" s="26"/>
      <c r="AN895" s="26"/>
      <c r="AO895" s="26"/>
      <c r="AP895" s="26"/>
      <c r="AQ895" s="26"/>
      <c r="AR895" s="26"/>
      <c r="AS895" s="26"/>
      <c r="AT895" s="26"/>
      <c r="AU895" s="26"/>
      <c r="AV895" s="26"/>
      <c r="AW895" s="26"/>
      <c r="AX895" s="26"/>
      <c r="AY895" s="26"/>
      <c r="AZ895" s="12">
        <f t="shared" si="293"/>
        <v>0</v>
      </c>
      <c r="BA895" s="12">
        <f t="shared" si="294"/>
        <v>0</v>
      </c>
      <c r="BB895" s="12">
        <f t="shared" si="295"/>
        <v>0</v>
      </c>
      <c r="BC895" s="12">
        <f t="shared" si="296"/>
        <v>0</v>
      </c>
      <c r="BD895" s="12">
        <f t="shared" si="297"/>
        <v>0</v>
      </c>
      <c r="BE895" s="12">
        <f t="shared" si="298"/>
        <v>0</v>
      </c>
      <c r="BF895" s="12">
        <f t="shared" si="292"/>
        <v>0</v>
      </c>
    </row>
    <row r="896" spans="1:59">
      <c r="A896" s="14" t="s">
        <v>1235</v>
      </c>
      <c r="B896" s="14"/>
      <c r="C896" s="14"/>
      <c r="D896" s="84"/>
      <c r="E896" s="84"/>
      <c r="F896" s="85"/>
      <c r="G896" s="85"/>
      <c r="H896" s="85"/>
      <c r="I896" s="14"/>
      <c r="J896" s="14"/>
      <c r="K896" s="14"/>
      <c r="L896" s="14"/>
      <c r="M896" s="14"/>
      <c r="N896" s="14"/>
      <c r="O896" s="14"/>
      <c r="P896" s="14"/>
      <c r="Q896" s="14"/>
      <c r="R896" s="14"/>
      <c r="S896" s="14"/>
      <c r="T896" s="14"/>
      <c r="U896" s="14"/>
      <c r="V896" s="14"/>
      <c r="W896" s="14"/>
      <c r="X896" s="14"/>
      <c r="Y896" s="14"/>
      <c r="Z896" s="14"/>
      <c r="AA896" s="14"/>
      <c r="AB896" s="14"/>
      <c r="AC896" s="14"/>
      <c r="AD896" s="14"/>
      <c r="AE896" s="14"/>
      <c r="AF896" s="14"/>
      <c r="AG896" s="14"/>
      <c r="AH896" s="14"/>
      <c r="AI896" s="14"/>
      <c r="AJ896" s="14"/>
      <c r="AK896" s="14"/>
      <c r="AL896" s="14"/>
      <c r="AM896" s="14"/>
      <c r="AN896" s="14"/>
      <c r="AO896" s="14"/>
      <c r="AP896" s="14"/>
      <c r="AQ896" s="14"/>
      <c r="AR896" s="14"/>
      <c r="AS896" s="14"/>
      <c r="AT896" s="14"/>
      <c r="AU896" s="14"/>
      <c r="AV896" s="14"/>
      <c r="AW896" s="14"/>
      <c r="AX896" s="14"/>
      <c r="AY896" s="14"/>
      <c r="AZ896" s="12">
        <f t="shared" si="293"/>
        <v>0</v>
      </c>
      <c r="BA896" s="12">
        <f t="shared" si="294"/>
        <v>0</v>
      </c>
      <c r="BB896" s="12">
        <f t="shared" si="295"/>
        <v>0</v>
      </c>
      <c r="BC896" s="12">
        <f t="shared" si="296"/>
        <v>0</v>
      </c>
      <c r="BD896" s="12">
        <f t="shared" si="297"/>
        <v>0</v>
      </c>
      <c r="BE896" s="12">
        <f t="shared" si="298"/>
        <v>0</v>
      </c>
      <c r="BF896" s="12">
        <f t="shared" si="292"/>
        <v>0</v>
      </c>
    </row>
    <row r="897" spans="1:58" ht="38.25">
      <c r="A897" s="14" t="s">
        <v>70</v>
      </c>
      <c r="B897" s="14"/>
      <c r="C897" s="14"/>
      <c r="D897" s="84"/>
      <c r="E897" s="84"/>
      <c r="F897" s="85"/>
      <c r="G897" s="85"/>
      <c r="H897" s="85"/>
      <c r="I897" s="14"/>
      <c r="J897" s="26"/>
      <c r="K897" s="26"/>
      <c r="L897" s="26"/>
      <c r="M897" s="26"/>
      <c r="N897" s="26"/>
      <c r="O897" s="26"/>
      <c r="P897" s="26"/>
      <c r="Q897" s="26"/>
      <c r="R897" s="26"/>
      <c r="S897" s="26"/>
      <c r="T897" s="26"/>
      <c r="U897" s="26"/>
      <c r="V897" s="26"/>
      <c r="W897" s="26"/>
      <c r="X897" s="26"/>
      <c r="Y897" s="26"/>
      <c r="Z897" s="26"/>
      <c r="AA897" s="26"/>
      <c r="AB897" s="26"/>
      <c r="AC897" s="26"/>
      <c r="AD897" s="26"/>
      <c r="AE897" s="26"/>
      <c r="AF897" s="26"/>
      <c r="AG897" s="26"/>
      <c r="AH897" s="26"/>
      <c r="AI897" s="26"/>
      <c r="AJ897" s="26"/>
      <c r="AK897" s="26"/>
      <c r="AL897" s="26"/>
      <c r="AM897" s="26"/>
      <c r="AN897" s="26"/>
      <c r="AO897" s="26"/>
      <c r="AP897" s="26"/>
      <c r="AQ897" s="26"/>
      <c r="AR897" s="26"/>
      <c r="AS897" s="26"/>
      <c r="AT897" s="26"/>
      <c r="AU897" s="26"/>
      <c r="AV897" s="26"/>
      <c r="AW897" s="26"/>
      <c r="AX897" s="26"/>
      <c r="AY897" s="26"/>
      <c r="AZ897" s="12">
        <f t="shared" si="293"/>
        <v>0</v>
      </c>
      <c r="BA897" s="12">
        <f t="shared" si="294"/>
        <v>0</v>
      </c>
      <c r="BB897" s="12">
        <f t="shared" si="295"/>
        <v>0</v>
      </c>
      <c r="BC897" s="12">
        <f t="shared" si="296"/>
        <v>0</v>
      </c>
      <c r="BD897" s="12">
        <f t="shared" si="297"/>
        <v>0</v>
      </c>
      <c r="BE897" s="12">
        <f t="shared" si="298"/>
        <v>0</v>
      </c>
      <c r="BF897" s="12">
        <f t="shared" si="292"/>
        <v>0</v>
      </c>
    </row>
    <row r="898" spans="1:58">
      <c r="A898" s="84" t="s">
        <v>1236</v>
      </c>
      <c r="B898" s="14"/>
      <c r="C898" s="14"/>
      <c r="D898" s="84"/>
      <c r="E898" s="84"/>
      <c r="F898" s="85"/>
      <c r="G898" s="85"/>
      <c r="H898" s="85"/>
      <c r="I898" s="14"/>
      <c r="J898" s="12"/>
      <c r="K898" s="12"/>
      <c r="L898" s="12"/>
      <c r="M898" s="12"/>
      <c r="N898" s="12"/>
      <c r="O898" s="12"/>
      <c r="P898" s="12"/>
      <c r="Q898" s="12"/>
      <c r="R898" s="12"/>
      <c r="S898" s="12"/>
      <c r="T898" s="12"/>
      <c r="U898" s="12"/>
      <c r="V898" s="12"/>
      <c r="W898" s="12"/>
      <c r="X898" s="12"/>
      <c r="Y898" s="12"/>
      <c r="Z898" s="12"/>
      <c r="AA898" s="12"/>
      <c r="AB898" s="12"/>
      <c r="AC898" s="12"/>
      <c r="AD898" s="12"/>
      <c r="AE898" s="12"/>
      <c r="AF898" s="12"/>
      <c r="AG898" s="12"/>
      <c r="AH898" s="12"/>
      <c r="AI898" s="12"/>
      <c r="AJ898" s="12"/>
      <c r="AK898" s="12"/>
      <c r="AL898" s="12"/>
      <c r="AM898" s="12"/>
      <c r="AN898" s="12"/>
      <c r="AO898" s="12"/>
      <c r="AP898" s="12"/>
      <c r="AQ898" s="12"/>
      <c r="AR898" s="12"/>
      <c r="AS898" s="12"/>
      <c r="AT898" s="12"/>
      <c r="AU898" s="12"/>
      <c r="AV898" s="12"/>
      <c r="AW898" s="12"/>
      <c r="AX898" s="12"/>
      <c r="AY898" s="12"/>
      <c r="AZ898" s="12">
        <f t="shared" si="293"/>
        <v>0</v>
      </c>
      <c r="BA898" s="12">
        <f t="shared" si="294"/>
        <v>0</v>
      </c>
      <c r="BB898" s="12">
        <f t="shared" si="295"/>
        <v>0</v>
      </c>
      <c r="BC898" s="12">
        <f t="shared" si="296"/>
        <v>0</v>
      </c>
      <c r="BD898" s="12">
        <f t="shared" si="297"/>
        <v>0</v>
      </c>
      <c r="BE898" s="12">
        <f t="shared" si="298"/>
        <v>0</v>
      </c>
      <c r="BF898" s="12">
        <f t="shared" si="292"/>
        <v>0</v>
      </c>
    </row>
    <row r="899" spans="1:58">
      <c r="A899" s="84"/>
      <c r="B899" s="14"/>
      <c r="C899" s="84"/>
      <c r="D899" s="84"/>
      <c r="E899" s="84"/>
      <c r="F899" s="85"/>
      <c r="G899" s="85"/>
      <c r="H899" s="85"/>
      <c r="I899" s="11"/>
      <c r="J899" s="12"/>
      <c r="K899" s="12"/>
      <c r="L899" s="12"/>
      <c r="M899" s="12"/>
      <c r="N899" s="12"/>
      <c r="O899" s="12"/>
      <c r="P899" s="12"/>
      <c r="Q899" s="12"/>
      <c r="R899" s="12"/>
      <c r="S899" s="12"/>
      <c r="T899" s="12"/>
      <c r="U899" s="12"/>
      <c r="V899" s="12"/>
      <c r="W899" s="12"/>
      <c r="X899" s="12"/>
      <c r="Y899" s="12"/>
      <c r="Z899" s="12"/>
      <c r="AA899" s="12"/>
      <c r="AB899" s="12"/>
      <c r="AC899" s="12"/>
      <c r="AD899" s="12"/>
      <c r="AE899" s="12"/>
      <c r="AF899" s="12"/>
      <c r="AG899" s="12"/>
      <c r="AH899" s="12"/>
      <c r="AI899" s="12"/>
      <c r="AJ899" s="12"/>
      <c r="AK899" s="12"/>
      <c r="AL899" s="12"/>
      <c r="AM899" s="12"/>
      <c r="AN899" s="12"/>
      <c r="AO899" s="12"/>
      <c r="AP899" s="12"/>
      <c r="AQ899" s="12"/>
      <c r="AR899" s="12"/>
      <c r="AS899" s="12"/>
      <c r="AT899" s="12"/>
      <c r="AU899" s="12"/>
      <c r="AV899" s="12"/>
      <c r="AW899" s="12"/>
      <c r="AX899" s="12"/>
      <c r="AY899" s="12"/>
      <c r="AZ899" s="12">
        <f t="shared" si="293"/>
        <v>0</v>
      </c>
      <c r="BA899" s="12">
        <f t="shared" si="294"/>
        <v>0</v>
      </c>
      <c r="BB899" s="12">
        <f t="shared" si="295"/>
        <v>0</v>
      </c>
      <c r="BC899" s="12">
        <f t="shared" si="296"/>
        <v>0</v>
      </c>
      <c r="BD899" s="12">
        <f t="shared" si="297"/>
        <v>0</v>
      </c>
      <c r="BE899" s="12">
        <f t="shared" si="298"/>
        <v>0</v>
      </c>
      <c r="BF899" s="12">
        <f t="shared" si="292"/>
        <v>0</v>
      </c>
    </row>
    <row r="900" spans="1:58" ht="89.25">
      <c r="A900" s="84" t="s">
        <v>1237</v>
      </c>
      <c r="B900" s="14" t="s">
        <v>17</v>
      </c>
      <c r="C900" s="31" t="s">
        <v>1238</v>
      </c>
      <c r="D900" s="31" t="s">
        <v>45</v>
      </c>
      <c r="E900" s="31" t="s">
        <v>1415</v>
      </c>
      <c r="F900" s="114" t="s">
        <v>1497</v>
      </c>
      <c r="G900" s="85">
        <v>9</v>
      </c>
      <c r="H900" s="85"/>
      <c r="I900" s="11"/>
      <c r="J900" s="12">
        <v>0</v>
      </c>
      <c r="K900" s="12">
        <v>0</v>
      </c>
      <c r="L900" s="12">
        <v>0</v>
      </c>
      <c r="M900" s="12">
        <v>0</v>
      </c>
      <c r="N900" s="12">
        <v>0</v>
      </c>
      <c r="O900" s="12">
        <v>0</v>
      </c>
      <c r="P900" s="12">
        <f>SUM(J900:O900)</f>
        <v>0</v>
      </c>
      <c r="Q900" s="12">
        <v>0</v>
      </c>
      <c r="R900" s="12">
        <v>0</v>
      </c>
      <c r="S900" s="12">
        <v>0</v>
      </c>
      <c r="T900" s="12">
        <v>0</v>
      </c>
      <c r="U900" s="12">
        <v>0</v>
      </c>
      <c r="V900" s="12">
        <v>0</v>
      </c>
      <c r="W900" s="12">
        <f>SUM(Q900:V900)</f>
        <v>0</v>
      </c>
      <c r="X900" s="12">
        <v>0</v>
      </c>
      <c r="Y900" s="12">
        <v>0</v>
      </c>
      <c r="Z900" s="12">
        <v>0</v>
      </c>
      <c r="AA900" s="12">
        <v>0</v>
      </c>
      <c r="AB900" s="12">
        <v>0</v>
      </c>
      <c r="AC900" s="12">
        <v>0</v>
      </c>
      <c r="AD900" s="12">
        <f>SUM(X900:AC900)</f>
        <v>0</v>
      </c>
      <c r="AE900" s="12">
        <v>0</v>
      </c>
      <c r="AF900" s="12">
        <v>0</v>
      </c>
      <c r="AG900" s="12">
        <v>0</v>
      </c>
      <c r="AH900" s="12">
        <v>0</v>
      </c>
      <c r="AI900" s="12">
        <v>0</v>
      </c>
      <c r="AJ900" s="12">
        <v>0</v>
      </c>
      <c r="AK900" s="12">
        <f>SUM(AE900:AJ900)</f>
        <v>0</v>
      </c>
      <c r="AL900" s="12">
        <f t="shared" ref="AL900:AQ902" si="315">+J900+Q900+X900+AE900</f>
        <v>0</v>
      </c>
      <c r="AM900" s="12">
        <f t="shared" si="315"/>
        <v>0</v>
      </c>
      <c r="AN900" s="12">
        <f t="shared" si="315"/>
        <v>0</v>
      </c>
      <c r="AO900" s="12">
        <f t="shared" si="315"/>
        <v>0</v>
      </c>
      <c r="AP900" s="12">
        <f t="shared" si="315"/>
        <v>0</v>
      </c>
      <c r="AQ900" s="12">
        <f t="shared" si="315"/>
        <v>0</v>
      </c>
      <c r="AR900" s="12">
        <f>SUM(AL900:AQ900)</f>
        <v>0</v>
      </c>
      <c r="AS900" s="12">
        <v>0</v>
      </c>
      <c r="AT900" s="12">
        <v>0</v>
      </c>
      <c r="AU900" s="12">
        <v>0</v>
      </c>
      <c r="AV900" s="12">
        <v>0</v>
      </c>
      <c r="AW900" s="12">
        <v>0</v>
      </c>
      <c r="AX900" s="12">
        <v>0</v>
      </c>
      <c r="AY900" s="12">
        <f>SUM(AS900:AX900)</f>
        <v>0</v>
      </c>
      <c r="AZ900" s="12">
        <f t="shared" si="293"/>
        <v>0</v>
      </c>
      <c r="BA900" s="12">
        <f t="shared" si="294"/>
        <v>0</v>
      </c>
      <c r="BB900" s="12">
        <f t="shared" si="295"/>
        <v>0</v>
      </c>
      <c r="BC900" s="12">
        <f t="shared" si="296"/>
        <v>0</v>
      </c>
      <c r="BD900" s="12">
        <f t="shared" si="297"/>
        <v>0</v>
      </c>
      <c r="BE900" s="12">
        <f t="shared" si="298"/>
        <v>0</v>
      </c>
      <c r="BF900" s="12">
        <f t="shared" si="292"/>
        <v>0</v>
      </c>
    </row>
    <row r="901" spans="1:58">
      <c r="A901" s="84" t="s">
        <v>1239</v>
      </c>
      <c r="B901" s="14" t="s">
        <v>1240</v>
      </c>
      <c r="C901" s="31"/>
      <c r="D901" s="31" t="s">
        <v>1399</v>
      </c>
      <c r="E901" s="31" t="s">
        <v>36</v>
      </c>
      <c r="F901" s="85">
        <v>10</v>
      </c>
      <c r="G901" s="85" t="s">
        <v>1241</v>
      </c>
      <c r="H901" s="85"/>
      <c r="I901" s="11"/>
      <c r="J901" s="12">
        <v>300000</v>
      </c>
      <c r="K901" s="12">
        <v>0</v>
      </c>
      <c r="L901" s="12">
        <v>0</v>
      </c>
      <c r="M901" s="12">
        <v>0</v>
      </c>
      <c r="N901" s="12">
        <v>0</v>
      </c>
      <c r="O901" s="12">
        <v>0</v>
      </c>
      <c r="P901" s="12">
        <f>SUM(J901:O901)</f>
        <v>300000</v>
      </c>
      <c r="Q901" s="12">
        <v>0</v>
      </c>
      <c r="R901" s="12">
        <v>0</v>
      </c>
      <c r="S901" s="12">
        <v>0</v>
      </c>
      <c r="T901" s="12">
        <v>0</v>
      </c>
      <c r="U901" s="12">
        <v>0</v>
      </c>
      <c r="V901" s="12">
        <v>0</v>
      </c>
      <c r="W901" s="12">
        <f>SUM(Q901:V901)</f>
        <v>0</v>
      </c>
      <c r="X901" s="12">
        <v>0</v>
      </c>
      <c r="Y901" s="12">
        <v>0</v>
      </c>
      <c r="Z901" s="12">
        <v>0</v>
      </c>
      <c r="AA901" s="12">
        <v>0</v>
      </c>
      <c r="AB901" s="12">
        <v>0</v>
      </c>
      <c r="AC901" s="12">
        <v>0</v>
      </c>
      <c r="AD901" s="12">
        <f>SUM(X901:AC901)</f>
        <v>0</v>
      </c>
      <c r="AE901" s="12">
        <v>0</v>
      </c>
      <c r="AF901" s="12">
        <v>0</v>
      </c>
      <c r="AG901" s="12">
        <v>0</v>
      </c>
      <c r="AH901" s="12">
        <v>0</v>
      </c>
      <c r="AI901" s="12">
        <v>0</v>
      </c>
      <c r="AJ901" s="12">
        <v>0</v>
      </c>
      <c r="AK901" s="12">
        <f>SUM(AE901:AJ901)</f>
        <v>0</v>
      </c>
      <c r="AL901" s="12">
        <f t="shared" si="315"/>
        <v>300000</v>
      </c>
      <c r="AM901" s="12">
        <f t="shared" si="315"/>
        <v>0</v>
      </c>
      <c r="AN901" s="12">
        <f t="shared" si="315"/>
        <v>0</v>
      </c>
      <c r="AO901" s="12">
        <f t="shared" si="315"/>
        <v>0</v>
      </c>
      <c r="AP901" s="12">
        <f t="shared" si="315"/>
        <v>0</v>
      </c>
      <c r="AQ901" s="12">
        <f t="shared" si="315"/>
        <v>0</v>
      </c>
      <c r="AR901" s="12">
        <f>SUM(AL901:AQ901)</f>
        <v>300000</v>
      </c>
      <c r="AS901" s="12">
        <v>0</v>
      </c>
      <c r="AT901" s="12">
        <v>0</v>
      </c>
      <c r="AU901" s="12">
        <v>0</v>
      </c>
      <c r="AV901" s="12">
        <v>0</v>
      </c>
      <c r="AW901" s="12">
        <v>0</v>
      </c>
      <c r="AX901" s="12">
        <v>0</v>
      </c>
      <c r="AY901" s="12">
        <f>SUM(AS901:AX901)</f>
        <v>0</v>
      </c>
      <c r="AZ901" s="12">
        <f t="shared" si="293"/>
        <v>300000</v>
      </c>
      <c r="BA901" s="12">
        <f t="shared" si="294"/>
        <v>0</v>
      </c>
      <c r="BB901" s="12">
        <f t="shared" si="295"/>
        <v>0</v>
      </c>
      <c r="BC901" s="12">
        <f t="shared" si="296"/>
        <v>0</v>
      </c>
      <c r="BD901" s="12">
        <f t="shared" si="297"/>
        <v>0</v>
      </c>
      <c r="BE901" s="12">
        <f t="shared" si="298"/>
        <v>0</v>
      </c>
      <c r="BF901" s="12">
        <f t="shared" si="292"/>
        <v>300000</v>
      </c>
    </row>
    <row r="902" spans="1:58">
      <c r="A902" s="84" t="s">
        <v>1242</v>
      </c>
      <c r="B902" s="14" t="s">
        <v>1243</v>
      </c>
      <c r="C902" s="31"/>
      <c r="D902" s="31" t="s">
        <v>44</v>
      </c>
      <c r="E902" s="31"/>
      <c r="F902" s="85">
        <v>10</v>
      </c>
      <c r="G902" s="85" t="s">
        <v>146</v>
      </c>
      <c r="H902" s="85"/>
      <c r="I902" s="11"/>
      <c r="J902" s="12">
        <v>0</v>
      </c>
      <c r="K902" s="12">
        <v>0</v>
      </c>
      <c r="L902" s="12">
        <v>0</v>
      </c>
      <c r="M902" s="12">
        <v>0</v>
      </c>
      <c r="N902" s="12">
        <v>0</v>
      </c>
      <c r="O902" s="12">
        <v>0</v>
      </c>
      <c r="P902" s="12">
        <f>SUM(J902:O902)</f>
        <v>0</v>
      </c>
      <c r="Q902" s="12">
        <v>2044400</v>
      </c>
      <c r="R902" s="12">
        <v>0</v>
      </c>
      <c r="S902" s="12">
        <v>0</v>
      </c>
      <c r="T902" s="12">
        <v>0</v>
      </c>
      <c r="U902" s="12">
        <v>0</v>
      </c>
      <c r="V902" s="12">
        <v>0</v>
      </c>
      <c r="W902" s="12">
        <f>SUM(Q902:V902)</f>
        <v>2044400</v>
      </c>
      <c r="X902" s="12">
        <v>1232700</v>
      </c>
      <c r="Y902" s="12">
        <v>0</v>
      </c>
      <c r="Z902" s="12">
        <v>0</v>
      </c>
      <c r="AA902" s="12">
        <v>0</v>
      </c>
      <c r="AB902" s="12">
        <v>0</v>
      </c>
      <c r="AC902" s="12">
        <v>0</v>
      </c>
      <c r="AD902" s="12">
        <f>SUM(X902:AC902)</f>
        <v>1232700</v>
      </c>
      <c r="AE902" s="12">
        <v>629800</v>
      </c>
      <c r="AF902" s="12">
        <v>0</v>
      </c>
      <c r="AG902" s="12">
        <v>0</v>
      </c>
      <c r="AH902" s="12">
        <v>0</v>
      </c>
      <c r="AI902" s="12">
        <v>0</v>
      </c>
      <c r="AJ902" s="12">
        <v>0</v>
      </c>
      <c r="AK902" s="12">
        <f>SUM(AE902:AJ902)</f>
        <v>629800</v>
      </c>
      <c r="AL902" s="12">
        <f t="shared" si="315"/>
        <v>3906900</v>
      </c>
      <c r="AM902" s="12">
        <f t="shared" si="315"/>
        <v>0</v>
      </c>
      <c r="AN902" s="12">
        <f t="shared" si="315"/>
        <v>0</v>
      </c>
      <c r="AO902" s="12">
        <f t="shared" si="315"/>
        <v>0</v>
      </c>
      <c r="AP902" s="12">
        <f t="shared" si="315"/>
        <v>0</v>
      </c>
      <c r="AQ902" s="12">
        <f t="shared" si="315"/>
        <v>0</v>
      </c>
      <c r="AR902" s="12">
        <f>SUM(AL902:AQ902)</f>
        <v>3906900</v>
      </c>
      <c r="AS902" s="12">
        <v>0</v>
      </c>
      <c r="AT902" s="12">
        <v>0</v>
      </c>
      <c r="AU902" s="12">
        <v>0</v>
      </c>
      <c r="AV902" s="12">
        <v>0</v>
      </c>
      <c r="AW902" s="12">
        <v>0</v>
      </c>
      <c r="AX902" s="12">
        <v>0</v>
      </c>
      <c r="AY902" s="12">
        <f>SUM(AS902:AX902)</f>
        <v>0</v>
      </c>
      <c r="AZ902" s="12">
        <f t="shared" si="293"/>
        <v>3906900</v>
      </c>
      <c r="BA902" s="12">
        <f t="shared" si="294"/>
        <v>0</v>
      </c>
      <c r="BB902" s="12">
        <f t="shared" si="295"/>
        <v>0</v>
      </c>
      <c r="BC902" s="12">
        <f t="shared" si="296"/>
        <v>0</v>
      </c>
      <c r="BD902" s="12">
        <f t="shared" si="297"/>
        <v>0</v>
      </c>
      <c r="BE902" s="12">
        <f t="shared" si="298"/>
        <v>0</v>
      </c>
      <c r="BF902" s="12">
        <f t="shared" si="292"/>
        <v>3906900</v>
      </c>
    </row>
    <row r="903" spans="1:58">
      <c r="A903" s="84" t="s">
        <v>1244</v>
      </c>
      <c r="B903" s="14"/>
      <c r="C903" s="14"/>
      <c r="D903" s="84"/>
      <c r="E903" s="84"/>
      <c r="F903" s="85"/>
      <c r="G903" s="85"/>
      <c r="H903" s="85"/>
      <c r="I903" s="14"/>
      <c r="J903" s="12"/>
      <c r="K903" s="12"/>
      <c r="L903" s="12"/>
      <c r="M903" s="12"/>
      <c r="N903" s="12"/>
      <c r="O903" s="12"/>
      <c r="P903" s="12"/>
      <c r="Q903" s="12"/>
      <c r="R903" s="12"/>
      <c r="S903" s="12"/>
      <c r="T903" s="12"/>
      <c r="U903" s="12"/>
      <c r="V903" s="12"/>
      <c r="W903" s="12"/>
      <c r="X903" s="12"/>
      <c r="Y903" s="12"/>
      <c r="Z903" s="12"/>
      <c r="AA903" s="12"/>
      <c r="AB903" s="12"/>
      <c r="AC903" s="12"/>
      <c r="AD903" s="12"/>
      <c r="AE903" s="12"/>
      <c r="AF903" s="12"/>
      <c r="AG903" s="12"/>
      <c r="AH903" s="12"/>
      <c r="AI903" s="12"/>
      <c r="AJ903" s="12"/>
      <c r="AK903" s="12"/>
      <c r="AL903" s="12"/>
      <c r="AM903" s="12"/>
      <c r="AN903" s="12"/>
      <c r="AO903" s="12"/>
      <c r="AP903" s="12"/>
      <c r="AQ903" s="12"/>
      <c r="AR903" s="12"/>
      <c r="AS903" s="12"/>
      <c r="AT903" s="12"/>
      <c r="AU903" s="12"/>
      <c r="AV903" s="12"/>
      <c r="AW903" s="12"/>
      <c r="AX903" s="12"/>
      <c r="AY903" s="12"/>
      <c r="AZ903" s="12">
        <f t="shared" si="293"/>
        <v>0</v>
      </c>
      <c r="BA903" s="12">
        <f t="shared" si="294"/>
        <v>0</v>
      </c>
      <c r="BB903" s="12">
        <f t="shared" si="295"/>
        <v>0</v>
      </c>
      <c r="BC903" s="12">
        <f t="shared" si="296"/>
        <v>0</v>
      </c>
      <c r="BD903" s="12">
        <f t="shared" si="297"/>
        <v>0</v>
      </c>
      <c r="BE903" s="12">
        <f t="shared" si="298"/>
        <v>0</v>
      </c>
      <c r="BF903" s="12">
        <f t="shared" si="292"/>
        <v>0</v>
      </c>
    </row>
    <row r="904" spans="1:58">
      <c r="A904" s="14"/>
      <c r="B904" s="14"/>
      <c r="C904" s="14"/>
      <c r="D904" s="84"/>
      <c r="E904" s="84"/>
      <c r="F904" s="85"/>
      <c r="G904" s="85"/>
      <c r="H904" s="85"/>
      <c r="I904" s="14"/>
      <c r="J904" s="12"/>
      <c r="K904" s="12"/>
      <c r="L904" s="12"/>
      <c r="M904" s="12"/>
      <c r="N904" s="12"/>
      <c r="O904" s="12"/>
      <c r="P904" s="12"/>
      <c r="Q904" s="12"/>
      <c r="R904" s="12"/>
      <c r="S904" s="12"/>
      <c r="T904" s="12"/>
      <c r="U904" s="12"/>
      <c r="V904" s="12"/>
      <c r="W904" s="12"/>
      <c r="X904" s="12"/>
      <c r="Y904" s="12"/>
      <c r="Z904" s="12"/>
      <c r="AA904" s="12"/>
      <c r="AB904" s="12"/>
      <c r="AC904" s="12"/>
      <c r="AD904" s="12"/>
      <c r="AE904" s="12"/>
      <c r="AF904" s="12"/>
      <c r="AG904" s="12"/>
      <c r="AH904" s="12"/>
      <c r="AI904" s="12"/>
      <c r="AJ904" s="12"/>
      <c r="AK904" s="12"/>
      <c r="AL904" s="12"/>
      <c r="AM904" s="12"/>
      <c r="AN904" s="12"/>
      <c r="AO904" s="12"/>
      <c r="AP904" s="12"/>
      <c r="AQ904" s="12"/>
      <c r="AR904" s="12"/>
      <c r="AS904" s="12"/>
      <c r="AT904" s="12"/>
      <c r="AU904" s="12"/>
      <c r="AV904" s="12"/>
      <c r="AW904" s="12"/>
      <c r="AX904" s="12"/>
      <c r="AY904" s="12"/>
      <c r="AZ904" s="12">
        <f t="shared" si="293"/>
        <v>0</v>
      </c>
      <c r="BA904" s="12">
        <f t="shared" si="294"/>
        <v>0</v>
      </c>
      <c r="BB904" s="12">
        <f t="shared" si="295"/>
        <v>0</v>
      </c>
      <c r="BC904" s="12">
        <f t="shared" si="296"/>
        <v>0</v>
      </c>
      <c r="BD904" s="12">
        <f t="shared" si="297"/>
        <v>0</v>
      </c>
      <c r="BE904" s="12">
        <f t="shared" si="298"/>
        <v>0</v>
      </c>
      <c r="BF904" s="12">
        <f t="shared" si="292"/>
        <v>0</v>
      </c>
    </row>
    <row r="905" spans="1:58" ht="38.25">
      <c r="A905" s="14" t="s">
        <v>1245</v>
      </c>
      <c r="B905" s="14" t="s">
        <v>1246</v>
      </c>
      <c r="C905" s="14"/>
      <c r="D905" s="84" t="s">
        <v>44</v>
      </c>
      <c r="E905" s="84"/>
      <c r="F905" s="85">
        <v>10</v>
      </c>
      <c r="G905" s="85" t="s">
        <v>146</v>
      </c>
      <c r="H905" s="85"/>
      <c r="I905" s="14"/>
      <c r="J905" s="12">
        <v>0</v>
      </c>
      <c r="K905" s="12">
        <v>0</v>
      </c>
      <c r="L905" s="12">
        <v>0</v>
      </c>
      <c r="M905" s="12">
        <v>0</v>
      </c>
      <c r="N905" s="12">
        <v>0</v>
      </c>
      <c r="O905" s="12">
        <v>0</v>
      </c>
      <c r="P905" s="12">
        <f>SUM(J905:O905)</f>
        <v>0</v>
      </c>
      <c r="Q905" s="12">
        <v>0</v>
      </c>
      <c r="R905" s="12">
        <v>0</v>
      </c>
      <c r="S905" s="12">
        <v>0</v>
      </c>
      <c r="T905" s="12">
        <v>0</v>
      </c>
      <c r="U905" s="12">
        <v>0</v>
      </c>
      <c r="V905" s="12">
        <v>0</v>
      </c>
      <c r="W905" s="12">
        <f>SUM(Q905:V905)</f>
        <v>0</v>
      </c>
      <c r="X905" s="12">
        <v>0</v>
      </c>
      <c r="Y905" s="12">
        <v>0</v>
      </c>
      <c r="Z905" s="12">
        <v>0</v>
      </c>
      <c r="AA905" s="12">
        <v>0</v>
      </c>
      <c r="AB905" s="12">
        <v>0</v>
      </c>
      <c r="AC905" s="12">
        <v>0</v>
      </c>
      <c r="AD905" s="12">
        <f>SUM(X905:AC905)</f>
        <v>0</v>
      </c>
      <c r="AE905" s="12">
        <v>0</v>
      </c>
      <c r="AF905" s="12">
        <v>0</v>
      </c>
      <c r="AG905" s="12">
        <v>0</v>
      </c>
      <c r="AH905" s="12">
        <v>0</v>
      </c>
      <c r="AI905" s="12">
        <v>0</v>
      </c>
      <c r="AJ905" s="12">
        <v>0</v>
      </c>
      <c r="AK905" s="12">
        <f>SUM(AE905:AJ905)</f>
        <v>0</v>
      </c>
      <c r="AL905" s="12">
        <f t="shared" ref="AL905:AQ916" si="316">+J905+Q905+X905+AE905</f>
        <v>0</v>
      </c>
      <c r="AM905" s="12">
        <f t="shared" si="316"/>
        <v>0</v>
      </c>
      <c r="AN905" s="12">
        <f t="shared" si="316"/>
        <v>0</v>
      </c>
      <c r="AO905" s="12">
        <f t="shared" si="316"/>
        <v>0</v>
      </c>
      <c r="AP905" s="12">
        <f t="shared" si="316"/>
        <v>0</v>
      </c>
      <c r="AQ905" s="12">
        <f t="shared" si="316"/>
        <v>0</v>
      </c>
      <c r="AR905" s="12">
        <f t="shared" ref="AR905:AR916" si="317">SUM(AL905:AQ905)</f>
        <v>0</v>
      </c>
      <c r="AS905" s="12">
        <v>0</v>
      </c>
      <c r="AT905" s="12">
        <v>0</v>
      </c>
      <c r="AU905" s="12">
        <v>0</v>
      </c>
      <c r="AV905" s="12">
        <v>0</v>
      </c>
      <c r="AW905" s="12">
        <v>0</v>
      </c>
      <c r="AX905" s="12">
        <v>0</v>
      </c>
      <c r="AY905" s="12">
        <f>SUM(AS905:AX905)</f>
        <v>0</v>
      </c>
      <c r="AZ905" s="12">
        <f t="shared" si="293"/>
        <v>0</v>
      </c>
      <c r="BA905" s="12">
        <f t="shared" si="294"/>
        <v>0</v>
      </c>
      <c r="BB905" s="12">
        <f t="shared" si="295"/>
        <v>0</v>
      </c>
      <c r="BC905" s="12">
        <f t="shared" si="296"/>
        <v>0</v>
      </c>
      <c r="BD905" s="12">
        <f t="shared" si="297"/>
        <v>0</v>
      </c>
      <c r="BE905" s="12">
        <f t="shared" si="298"/>
        <v>0</v>
      </c>
      <c r="BF905" s="12">
        <f t="shared" si="292"/>
        <v>0</v>
      </c>
    </row>
    <row r="906" spans="1:58" ht="38.25">
      <c r="A906" s="14" t="s">
        <v>1247</v>
      </c>
      <c r="B906" s="14" t="s">
        <v>1240</v>
      </c>
      <c r="C906" s="14"/>
      <c r="D906" s="84" t="s">
        <v>44</v>
      </c>
      <c r="E906" s="84"/>
      <c r="F906" s="85">
        <v>10</v>
      </c>
      <c r="G906" s="85" t="s">
        <v>1241</v>
      </c>
      <c r="H906" s="85"/>
      <c r="I906" s="14"/>
      <c r="J906" s="12">
        <v>0</v>
      </c>
      <c r="K906" s="12">
        <v>0</v>
      </c>
      <c r="L906" s="12">
        <v>0</v>
      </c>
      <c r="M906" s="12">
        <v>0</v>
      </c>
      <c r="N906" s="12">
        <v>0</v>
      </c>
      <c r="O906" s="12">
        <v>0</v>
      </c>
      <c r="P906" s="12">
        <f>SUM(J906:O906)</f>
        <v>0</v>
      </c>
      <c r="Q906" s="12">
        <v>0</v>
      </c>
      <c r="R906" s="12">
        <v>0</v>
      </c>
      <c r="S906" s="12">
        <v>0</v>
      </c>
      <c r="T906" s="12">
        <v>0</v>
      </c>
      <c r="U906" s="12">
        <v>0</v>
      </c>
      <c r="V906" s="12">
        <v>48000</v>
      </c>
      <c r="W906" s="12">
        <f>SUM(Q906:V906)</f>
        <v>48000</v>
      </c>
      <c r="X906" s="12">
        <v>0</v>
      </c>
      <c r="Y906" s="12">
        <v>0</v>
      </c>
      <c r="Z906" s="12">
        <v>0</v>
      </c>
      <c r="AA906" s="12">
        <v>0</v>
      </c>
      <c r="AB906" s="12">
        <v>0</v>
      </c>
      <c r="AC906" s="12">
        <v>72500</v>
      </c>
      <c r="AD906" s="12">
        <f>SUM(X906:AC906)</f>
        <v>72500</v>
      </c>
      <c r="AE906" s="12">
        <v>0</v>
      </c>
      <c r="AF906" s="12">
        <v>0</v>
      </c>
      <c r="AG906" s="12">
        <v>0</v>
      </c>
      <c r="AH906" s="12">
        <v>0</v>
      </c>
      <c r="AI906" s="12">
        <v>0</v>
      </c>
      <c r="AJ906" s="12">
        <v>36300</v>
      </c>
      <c r="AK906" s="12">
        <f>SUM(AE906:AJ906)</f>
        <v>36300</v>
      </c>
      <c r="AL906" s="12">
        <f t="shared" si="316"/>
        <v>0</v>
      </c>
      <c r="AM906" s="12">
        <f t="shared" si="316"/>
        <v>0</v>
      </c>
      <c r="AN906" s="12">
        <f t="shared" si="316"/>
        <v>0</v>
      </c>
      <c r="AO906" s="12">
        <f t="shared" si="316"/>
        <v>0</v>
      </c>
      <c r="AP906" s="12">
        <f t="shared" si="316"/>
        <v>0</v>
      </c>
      <c r="AQ906" s="12">
        <f t="shared" si="316"/>
        <v>156800</v>
      </c>
      <c r="AR906" s="12">
        <f t="shared" si="317"/>
        <v>156800</v>
      </c>
      <c r="AS906" s="12">
        <v>0</v>
      </c>
      <c r="AT906" s="12">
        <v>0</v>
      </c>
      <c r="AU906" s="12">
        <v>0</v>
      </c>
      <c r="AV906" s="12">
        <v>0</v>
      </c>
      <c r="AW906" s="12">
        <v>0</v>
      </c>
      <c r="AX906" s="12">
        <v>0</v>
      </c>
      <c r="AY906" s="12">
        <f>SUM(AS906:AX906)</f>
        <v>0</v>
      </c>
      <c r="AZ906" s="12">
        <f t="shared" si="293"/>
        <v>0</v>
      </c>
      <c r="BA906" s="12">
        <f t="shared" si="294"/>
        <v>0</v>
      </c>
      <c r="BB906" s="12">
        <f t="shared" si="295"/>
        <v>0</v>
      </c>
      <c r="BC906" s="12">
        <f t="shared" si="296"/>
        <v>0</v>
      </c>
      <c r="BD906" s="12">
        <f t="shared" si="297"/>
        <v>0</v>
      </c>
      <c r="BE906" s="12">
        <f t="shared" si="298"/>
        <v>156800</v>
      </c>
      <c r="BF906" s="12">
        <f t="shared" ref="BF906:BF969" si="318">SUM(AZ906:BE906)</f>
        <v>156800</v>
      </c>
    </row>
    <row r="907" spans="1:58">
      <c r="A907" s="100" t="s">
        <v>1248</v>
      </c>
      <c r="B907" s="14" t="s">
        <v>3</v>
      </c>
      <c r="C907" s="14"/>
      <c r="D907" s="84" t="s">
        <v>44</v>
      </c>
      <c r="E907" s="84"/>
      <c r="F907" s="85">
        <v>10</v>
      </c>
      <c r="G907" s="85" t="s">
        <v>146</v>
      </c>
      <c r="H907" s="85"/>
      <c r="I907" s="14"/>
      <c r="J907" s="12">
        <v>0</v>
      </c>
      <c r="K907" s="12">
        <v>0</v>
      </c>
      <c r="L907" s="12">
        <v>0</v>
      </c>
      <c r="M907" s="12">
        <v>0</v>
      </c>
      <c r="N907" s="12">
        <v>0</v>
      </c>
      <c r="O907" s="12">
        <v>0</v>
      </c>
      <c r="P907" s="12">
        <f>SUM(J907:O907)</f>
        <v>0</v>
      </c>
      <c r="Q907" s="12">
        <v>0</v>
      </c>
      <c r="R907" s="12">
        <v>0</v>
      </c>
      <c r="S907" s="12">
        <v>0</v>
      </c>
      <c r="T907" s="12">
        <v>0</v>
      </c>
      <c r="U907" s="12">
        <v>0</v>
      </c>
      <c r="V907" s="12">
        <v>0</v>
      </c>
      <c r="W907" s="12">
        <f>SUM(Q907:V907)</f>
        <v>0</v>
      </c>
      <c r="X907" s="12">
        <v>0</v>
      </c>
      <c r="Y907" s="12">
        <v>0</v>
      </c>
      <c r="Z907" s="12">
        <v>0</v>
      </c>
      <c r="AA907" s="12">
        <v>0</v>
      </c>
      <c r="AB907" s="12">
        <v>0</v>
      </c>
      <c r="AC907" s="12">
        <v>0</v>
      </c>
      <c r="AD907" s="12">
        <f>SUM(X907:AC907)</f>
        <v>0</v>
      </c>
      <c r="AE907" s="12">
        <v>0</v>
      </c>
      <c r="AF907" s="12">
        <v>0</v>
      </c>
      <c r="AG907" s="12">
        <v>0</v>
      </c>
      <c r="AH907" s="12">
        <v>0</v>
      </c>
      <c r="AI907" s="12">
        <v>0</v>
      </c>
      <c r="AJ907" s="12">
        <v>0</v>
      </c>
      <c r="AK907" s="12">
        <f>SUM(AE907:AJ907)</f>
        <v>0</v>
      </c>
      <c r="AL907" s="12">
        <f t="shared" si="316"/>
        <v>0</v>
      </c>
      <c r="AM907" s="12">
        <f t="shared" si="316"/>
        <v>0</v>
      </c>
      <c r="AN907" s="12">
        <f t="shared" si="316"/>
        <v>0</v>
      </c>
      <c r="AO907" s="12">
        <f t="shared" si="316"/>
        <v>0</v>
      </c>
      <c r="AP907" s="12">
        <f t="shared" si="316"/>
        <v>0</v>
      </c>
      <c r="AQ907" s="12">
        <f t="shared" si="316"/>
        <v>0</v>
      </c>
      <c r="AR907" s="12">
        <f t="shared" si="317"/>
        <v>0</v>
      </c>
      <c r="AS907" s="12">
        <v>0</v>
      </c>
      <c r="AT907" s="12">
        <v>0</v>
      </c>
      <c r="AU907" s="12">
        <v>0</v>
      </c>
      <c r="AV907" s="12">
        <v>0</v>
      </c>
      <c r="AW907" s="12">
        <v>0</v>
      </c>
      <c r="AX907" s="12">
        <v>0</v>
      </c>
      <c r="AY907" s="12">
        <f>SUM(AS907:AX907)</f>
        <v>0</v>
      </c>
      <c r="AZ907" s="12">
        <f t="shared" ref="AZ907:AZ970" si="319">AL907+AS907</f>
        <v>0</v>
      </c>
      <c r="BA907" s="12">
        <f t="shared" ref="BA907:BA970" si="320">AM907+AT907</f>
        <v>0</v>
      </c>
      <c r="BB907" s="12">
        <f t="shared" ref="BB907:BB970" si="321">AN907+AU907</f>
        <v>0</v>
      </c>
      <c r="BC907" s="12">
        <f t="shared" ref="BC907:BC970" si="322">AO907+AV907</f>
        <v>0</v>
      </c>
      <c r="BD907" s="12">
        <f t="shared" ref="BD907:BD970" si="323">AP907+AW907</f>
        <v>0</v>
      </c>
      <c r="BE907" s="12">
        <f t="shared" ref="BE907:BE970" si="324">AQ907+AX907</f>
        <v>0</v>
      </c>
      <c r="BF907" s="12">
        <f t="shared" si="318"/>
        <v>0</v>
      </c>
    </row>
    <row r="908" spans="1:58" s="3" customFormat="1" outlineLevel="1">
      <c r="A908" s="12" t="s">
        <v>1249</v>
      </c>
      <c r="B908" s="14" t="s">
        <v>1250</v>
      </c>
      <c r="C908" s="26"/>
      <c r="D908" s="14" t="s">
        <v>44</v>
      </c>
      <c r="E908" s="14"/>
      <c r="F908" s="101">
        <v>10</v>
      </c>
      <c r="G908" s="101">
        <v>12</v>
      </c>
      <c r="H908" s="86"/>
      <c r="I908" s="26"/>
      <c r="J908" s="24">
        <f>SUM(J909:J911)</f>
        <v>654719.34699999995</v>
      </c>
      <c r="K908" s="24">
        <f t="shared" ref="K908:AK908" si="325">SUM(K909:K911)</f>
        <v>0</v>
      </c>
      <c r="L908" s="24">
        <f t="shared" si="325"/>
        <v>0</v>
      </c>
      <c r="M908" s="24">
        <f t="shared" si="325"/>
        <v>0</v>
      </c>
      <c r="N908" s="24">
        <f t="shared" si="325"/>
        <v>0</v>
      </c>
      <c r="O908" s="24">
        <f t="shared" si="325"/>
        <v>0</v>
      </c>
      <c r="P908" s="24">
        <f t="shared" si="325"/>
        <v>654719.34699999995</v>
      </c>
      <c r="Q908" s="24">
        <f t="shared" si="325"/>
        <v>759190.78799999994</v>
      </c>
      <c r="R908" s="24">
        <f t="shared" si="325"/>
        <v>0</v>
      </c>
      <c r="S908" s="24">
        <f t="shared" si="325"/>
        <v>0</v>
      </c>
      <c r="T908" s="24">
        <f t="shared" si="325"/>
        <v>0</v>
      </c>
      <c r="U908" s="24">
        <f t="shared" si="325"/>
        <v>0</v>
      </c>
      <c r="V908" s="24">
        <f t="shared" si="325"/>
        <v>0</v>
      </c>
      <c r="W908" s="24">
        <f t="shared" si="325"/>
        <v>759190.78799999994</v>
      </c>
      <c r="X908" s="24">
        <f t="shared" si="325"/>
        <v>581490.05437999999</v>
      </c>
      <c r="Y908" s="24">
        <f t="shared" si="325"/>
        <v>0</v>
      </c>
      <c r="Z908" s="24">
        <f t="shared" si="325"/>
        <v>0</v>
      </c>
      <c r="AA908" s="24">
        <f t="shared" si="325"/>
        <v>0</v>
      </c>
      <c r="AB908" s="24">
        <f t="shared" si="325"/>
        <v>0</v>
      </c>
      <c r="AC908" s="24">
        <f t="shared" si="325"/>
        <v>0</v>
      </c>
      <c r="AD908" s="24">
        <f t="shared" si="325"/>
        <v>581490.05437999999</v>
      </c>
      <c r="AE908" s="24">
        <f t="shared" si="325"/>
        <v>855990.1817999999</v>
      </c>
      <c r="AF908" s="24">
        <f t="shared" si="325"/>
        <v>0</v>
      </c>
      <c r="AG908" s="24">
        <f t="shared" si="325"/>
        <v>0</v>
      </c>
      <c r="AH908" s="24">
        <f t="shared" si="325"/>
        <v>0</v>
      </c>
      <c r="AI908" s="24">
        <f t="shared" si="325"/>
        <v>0</v>
      </c>
      <c r="AJ908" s="24">
        <f t="shared" si="325"/>
        <v>0</v>
      </c>
      <c r="AK908" s="24">
        <f t="shared" si="325"/>
        <v>855990.1817999999</v>
      </c>
      <c r="AL908" s="12">
        <f t="shared" si="316"/>
        <v>2851390.3711799998</v>
      </c>
      <c r="AM908" s="12">
        <f>+K908+R908+Y908+AF908+AT908</f>
        <v>0</v>
      </c>
      <c r="AN908" s="12">
        <f>+L908+S908+Z908+AG908+AU908</f>
        <v>0</v>
      </c>
      <c r="AO908" s="12">
        <f>+M908+T908+AA908+AH908+AV908</f>
        <v>0</v>
      </c>
      <c r="AP908" s="12">
        <f>+N908+U908+AB908+AI908+AW908</f>
        <v>0</v>
      </c>
      <c r="AQ908" s="12">
        <f>+O908+V908+AC908+AJ908+AX908</f>
        <v>0</v>
      </c>
      <c r="AR908" s="12">
        <f t="shared" si="317"/>
        <v>2851390.3711799998</v>
      </c>
      <c r="AS908" s="24">
        <v>0</v>
      </c>
      <c r="AT908" s="24">
        <v>0</v>
      </c>
      <c r="AU908" s="24">
        <v>0</v>
      </c>
      <c r="AV908" s="24">
        <v>0</v>
      </c>
      <c r="AW908" s="24">
        <v>0</v>
      </c>
      <c r="AX908" s="24">
        <v>0</v>
      </c>
      <c r="AY908" s="24">
        <f>SUM(AY909:AY911)</f>
        <v>0</v>
      </c>
      <c r="AZ908" s="12">
        <f t="shared" si="319"/>
        <v>2851390.3711799998</v>
      </c>
      <c r="BA908" s="12">
        <f t="shared" si="320"/>
        <v>0</v>
      </c>
      <c r="BB908" s="12">
        <f t="shared" si="321"/>
        <v>0</v>
      </c>
      <c r="BC908" s="12">
        <f t="shared" si="322"/>
        <v>0</v>
      </c>
      <c r="BD908" s="12">
        <f t="shared" si="323"/>
        <v>0</v>
      </c>
      <c r="BE908" s="12">
        <f t="shared" si="324"/>
        <v>0</v>
      </c>
      <c r="BF908" s="12">
        <f t="shared" si="318"/>
        <v>2851390.3711799998</v>
      </c>
    </row>
    <row r="909" spans="1:58" ht="63.75">
      <c r="A909" s="84" t="s">
        <v>1251</v>
      </c>
      <c r="B909" s="14" t="s">
        <v>1250</v>
      </c>
      <c r="C909" s="14" t="s">
        <v>1252</v>
      </c>
      <c r="D909" s="14"/>
      <c r="E909" s="14"/>
      <c r="F909" s="85">
        <v>10</v>
      </c>
      <c r="G909" s="85">
        <v>12</v>
      </c>
      <c r="H909" s="85"/>
      <c r="I909" s="14"/>
      <c r="J909" s="12">
        <v>654719.34699999995</v>
      </c>
      <c r="K909" s="12">
        <v>0</v>
      </c>
      <c r="L909" s="12">
        <v>0</v>
      </c>
      <c r="M909" s="12">
        <v>0</v>
      </c>
      <c r="N909" s="12">
        <v>0</v>
      </c>
      <c r="O909" s="12">
        <v>0</v>
      </c>
      <c r="P909" s="12">
        <f>SUM(J909:O909)</f>
        <v>654719.34699999995</v>
      </c>
      <c r="Q909" s="26">
        <v>0</v>
      </c>
      <c r="R909" s="12">
        <v>0</v>
      </c>
      <c r="S909" s="12">
        <v>0</v>
      </c>
      <c r="T909" s="12">
        <v>0</v>
      </c>
      <c r="U909" s="12">
        <v>0</v>
      </c>
      <c r="V909" s="12">
        <v>0</v>
      </c>
      <c r="W909" s="12">
        <f>SUM(Q909:V909)</f>
        <v>0</v>
      </c>
      <c r="X909" s="11">
        <v>0</v>
      </c>
      <c r="Y909" s="12">
        <v>0</v>
      </c>
      <c r="Z909" s="12">
        <v>0</v>
      </c>
      <c r="AA909" s="12">
        <v>0</v>
      </c>
      <c r="AB909" s="12">
        <v>0</v>
      </c>
      <c r="AC909" s="12">
        <v>0</v>
      </c>
      <c r="AD909" s="12">
        <f>SUM(X909:AC909)</f>
        <v>0</v>
      </c>
      <c r="AE909" s="12">
        <v>0</v>
      </c>
      <c r="AF909" s="12">
        <v>0</v>
      </c>
      <c r="AG909" s="12">
        <v>0</v>
      </c>
      <c r="AH909" s="12">
        <v>0</v>
      </c>
      <c r="AI909" s="12">
        <v>0</v>
      </c>
      <c r="AJ909" s="12">
        <v>0</v>
      </c>
      <c r="AK909" s="12">
        <f>SUM(AE909:AJ909)</f>
        <v>0</v>
      </c>
      <c r="AL909" s="12">
        <f t="shared" si="316"/>
        <v>654719.34699999995</v>
      </c>
      <c r="AM909" s="12">
        <f t="shared" si="316"/>
        <v>0</v>
      </c>
      <c r="AN909" s="12">
        <f t="shared" si="316"/>
        <v>0</v>
      </c>
      <c r="AO909" s="12">
        <f t="shared" si="316"/>
        <v>0</v>
      </c>
      <c r="AP909" s="12">
        <f t="shared" si="316"/>
        <v>0</v>
      </c>
      <c r="AQ909" s="12">
        <f t="shared" si="316"/>
        <v>0</v>
      </c>
      <c r="AR909" s="12">
        <f t="shared" si="317"/>
        <v>654719.34699999995</v>
      </c>
      <c r="AS909" s="11">
        <v>0</v>
      </c>
      <c r="AT909" s="12">
        <v>0</v>
      </c>
      <c r="AU909" s="12">
        <v>0</v>
      </c>
      <c r="AV909" s="12">
        <v>0</v>
      </c>
      <c r="AW909" s="12">
        <v>0</v>
      </c>
      <c r="AX909" s="12">
        <v>0</v>
      </c>
      <c r="AY909" s="12">
        <f>SUM(AS909:AX909)</f>
        <v>0</v>
      </c>
      <c r="AZ909" s="12">
        <f t="shared" si="319"/>
        <v>654719.34699999995</v>
      </c>
      <c r="BA909" s="12">
        <f t="shared" si="320"/>
        <v>0</v>
      </c>
      <c r="BB909" s="12">
        <f t="shared" si="321"/>
        <v>0</v>
      </c>
      <c r="BC909" s="12">
        <f t="shared" si="322"/>
        <v>0</v>
      </c>
      <c r="BD909" s="12">
        <f t="shared" si="323"/>
        <v>0</v>
      </c>
      <c r="BE909" s="12">
        <f t="shared" si="324"/>
        <v>0</v>
      </c>
      <c r="BF909" s="12">
        <f t="shared" si="318"/>
        <v>654719.34699999995</v>
      </c>
    </row>
    <row r="910" spans="1:58" ht="51">
      <c r="A910" s="84" t="s">
        <v>1253</v>
      </c>
      <c r="B910" s="14" t="s">
        <v>1250</v>
      </c>
      <c r="C910" s="14" t="s">
        <v>1254</v>
      </c>
      <c r="D910" s="14"/>
      <c r="E910" s="14"/>
      <c r="F910" s="85">
        <v>10</v>
      </c>
      <c r="G910" s="85">
        <v>12</v>
      </c>
      <c r="H910" s="85"/>
      <c r="I910" s="14"/>
      <c r="J910" s="11">
        <v>0</v>
      </c>
      <c r="K910" s="12">
        <v>0</v>
      </c>
      <c r="L910" s="12">
        <v>0</v>
      </c>
      <c r="M910" s="12">
        <v>0</v>
      </c>
      <c r="N910" s="12">
        <v>0</v>
      </c>
      <c r="O910" s="12">
        <v>0</v>
      </c>
      <c r="P910" s="12">
        <f t="shared" ref="P910:P917" si="326">SUM(J910:O910)</f>
        <v>0</v>
      </c>
      <c r="Q910" s="11">
        <v>759190.78799999994</v>
      </c>
      <c r="R910" s="12">
        <v>0</v>
      </c>
      <c r="S910" s="12">
        <v>0</v>
      </c>
      <c r="T910" s="12">
        <v>0</v>
      </c>
      <c r="U910" s="12">
        <v>0</v>
      </c>
      <c r="V910" s="12">
        <v>0</v>
      </c>
      <c r="W910" s="12">
        <f t="shared" ref="W910:W917" si="327">SUM(Q910:V910)</f>
        <v>759190.78799999994</v>
      </c>
      <c r="X910" s="11">
        <v>0</v>
      </c>
      <c r="Y910" s="12">
        <v>0</v>
      </c>
      <c r="Z910" s="12">
        <v>0</v>
      </c>
      <c r="AA910" s="12">
        <v>0</v>
      </c>
      <c r="AB910" s="12">
        <v>0</v>
      </c>
      <c r="AC910" s="12">
        <v>0</v>
      </c>
      <c r="AD910" s="12">
        <f t="shared" ref="AD910:AD917" si="328">SUM(X910:AC910)</f>
        <v>0</v>
      </c>
      <c r="AE910" s="12">
        <v>0</v>
      </c>
      <c r="AF910" s="12">
        <v>0</v>
      </c>
      <c r="AG910" s="12">
        <v>0</v>
      </c>
      <c r="AH910" s="12">
        <v>0</v>
      </c>
      <c r="AI910" s="12">
        <v>0</v>
      </c>
      <c r="AJ910" s="12">
        <v>0</v>
      </c>
      <c r="AK910" s="12">
        <f t="shared" ref="AK910:AK917" si="329">SUM(AE910:AJ910)</f>
        <v>0</v>
      </c>
      <c r="AL910" s="12">
        <f t="shared" si="316"/>
        <v>759190.78799999994</v>
      </c>
      <c r="AM910" s="12">
        <f t="shared" si="316"/>
        <v>0</v>
      </c>
      <c r="AN910" s="12">
        <f t="shared" si="316"/>
        <v>0</v>
      </c>
      <c r="AO910" s="12">
        <f t="shared" si="316"/>
        <v>0</v>
      </c>
      <c r="AP910" s="12">
        <f t="shared" si="316"/>
        <v>0</v>
      </c>
      <c r="AQ910" s="12">
        <f t="shared" si="316"/>
        <v>0</v>
      </c>
      <c r="AR910" s="12">
        <f t="shared" si="317"/>
        <v>759190.78799999994</v>
      </c>
      <c r="AS910" s="11">
        <v>0</v>
      </c>
      <c r="AT910" s="12">
        <v>0</v>
      </c>
      <c r="AU910" s="12">
        <v>0</v>
      </c>
      <c r="AV910" s="12">
        <v>0</v>
      </c>
      <c r="AW910" s="12">
        <v>0</v>
      </c>
      <c r="AX910" s="12">
        <v>0</v>
      </c>
      <c r="AY910" s="12">
        <f t="shared" ref="AY910:AY917" si="330">SUM(AS910:AX910)</f>
        <v>0</v>
      </c>
      <c r="AZ910" s="12">
        <f t="shared" si="319"/>
        <v>759190.78799999994</v>
      </c>
      <c r="BA910" s="12">
        <f t="shared" si="320"/>
        <v>0</v>
      </c>
      <c r="BB910" s="12">
        <f t="shared" si="321"/>
        <v>0</v>
      </c>
      <c r="BC910" s="12">
        <f t="shared" si="322"/>
        <v>0</v>
      </c>
      <c r="BD910" s="12">
        <f t="shared" si="323"/>
        <v>0</v>
      </c>
      <c r="BE910" s="12">
        <f t="shared" si="324"/>
        <v>0</v>
      </c>
      <c r="BF910" s="12">
        <f t="shared" si="318"/>
        <v>759190.78799999994</v>
      </c>
    </row>
    <row r="911" spans="1:58">
      <c r="A911" s="84" t="s">
        <v>1255</v>
      </c>
      <c r="B911" s="14" t="s">
        <v>1250</v>
      </c>
      <c r="C911" s="14" t="s">
        <v>1256</v>
      </c>
      <c r="D911" s="14"/>
      <c r="E911" s="14"/>
      <c r="F911" s="85">
        <v>10</v>
      </c>
      <c r="G911" s="85">
        <v>12</v>
      </c>
      <c r="H911" s="85"/>
      <c r="I911" s="14"/>
      <c r="J911" s="11">
        <v>0</v>
      </c>
      <c r="K911" s="12">
        <v>0</v>
      </c>
      <c r="L911" s="12">
        <v>0</v>
      </c>
      <c r="M911" s="12">
        <v>0</v>
      </c>
      <c r="N911" s="12">
        <v>0</v>
      </c>
      <c r="O911" s="12">
        <v>0</v>
      </c>
      <c r="P911" s="12">
        <f t="shared" si="326"/>
        <v>0</v>
      </c>
      <c r="Q911" s="11">
        <v>0</v>
      </c>
      <c r="R911" s="12">
        <v>0</v>
      </c>
      <c r="S911" s="12">
        <v>0</v>
      </c>
      <c r="T911" s="12">
        <v>0</v>
      </c>
      <c r="U911" s="12">
        <v>0</v>
      </c>
      <c r="V911" s="12">
        <v>0</v>
      </c>
      <c r="W911" s="12">
        <f t="shared" si="327"/>
        <v>0</v>
      </c>
      <c r="X911" s="12">
        <v>581490.05437999999</v>
      </c>
      <c r="Y911" s="12">
        <v>0</v>
      </c>
      <c r="Z911" s="12">
        <v>0</v>
      </c>
      <c r="AA911" s="12">
        <v>0</v>
      </c>
      <c r="AB911" s="12">
        <v>0</v>
      </c>
      <c r="AC911" s="12">
        <v>0</v>
      </c>
      <c r="AD911" s="12">
        <f t="shared" si="328"/>
        <v>581490.05437999999</v>
      </c>
      <c r="AE911" s="12">
        <v>855990.1817999999</v>
      </c>
      <c r="AF911" s="12">
        <v>0</v>
      </c>
      <c r="AG911" s="12">
        <v>0</v>
      </c>
      <c r="AH911" s="12">
        <v>0</v>
      </c>
      <c r="AI911" s="12">
        <v>0</v>
      </c>
      <c r="AJ911" s="12">
        <v>0</v>
      </c>
      <c r="AK911" s="12">
        <f t="shared" si="329"/>
        <v>855990.1817999999</v>
      </c>
      <c r="AL911" s="12">
        <f t="shared" si="316"/>
        <v>1437480.23618</v>
      </c>
      <c r="AM911" s="12">
        <f t="shared" si="316"/>
        <v>0</v>
      </c>
      <c r="AN911" s="12">
        <f t="shared" si="316"/>
        <v>0</v>
      </c>
      <c r="AO911" s="12">
        <f t="shared" si="316"/>
        <v>0</v>
      </c>
      <c r="AP911" s="12">
        <f t="shared" si="316"/>
        <v>0</v>
      </c>
      <c r="AQ911" s="12">
        <f t="shared" si="316"/>
        <v>0</v>
      </c>
      <c r="AR911" s="12">
        <f t="shared" si="317"/>
        <v>1437480.23618</v>
      </c>
      <c r="AS911" s="11">
        <v>0</v>
      </c>
      <c r="AT911" s="12">
        <v>0</v>
      </c>
      <c r="AU911" s="12">
        <v>0</v>
      </c>
      <c r="AV911" s="12">
        <v>0</v>
      </c>
      <c r="AW911" s="12">
        <v>0</v>
      </c>
      <c r="AX911" s="12">
        <v>0</v>
      </c>
      <c r="AY911" s="12">
        <f t="shared" si="330"/>
        <v>0</v>
      </c>
      <c r="AZ911" s="12">
        <f t="shared" si="319"/>
        <v>1437480.23618</v>
      </c>
      <c r="BA911" s="12">
        <f t="shared" si="320"/>
        <v>0</v>
      </c>
      <c r="BB911" s="12">
        <f t="shared" si="321"/>
        <v>0</v>
      </c>
      <c r="BC911" s="12">
        <f t="shared" si="322"/>
        <v>0</v>
      </c>
      <c r="BD911" s="12">
        <f t="shared" si="323"/>
        <v>0</v>
      </c>
      <c r="BE911" s="12">
        <f t="shared" si="324"/>
        <v>0</v>
      </c>
      <c r="BF911" s="12">
        <f t="shared" si="318"/>
        <v>1437480.23618</v>
      </c>
    </row>
    <row r="912" spans="1:58" ht="165.75">
      <c r="A912" s="14" t="s">
        <v>1257</v>
      </c>
      <c r="B912" s="14" t="s">
        <v>1258</v>
      </c>
      <c r="C912" s="14" t="s">
        <v>1259</v>
      </c>
      <c r="D912" s="14" t="s">
        <v>44</v>
      </c>
      <c r="E912" s="14"/>
      <c r="F912" s="114" t="s">
        <v>1498</v>
      </c>
      <c r="G912" s="85" t="s">
        <v>77</v>
      </c>
      <c r="H912" s="85" t="s">
        <v>1260</v>
      </c>
      <c r="I912" s="14"/>
      <c r="J912" s="11">
        <v>0</v>
      </c>
      <c r="K912" s="26">
        <v>12600</v>
      </c>
      <c r="L912" s="12">
        <v>0</v>
      </c>
      <c r="M912" s="12">
        <v>0</v>
      </c>
      <c r="N912" s="12">
        <v>0</v>
      </c>
      <c r="O912" s="12">
        <v>0</v>
      </c>
      <c r="P912" s="12">
        <f t="shared" si="326"/>
        <v>12600</v>
      </c>
      <c r="Q912" s="23">
        <v>0</v>
      </c>
      <c r="R912" s="12">
        <v>0</v>
      </c>
      <c r="S912" s="12">
        <v>0</v>
      </c>
      <c r="T912" s="12">
        <v>0</v>
      </c>
      <c r="U912" s="12">
        <v>0</v>
      </c>
      <c r="V912" s="12">
        <v>0</v>
      </c>
      <c r="W912" s="12">
        <f t="shared" si="327"/>
        <v>0</v>
      </c>
      <c r="X912" s="23">
        <v>0</v>
      </c>
      <c r="Y912" s="12">
        <v>0</v>
      </c>
      <c r="Z912" s="12">
        <v>0</v>
      </c>
      <c r="AA912" s="12">
        <v>0</v>
      </c>
      <c r="AB912" s="12">
        <v>0</v>
      </c>
      <c r="AC912" s="12">
        <v>0</v>
      </c>
      <c r="AD912" s="12">
        <f t="shared" si="328"/>
        <v>0</v>
      </c>
      <c r="AE912" s="12">
        <v>0</v>
      </c>
      <c r="AF912" s="12">
        <v>0</v>
      </c>
      <c r="AG912" s="12">
        <v>0</v>
      </c>
      <c r="AH912" s="12">
        <v>0</v>
      </c>
      <c r="AI912" s="12">
        <v>0</v>
      </c>
      <c r="AJ912" s="12">
        <v>0</v>
      </c>
      <c r="AK912" s="12">
        <f t="shared" si="329"/>
        <v>0</v>
      </c>
      <c r="AL912" s="12">
        <f t="shared" si="316"/>
        <v>0</v>
      </c>
      <c r="AM912" s="12">
        <f t="shared" si="316"/>
        <v>12600</v>
      </c>
      <c r="AN912" s="12">
        <f t="shared" si="316"/>
        <v>0</v>
      </c>
      <c r="AO912" s="12">
        <f t="shared" si="316"/>
        <v>0</v>
      </c>
      <c r="AP912" s="12">
        <f t="shared" si="316"/>
        <v>0</v>
      </c>
      <c r="AQ912" s="12">
        <f t="shared" si="316"/>
        <v>0</v>
      </c>
      <c r="AR912" s="12">
        <f t="shared" si="317"/>
        <v>12600</v>
      </c>
      <c r="AS912" s="11">
        <v>0</v>
      </c>
      <c r="AT912" s="12">
        <v>0</v>
      </c>
      <c r="AU912" s="12">
        <v>0</v>
      </c>
      <c r="AV912" s="12">
        <v>0</v>
      </c>
      <c r="AW912" s="12">
        <v>0</v>
      </c>
      <c r="AX912" s="12">
        <v>0</v>
      </c>
      <c r="AY912" s="12">
        <f t="shared" si="330"/>
        <v>0</v>
      </c>
      <c r="AZ912" s="12">
        <f t="shared" si="319"/>
        <v>0</v>
      </c>
      <c r="BA912" s="12">
        <f t="shared" si="320"/>
        <v>12600</v>
      </c>
      <c r="BB912" s="12">
        <f t="shared" si="321"/>
        <v>0</v>
      </c>
      <c r="BC912" s="12">
        <f t="shared" si="322"/>
        <v>0</v>
      </c>
      <c r="BD912" s="12">
        <f t="shared" si="323"/>
        <v>0</v>
      </c>
      <c r="BE912" s="12">
        <f t="shared" si="324"/>
        <v>0</v>
      </c>
      <c r="BF912" s="12">
        <f t="shared" si="318"/>
        <v>12600</v>
      </c>
    </row>
    <row r="913" spans="1:58" ht="196.5" customHeight="1">
      <c r="A913" s="14" t="s">
        <v>1261</v>
      </c>
      <c r="B913" s="14" t="s">
        <v>1258</v>
      </c>
      <c r="C913" s="14" t="s">
        <v>1262</v>
      </c>
      <c r="D913" s="14" t="s">
        <v>44</v>
      </c>
      <c r="E913" s="14"/>
      <c r="F913" s="114" t="s">
        <v>1499</v>
      </c>
      <c r="G913" s="85" t="s">
        <v>1263</v>
      </c>
      <c r="H913" s="85" t="s">
        <v>1264</v>
      </c>
      <c r="I913" s="14"/>
      <c r="J913" s="11">
        <v>0</v>
      </c>
      <c r="K913" s="12">
        <v>3461.5349999999999</v>
      </c>
      <c r="L913" s="12">
        <v>0</v>
      </c>
      <c r="M913" s="12">
        <v>0</v>
      </c>
      <c r="N913" s="12">
        <v>0</v>
      </c>
      <c r="O913" s="12">
        <v>0</v>
      </c>
      <c r="P913" s="12">
        <f t="shared" si="326"/>
        <v>3461.5349999999999</v>
      </c>
      <c r="Q913" s="23">
        <v>0</v>
      </c>
      <c r="R913" s="26">
        <v>1538.46</v>
      </c>
      <c r="S913" s="12">
        <v>0</v>
      </c>
      <c r="T913" s="12">
        <v>0</v>
      </c>
      <c r="U913" s="12">
        <v>0</v>
      </c>
      <c r="V913" s="12">
        <v>0</v>
      </c>
      <c r="W913" s="12">
        <f t="shared" si="327"/>
        <v>1538.46</v>
      </c>
      <c r="X913" s="23">
        <v>0</v>
      </c>
      <c r="Y913" s="26">
        <v>1538.46</v>
      </c>
      <c r="Z913" s="12">
        <v>0</v>
      </c>
      <c r="AA913" s="12">
        <v>0</v>
      </c>
      <c r="AB913" s="12">
        <v>0</v>
      </c>
      <c r="AC913" s="12">
        <v>0</v>
      </c>
      <c r="AD913" s="12">
        <f t="shared" si="328"/>
        <v>1538.46</v>
      </c>
      <c r="AE913" s="23">
        <v>0</v>
      </c>
      <c r="AF913" s="26">
        <v>1538.46</v>
      </c>
      <c r="AG913" s="12">
        <v>0</v>
      </c>
      <c r="AH913" s="12">
        <v>0</v>
      </c>
      <c r="AI913" s="12">
        <v>0</v>
      </c>
      <c r="AJ913" s="12">
        <v>0</v>
      </c>
      <c r="AK913" s="12">
        <f t="shared" si="329"/>
        <v>1538.46</v>
      </c>
      <c r="AL913" s="12">
        <f t="shared" si="316"/>
        <v>0</v>
      </c>
      <c r="AM913" s="12">
        <f t="shared" si="316"/>
        <v>8076.915</v>
      </c>
      <c r="AN913" s="12">
        <f t="shared" si="316"/>
        <v>0</v>
      </c>
      <c r="AO913" s="12">
        <f t="shared" si="316"/>
        <v>0</v>
      </c>
      <c r="AP913" s="12">
        <f t="shared" si="316"/>
        <v>0</v>
      </c>
      <c r="AQ913" s="12">
        <f t="shared" si="316"/>
        <v>0</v>
      </c>
      <c r="AR913" s="12">
        <f t="shared" si="317"/>
        <v>8076.915</v>
      </c>
      <c r="AS913" s="11">
        <v>0</v>
      </c>
      <c r="AT913" s="12">
        <v>0</v>
      </c>
      <c r="AU913" s="12">
        <v>0</v>
      </c>
      <c r="AV913" s="12">
        <v>0</v>
      </c>
      <c r="AW913" s="12">
        <v>0</v>
      </c>
      <c r="AX913" s="12">
        <v>0</v>
      </c>
      <c r="AY913" s="12">
        <f t="shared" si="330"/>
        <v>0</v>
      </c>
      <c r="AZ913" s="12">
        <f t="shared" si="319"/>
        <v>0</v>
      </c>
      <c r="BA913" s="12">
        <f t="shared" si="320"/>
        <v>8076.915</v>
      </c>
      <c r="BB913" s="12">
        <f t="shared" si="321"/>
        <v>0</v>
      </c>
      <c r="BC913" s="12">
        <f t="shared" si="322"/>
        <v>0</v>
      </c>
      <c r="BD913" s="12">
        <f t="shared" si="323"/>
        <v>0</v>
      </c>
      <c r="BE913" s="12">
        <f t="shared" si="324"/>
        <v>0</v>
      </c>
      <c r="BF913" s="12">
        <f t="shared" si="318"/>
        <v>8076.915</v>
      </c>
    </row>
    <row r="914" spans="1:58" s="3" customFormat="1" ht="51" outlineLevel="1">
      <c r="A914" s="12" t="s">
        <v>1265</v>
      </c>
      <c r="B914" s="26" t="s">
        <v>1266</v>
      </c>
      <c r="C914" s="26" t="s">
        <v>1267</v>
      </c>
      <c r="D914" s="26" t="s">
        <v>44</v>
      </c>
      <c r="E914" s="26"/>
      <c r="F914" s="101">
        <v>10</v>
      </c>
      <c r="G914" s="101">
        <v>2</v>
      </c>
      <c r="H914" s="86"/>
      <c r="I914" s="26"/>
      <c r="J914" s="24">
        <v>0</v>
      </c>
      <c r="K914" s="12">
        <v>0</v>
      </c>
      <c r="L914" s="12">
        <v>0</v>
      </c>
      <c r="M914" s="12">
        <v>0</v>
      </c>
      <c r="N914" s="12">
        <v>0</v>
      </c>
      <c r="O914" s="12">
        <v>0</v>
      </c>
      <c r="P914" s="12">
        <f t="shared" si="326"/>
        <v>0</v>
      </c>
      <c r="Q914" s="26">
        <v>262776</v>
      </c>
      <c r="R914" s="12">
        <v>0</v>
      </c>
      <c r="S914" s="12">
        <v>0</v>
      </c>
      <c r="T914" s="12">
        <v>0</v>
      </c>
      <c r="U914" s="12">
        <v>0</v>
      </c>
      <c r="V914" s="12">
        <v>0</v>
      </c>
      <c r="W914" s="12">
        <f t="shared" si="327"/>
        <v>262776</v>
      </c>
      <c r="X914" s="26">
        <v>131388</v>
      </c>
      <c r="Y914" s="12">
        <v>0</v>
      </c>
      <c r="Z914" s="12">
        <v>0</v>
      </c>
      <c r="AA914" s="12">
        <v>0</v>
      </c>
      <c r="AB914" s="12">
        <v>0</v>
      </c>
      <c r="AC914" s="12">
        <v>0</v>
      </c>
      <c r="AD914" s="12">
        <f t="shared" si="328"/>
        <v>131388</v>
      </c>
      <c r="AE914" s="26"/>
      <c r="AF914" s="12">
        <v>0</v>
      </c>
      <c r="AG914" s="12">
        <v>0</v>
      </c>
      <c r="AH914" s="12">
        <v>0</v>
      </c>
      <c r="AI914" s="12">
        <v>0</v>
      </c>
      <c r="AJ914" s="12">
        <v>0</v>
      </c>
      <c r="AK914" s="12">
        <f t="shared" si="329"/>
        <v>0</v>
      </c>
      <c r="AL914" s="12">
        <f t="shared" si="316"/>
        <v>394164</v>
      </c>
      <c r="AM914" s="12">
        <f t="shared" si="316"/>
        <v>0</v>
      </c>
      <c r="AN914" s="12">
        <f t="shared" si="316"/>
        <v>0</v>
      </c>
      <c r="AO914" s="12">
        <f t="shared" si="316"/>
        <v>0</v>
      </c>
      <c r="AP914" s="12">
        <f t="shared" si="316"/>
        <v>0</v>
      </c>
      <c r="AQ914" s="12">
        <f t="shared" si="316"/>
        <v>0</v>
      </c>
      <c r="AR914" s="12">
        <f t="shared" si="317"/>
        <v>394164</v>
      </c>
      <c r="AS914" s="26">
        <v>0</v>
      </c>
      <c r="AT914" s="12">
        <v>0</v>
      </c>
      <c r="AU914" s="12">
        <v>0</v>
      </c>
      <c r="AV914" s="12">
        <v>0</v>
      </c>
      <c r="AW914" s="12">
        <v>0</v>
      </c>
      <c r="AX914" s="12">
        <v>0</v>
      </c>
      <c r="AY914" s="12">
        <f t="shared" si="330"/>
        <v>0</v>
      </c>
      <c r="AZ914" s="12">
        <f t="shared" si="319"/>
        <v>394164</v>
      </c>
      <c r="BA914" s="12">
        <f t="shared" si="320"/>
        <v>0</v>
      </c>
      <c r="BB914" s="12">
        <f t="shared" si="321"/>
        <v>0</v>
      </c>
      <c r="BC914" s="12">
        <f t="shared" si="322"/>
        <v>0</v>
      </c>
      <c r="BD914" s="12">
        <f t="shared" si="323"/>
        <v>0</v>
      </c>
      <c r="BE914" s="12">
        <f t="shared" si="324"/>
        <v>0</v>
      </c>
      <c r="BF914" s="12">
        <f t="shared" si="318"/>
        <v>394164</v>
      </c>
    </row>
    <row r="915" spans="1:58" ht="68.25" customHeight="1">
      <c r="A915" s="14" t="s">
        <v>1268</v>
      </c>
      <c r="B915" s="14" t="s">
        <v>1266</v>
      </c>
      <c r="C915" s="84" t="s">
        <v>1269</v>
      </c>
      <c r="D915" s="14" t="s">
        <v>44</v>
      </c>
      <c r="E915" s="14"/>
      <c r="F915" s="85">
        <v>10</v>
      </c>
      <c r="G915" s="85">
        <v>12</v>
      </c>
      <c r="H915" s="85" t="s">
        <v>1270</v>
      </c>
      <c r="I915" s="14"/>
      <c r="J915" s="12">
        <v>0</v>
      </c>
      <c r="K915" s="12">
        <v>0</v>
      </c>
      <c r="L915" s="12">
        <v>0</v>
      </c>
      <c r="M915" s="12">
        <v>0</v>
      </c>
      <c r="N915" s="12">
        <v>0</v>
      </c>
      <c r="O915" s="12">
        <v>0</v>
      </c>
      <c r="P915" s="12">
        <f t="shared" si="326"/>
        <v>0</v>
      </c>
      <c r="Q915" s="23">
        <v>975000</v>
      </c>
      <c r="R915" s="12">
        <v>0</v>
      </c>
      <c r="S915" s="12">
        <v>0</v>
      </c>
      <c r="T915" s="12">
        <v>0</v>
      </c>
      <c r="U915" s="12">
        <v>0</v>
      </c>
      <c r="V915" s="12">
        <v>0</v>
      </c>
      <c r="W915" s="12">
        <f t="shared" si="327"/>
        <v>975000</v>
      </c>
      <c r="X915" s="12">
        <v>0</v>
      </c>
      <c r="Y915" s="12">
        <v>0</v>
      </c>
      <c r="Z915" s="12">
        <v>0</v>
      </c>
      <c r="AA915" s="12">
        <v>0</v>
      </c>
      <c r="AB915" s="12">
        <v>0</v>
      </c>
      <c r="AC915" s="12">
        <v>0</v>
      </c>
      <c r="AD915" s="12">
        <f t="shared" si="328"/>
        <v>0</v>
      </c>
      <c r="AE915" s="12">
        <v>0</v>
      </c>
      <c r="AF915" s="12">
        <v>0</v>
      </c>
      <c r="AG915" s="12">
        <v>0</v>
      </c>
      <c r="AH915" s="12">
        <v>0</v>
      </c>
      <c r="AI915" s="12">
        <v>0</v>
      </c>
      <c r="AJ915" s="12">
        <v>0</v>
      </c>
      <c r="AK915" s="12">
        <f t="shared" si="329"/>
        <v>0</v>
      </c>
      <c r="AL915" s="12">
        <f t="shared" si="316"/>
        <v>975000</v>
      </c>
      <c r="AM915" s="12">
        <f t="shared" si="316"/>
        <v>0</v>
      </c>
      <c r="AN915" s="12">
        <f t="shared" si="316"/>
        <v>0</v>
      </c>
      <c r="AO915" s="12">
        <f t="shared" si="316"/>
        <v>0</v>
      </c>
      <c r="AP915" s="12">
        <f t="shared" si="316"/>
        <v>0</v>
      </c>
      <c r="AQ915" s="12">
        <f t="shared" si="316"/>
        <v>0</v>
      </c>
      <c r="AR915" s="12">
        <f t="shared" si="317"/>
        <v>975000</v>
      </c>
      <c r="AS915" s="12">
        <v>0</v>
      </c>
      <c r="AT915" s="12">
        <v>0</v>
      </c>
      <c r="AU915" s="12">
        <v>0</v>
      </c>
      <c r="AV915" s="12">
        <v>0</v>
      </c>
      <c r="AW915" s="12">
        <v>0</v>
      </c>
      <c r="AX915" s="12">
        <v>0</v>
      </c>
      <c r="AY915" s="12">
        <f t="shared" si="330"/>
        <v>0</v>
      </c>
      <c r="AZ915" s="12">
        <f t="shared" si="319"/>
        <v>975000</v>
      </c>
      <c r="BA915" s="12">
        <f t="shared" si="320"/>
        <v>0</v>
      </c>
      <c r="BB915" s="12">
        <f t="shared" si="321"/>
        <v>0</v>
      </c>
      <c r="BC915" s="12">
        <f t="shared" si="322"/>
        <v>0</v>
      </c>
      <c r="BD915" s="12">
        <f t="shared" si="323"/>
        <v>0</v>
      </c>
      <c r="BE915" s="12">
        <f t="shared" si="324"/>
        <v>0</v>
      </c>
      <c r="BF915" s="12">
        <f t="shared" si="318"/>
        <v>975000</v>
      </c>
    </row>
    <row r="916" spans="1:58" ht="14.25" customHeight="1">
      <c r="A916" s="14" t="s">
        <v>1271</v>
      </c>
      <c r="B916" s="14" t="s">
        <v>1266</v>
      </c>
      <c r="C916" s="14"/>
      <c r="D916" s="14" t="s">
        <v>45</v>
      </c>
      <c r="E916" s="14"/>
      <c r="F916" s="85"/>
      <c r="G916" s="85"/>
      <c r="H916" s="85"/>
      <c r="I916" s="14"/>
      <c r="J916" s="26">
        <v>0</v>
      </c>
      <c r="K916" s="12">
        <v>0</v>
      </c>
      <c r="L916" s="12">
        <v>0</v>
      </c>
      <c r="M916" s="12">
        <v>0</v>
      </c>
      <c r="N916" s="12">
        <v>0</v>
      </c>
      <c r="O916" s="12">
        <v>0</v>
      </c>
      <c r="P916" s="12">
        <f t="shared" si="326"/>
        <v>0</v>
      </c>
      <c r="Q916" s="23">
        <v>0</v>
      </c>
      <c r="R916" s="26">
        <v>0</v>
      </c>
      <c r="S916" s="12">
        <v>0</v>
      </c>
      <c r="T916" s="12">
        <v>0</v>
      </c>
      <c r="U916" s="12">
        <v>0</v>
      </c>
      <c r="V916" s="12">
        <v>0</v>
      </c>
      <c r="W916" s="12">
        <f t="shared" si="327"/>
        <v>0</v>
      </c>
      <c r="X916" s="23">
        <v>0</v>
      </c>
      <c r="Y916" s="26">
        <v>0</v>
      </c>
      <c r="Z916" s="12">
        <v>0</v>
      </c>
      <c r="AA916" s="12">
        <v>0</v>
      </c>
      <c r="AB916" s="12">
        <v>0</v>
      </c>
      <c r="AC916" s="12">
        <v>0</v>
      </c>
      <c r="AD916" s="12">
        <f t="shared" si="328"/>
        <v>0</v>
      </c>
      <c r="AE916" s="23">
        <v>0</v>
      </c>
      <c r="AF916" s="26">
        <v>0</v>
      </c>
      <c r="AG916" s="12">
        <v>0</v>
      </c>
      <c r="AH916" s="12">
        <v>0</v>
      </c>
      <c r="AI916" s="12">
        <v>0</v>
      </c>
      <c r="AJ916" s="12">
        <v>0</v>
      </c>
      <c r="AK916" s="12">
        <f t="shared" si="329"/>
        <v>0</v>
      </c>
      <c r="AL916" s="12">
        <f t="shared" si="316"/>
        <v>0</v>
      </c>
      <c r="AM916" s="12">
        <f t="shared" si="316"/>
        <v>0</v>
      </c>
      <c r="AN916" s="12">
        <f t="shared" si="316"/>
        <v>0</v>
      </c>
      <c r="AO916" s="12">
        <f t="shared" si="316"/>
        <v>0</v>
      </c>
      <c r="AP916" s="12">
        <f t="shared" si="316"/>
        <v>0</v>
      </c>
      <c r="AQ916" s="12">
        <f t="shared" si="316"/>
        <v>0</v>
      </c>
      <c r="AR916" s="12">
        <f t="shared" si="317"/>
        <v>0</v>
      </c>
      <c r="AS916" s="11">
        <v>0</v>
      </c>
      <c r="AT916" s="12">
        <v>0</v>
      </c>
      <c r="AU916" s="12">
        <v>0</v>
      </c>
      <c r="AV916" s="12">
        <v>0</v>
      </c>
      <c r="AW916" s="12">
        <v>0</v>
      </c>
      <c r="AX916" s="12">
        <v>0</v>
      </c>
      <c r="AY916" s="12">
        <f t="shared" si="330"/>
        <v>0</v>
      </c>
      <c r="AZ916" s="12">
        <f t="shared" si="319"/>
        <v>0</v>
      </c>
      <c r="BA916" s="12">
        <f t="shared" si="320"/>
        <v>0</v>
      </c>
      <c r="BB916" s="12">
        <f t="shared" si="321"/>
        <v>0</v>
      </c>
      <c r="BC916" s="12">
        <f t="shared" si="322"/>
        <v>0</v>
      </c>
      <c r="BD916" s="12">
        <f t="shared" si="323"/>
        <v>0</v>
      </c>
      <c r="BE916" s="12">
        <f t="shared" si="324"/>
        <v>0</v>
      </c>
      <c r="BF916" s="12">
        <f t="shared" si="318"/>
        <v>0</v>
      </c>
    </row>
    <row r="917" spans="1:58" ht="165.75">
      <c r="A917" s="84" t="s">
        <v>1272</v>
      </c>
      <c r="B917" s="14" t="s">
        <v>6</v>
      </c>
      <c r="C917" s="14" t="s">
        <v>1273</v>
      </c>
      <c r="D917" s="14" t="s">
        <v>1399</v>
      </c>
      <c r="E917" s="14" t="s">
        <v>36</v>
      </c>
      <c r="F917" s="85">
        <v>10</v>
      </c>
      <c r="G917" s="85">
        <v>12</v>
      </c>
      <c r="H917" s="85"/>
      <c r="I917" s="14"/>
      <c r="J917" s="12">
        <v>0</v>
      </c>
      <c r="K917" s="12">
        <v>0</v>
      </c>
      <c r="L917" s="12">
        <v>0</v>
      </c>
      <c r="M917" s="12">
        <v>0</v>
      </c>
      <c r="N917" s="12">
        <v>0</v>
      </c>
      <c r="O917" s="12">
        <v>0</v>
      </c>
      <c r="P917" s="12">
        <f t="shared" si="326"/>
        <v>0</v>
      </c>
      <c r="Q917" s="23">
        <v>0</v>
      </c>
      <c r="R917" s="12">
        <v>0</v>
      </c>
      <c r="S917" s="12">
        <v>0</v>
      </c>
      <c r="T917" s="12">
        <v>0</v>
      </c>
      <c r="U917" s="12">
        <v>0</v>
      </c>
      <c r="V917" s="12">
        <v>0</v>
      </c>
      <c r="W917" s="12">
        <f t="shared" si="327"/>
        <v>0</v>
      </c>
      <c r="X917" s="12">
        <v>0</v>
      </c>
      <c r="Y917" s="12">
        <v>0</v>
      </c>
      <c r="Z917" s="12">
        <v>0</v>
      </c>
      <c r="AA917" s="12">
        <v>0</v>
      </c>
      <c r="AB917" s="12">
        <v>0</v>
      </c>
      <c r="AC917" s="12">
        <v>0</v>
      </c>
      <c r="AD917" s="12">
        <f t="shared" si="328"/>
        <v>0</v>
      </c>
      <c r="AE917" s="12">
        <v>0</v>
      </c>
      <c r="AF917" s="12">
        <v>0</v>
      </c>
      <c r="AG917" s="12">
        <v>0</v>
      </c>
      <c r="AH917" s="12">
        <v>0</v>
      </c>
      <c r="AI917" s="12">
        <v>0</v>
      </c>
      <c r="AJ917" s="12">
        <v>0</v>
      </c>
      <c r="AK917" s="12">
        <f t="shared" si="329"/>
        <v>0</v>
      </c>
      <c r="AL917" s="12"/>
      <c r="AM917" s="12"/>
      <c r="AN917" s="12"/>
      <c r="AO917" s="12">
        <f>4000000*44.117/1000</f>
        <v>176468</v>
      </c>
      <c r="AP917" s="12"/>
      <c r="AQ917" s="12"/>
      <c r="AR917" s="12">
        <f>AO917</f>
        <v>176468</v>
      </c>
      <c r="AS917" s="12">
        <v>0</v>
      </c>
      <c r="AT917" s="12">
        <v>0</v>
      </c>
      <c r="AU917" s="12">
        <v>0</v>
      </c>
      <c r="AV917" s="12">
        <v>0</v>
      </c>
      <c r="AW917" s="12">
        <v>0</v>
      </c>
      <c r="AX917" s="12">
        <v>0</v>
      </c>
      <c r="AY917" s="12">
        <f t="shared" si="330"/>
        <v>0</v>
      </c>
      <c r="AZ917" s="12">
        <f t="shared" si="319"/>
        <v>0</v>
      </c>
      <c r="BA917" s="12">
        <f t="shared" si="320"/>
        <v>0</v>
      </c>
      <c r="BB917" s="12">
        <f t="shared" si="321"/>
        <v>0</v>
      </c>
      <c r="BC917" s="12">
        <f t="shared" si="322"/>
        <v>176468</v>
      </c>
      <c r="BD917" s="12">
        <f t="shared" si="323"/>
        <v>0</v>
      </c>
      <c r="BE917" s="12">
        <f t="shared" si="324"/>
        <v>0</v>
      </c>
      <c r="BF917" s="12">
        <f t="shared" si="318"/>
        <v>176468</v>
      </c>
    </row>
    <row r="918" spans="1:58">
      <c r="A918" s="14" t="s">
        <v>1274</v>
      </c>
      <c r="B918" s="14" t="s">
        <v>1230</v>
      </c>
      <c r="C918" s="14"/>
      <c r="D918" s="14" t="s">
        <v>45</v>
      </c>
      <c r="E918" s="14"/>
      <c r="F918" s="85"/>
      <c r="G918" s="85"/>
      <c r="H918" s="85"/>
      <c r="I918" s="14"/>
      <c r="J918" s="26">
        <v>0</v>
      </c>
      <c r="K918" s="12">
        <v>0</v>
      </c>
      <c r="L918" s="12">
        <v>0</v>
      </c>
      <c r="M918" s="12">
        <v>0</v>
      </c>
      <c r="N918" s="12">
        <v>0</v>
      </c>
      <c r="O918" s="12">
        <v>0</v>
      </c>
      <c r="P918" s="12">
        <f>SUM(J918:O918)</f>
        <v>0</v>
      </c>
      <c r="Q918" s="23">
        <v>0</v>
      </c>
      <c r="R918" s="26">
        <v>0</v>
      </c>
      <c r="S918" s="12">
        <v>0</v>
      </c>
      <c r="T918" s="12">
        <v>0</v>
      </c>
      <c r="U918" s="12">
        <v>0</v>
      </c>
      <c r="V918" s="12">
        <v>0</v>
      </c>
      <c r="W918" s="12">
        <f>SUM(Q918:V918)</f>
        <v>0</v>
      </c>
      <c r="X918" s="23">
        <v>0</v>
      </c>
      <c r="Y918" s="26">
        <v>0</v>
      </c>
      <c r="Z918" s="12">
        <v>0</v>
      </c>
      <c r="AA918" s="12">
        <v>0</v>
      </c>
      <c r="AB918" s="12">
        <v>0</v>
      </c>
      <c r="AC918" s="12">
        <v>0</v>
      </c>
      <c r="AD918" s="12">
        <f>SUM(X918:AC918)</f>
        <v>0</v>
      </c>
      <c r="AE918" s="23">
        <v>0</v>
      </c>
      <c r="AF918" s="26">
        <v>0</v>
      </c>
      <c r="AG918" s="12">
        <v>0</v>
      </c>
      <c r="AH918" s="12">
        <v>0</v>
      </c>
      <c r="AI918" s="12">
        <v>0</v>
      </c>
      <c r="AJ918" s="12">
        <v>0</v>
      </c>
      <c r="AK918" s="12">
        <f>SUM(AE918:AJ918)</f>
        <v>0</v>
      </c>
      <c r="AL918" s="12">
        <f t="shared" ref="AL918:AQ924" si="331">+J918+Q918+X918+AE918</f>
        <v>0</v>
      </c>
      <c r="AM918" s="12">
        <f t="shared" si="331"/>
        <v>0</v>
      </c>
      <c r="AN918" s="12">
        <f t="shared" si="331"/>
        <v>0</v>
      </c>
      <c r="AO918" s="12">
        <f t="shared" si="331"/>
        <v>0</v>
      </c>
      <c r="AP918" s="12">
        <f t="shared" si="331"/>
        <v>0</v>
      </c>
      <c r="AQ918" s="12">
        <f t="shared" si="331"/>
        <v>0</v>
      </c>
      <c r="AR918" s="12">
        <f t="shared" ref="AR918:AR924" si="332">SUM(AL918:AQ918)</f>
        <v>0</v>
      </c>
      <c r="AS918" s="11">
        <v>0</v>
      </c>
      <c r="AT918" s="12">
        <v>0</v>
      </c>
      <c r="AU918" s="12">
        <v>0</v>
      </c>
      <c r="AV918" s="12">
        <v>0</v>
      </c>
      <c r="AW918" s="12">
        <v>0</v>
      </c>
      <c r="AX918" s="12">
        <v>0</v>
      </c>
      <c r="AY918" s="12">
        <f>SUM(AS918:AX918)</f>
        <v>0</v>
      </c>
      <c r="AZ918" s="12">
        <f t="shared" si="319"/>
        <v>0</v>
      </c>
      <c r="BA918" s="12">
        <f t="shared" si="320"/>
        <v>0</v>
      </c>
      <c r="BB918" s="12">
        <f t="shared" si="321"/>
        <v>0</v>
      </c>
      <c r="BC918" s="12">
        <f t="shared" si="322"/>
        <v>0</v>
      </c>
      <c r="BD918" s="12">
        <f t="shared" si="323"/>
        <v>0</v>
      </c>
      <c r="BE918" s="12">
        <f t="shared" si="324"/>
        <v>0</v>
      </c>
      <c r="BF918" s="12">
        <f t="shared" si="318"/>
        <v>0</v>
      </c>
    </row>
    <row r="919" spans="1:58">
      <c r="A919" s="84" t="s">
        <v>1275</v>
      </c>
      <c r="B919" s="14" t="s">
        <v>1230</v>
      </c>
      <c r="C919" s="102"/>
      <c r="D919" s="14" t="s">
        <v>45</v>
      </c>
      <c r="E919" s="14"/>
      <c r="F919" s="85"/>
      <c r="G919" s="85"/>
      <c r="H919" s="85"/>
      <c r="I919" s="14"/>
      <c r="J919" s="12">
        <v>0</v>
      </c>
      <c r="K919" s="12">
        <v>0</v>
      </c>
      <c r="L919" s="12">
        <v>0</v>
      </c>
      <c r="M919" s="12">
        <v>0</v>
      </c>
      <c r="N919" s="12">
        <v>0</v>
      </c>
      <c r="O919" s="12">
        <v>0</v>
      </c>
      <c r="P919" s="12">
        <f t="shared" ref="P919:P924" si="333">SUM(J919:O919)</f>
        <v>0</v>
      </c>
      <c r="Q919" s="23">
        <v>0</v>
      </c>
      <c r="R919" s="12">
        <v>0</v>
      </c>
      <c r="S919" s="12">
        <v>0</v>
      </c>
      <c r="T919" s="12">
        <v>0</v>
      </c>
      <c r="U919" s="12">
        <v>0</v>
      </c>
      <c r="V919" s="12">
        <v>0</v>
      </c>
      <c r="W919" s="12">
        <f t="shared" ref="W919:W924" si="334">SUM(Q919:V919)</f>
        <v>0</v>
      </c>
      <c r="X919" s="12">
        <v>0</v>
      </c>
      <c r="Y919" s="12">
        <v>0</v>
      </c>
      <c r="Z919" s="12">
        <v>0</v>
      </c>
      <c r="AA919" s="12">
        <v>0</v>
      </c>
      <c r="AB919" s="12">
        <v>0</v>
      </c>
      <c r="AC919" s="12">
        <v>0</v>
      </c>
      <c r="AD919" s="12">
        <f t="shared" ref="AD919:AD924" si="335">SUM(X919:AC919)</f>
        <v>0</v>
      </c>
      <c r="AE919" s="12">
        <v>0</v>
      </c>
      <c r="AF919" s="12">
        <v>0</v>
      </c>
      <c r="AG919" s="12">
        <v>0</v>
      </c>
      <c r="AH919" s="12">
        <v>0</v>
      </c>
      <c r="AI919" s="12">
        <v>0</v>
      </c>
      <c r="AJ919" s="12">
        <v>0</v>
      </c>
      <c r="AK919" s="12">
        <f t="shared" ref="AK919:AK924" si="336">SUM(AE919:AJ919)</f>
        <v>0</v>
      </c>
      <c r="AL919" s="12">
        <f t="shared" si="331"/>
        <v>0</v>
      </c>
      <c r="AM919" s="12">
        <f t="shared" si="331"/>
        <v>0</v>
      </c>
      <c r="AN919" s="12">
        <f t="shared" si="331"/>
        <v>0</v>
      </c>
      <c r="AO919" s="12">
        <f t="shared" si="331"/>
        <v>0</v>
      </c>
      <c r="AP919" s="12">
        <f t="shared" si="331"/>
        <v>0</v>
      </c>
      <c r="AQ919" s="12">
        <f t="shared" si="331"/>
        <v>0</v>
      </c>
      <c r="AR919" s="12">
        <f t="shared" si="332"/>
        <v>0</v>
      </c>
      <c r="AS919" s="12">
        <v>0</v>
      </c>
      <c r="AT919" s="12">
        <v>0</v>
      </c>
      <c r="AU919" s="12">
        <v>0</v>
      </c>
      <c r="AV919" s="12">
        <v>0</v>
      </c>
      <c r="AW919" s="12">
        <v>0</v>
      </c>
      <c r="AX919" s="12">
        <v>0</v>
      </c>
      <c r="AY919" s="12">
        <f t="shared" ref="AY919:AY924" si="337">SUM(AS919:AX919)</f>
        <v>0</v>
      </c>
      <c r="AZ919" s="12">
        <f t="shared" si="319"/>
        <v>0</v>
      </c>
      <c r="BA919" s="12">
        <f t="shared" si="320"/>
        <v>0</v>
      </c>
      <c r="BB919" s="12">
        <f t="shared" si="321"/>
        <v>0</v>
      </c>
      <c r="BC919" s="12">
        <f t="shared" si="322"/>
        <v>0</v>
      </c>
      <c r="BD919" s="12">
        <f t="shared" si="323"/>
        <v>0</v>
      </c>
      <c r="BE919" s="12">
        <f t="shared" si="324"/>
        <v>0</v>
      </c>
      <c r="BF919" s="12">
        <f t="shared" si="318"/>
        <v>0</v>
      </c>
    </row>
    <row r="920" spans="1:58">
      <c r="A920" s="84" t="s">
        <v>1276</v>
      </c>
      <c r="B920" s="14" t="s">
        <v>1230</v>
      </c>
      <c r="C920" s="102"/>
      <c r="D920" s="14" t="s">
        <v>45</v>
      </c>
      <c r="E920" s="14"/>
      <c r="F920" s="85"/>
      <c r="G920" s="85"/>
      <c r="H920" s="85"/>
      <c r="I920" s="14"/>
      <c r="J920" s="12">
        <v>0</v>
      </c>
      <c r="K920" s="12">
        <v>0</v>
      </c>
      <c r="L920" s="12">
        <v>0</v>
      </c>
      <c r="M920" s="12">
        <v>0</v>
      </c>
      <c r="N920" s="12">
        <v>0</v>
      </c>
      <c r="O920" s="12">
        <v>0</v>
      </c>
      <c r="P920" s="12">
        <f t="shared" si="333"/>
        <v>0</v>
      </c>
      <c r="Q920" s="23">
        <v>0</v>
      </c>
      <c r="R920" s="12">
        <v>0</v>
      </c>
      <c r="S920" s="12">
        <v>0</v>
      </c>
      <c r="T920" s="12">
        <v>0</v>
      </c>
      <c r="U920" s="12">
        <v>0</v>
      </c>
      <c r="V920" s="12">
        <v>0</v>
      </c>
      <c r="W920" s="12">
        <f t="shared" si="334"/>
        <v>0</v>
      </c>
      <c r="X920" s="12">
        <v>0</v>
      </c>
      <c r="Y920" s="12">
        <v>0</v>
      </c>
      <c r="Z920" s="12">
        <v>0</v>
      </c>
      <c r="AA920" s="12">
        <v>0</v>
      </c>
      <c r="AB920" s="12">
        <v>0</v>
      </c>
      <c r="AC920" s="12">
        <v>0</v>
      </c>
      <c r="AD920" s="12">
        <f t="shared" si="335"/>
        <v>0</v>
      </c>
      <c r="AE920" s="12">
        <v>0</v>
      </c>
      <c r="AF920" s="12">
        <v>0</v>
      </c>
      <c r="AG920" s="12">
        <v>0</v>
      </c>
      <c r="AH920" s="12">
        <v>0</v>
      </c>
      <c r="AI920" s="12">
        <v>0</v>
      </c>
      <c r="AJ920" s="12">
        <v>0</v>
      </c>
      <c r="AK920" s="12">
        <f t="shared" si="336"/>
        <v>0</v>
      </c>
      <c r="AL920" s="12">
        <f t="shared" si="331"/>
        <v>0</v>
      </c>
      <c r="AM920" s="12">
        <f t="shared" si="331"/>
        <v>0</v>
      </c>
      <c r="AN920" s="12">
        <f t="shared" si="331"/>
        <v>0</v>
      </c>
      <c r="AO920" s="12">
        <f t="shared" si="331"/>
        <v>0</v>
      </c>
      <c r="AP920" s="12">
        <f t="shared" si="331"/>
        <v>0</v>
      </c>
      <c r="AQ920" s="12">
        <f t="shared" si="331"/>
        <v>0</v>
      </c>
      <c r="AR920" s="12">
        <f t="shared" si="332"/>
        <v>0</v>
      </c>
      <c r="AS920" s="12">
        <v>0</v>
      </c>
      <c r="AT920" s="12">
        <v>0</v>
      </c>
      <c r="AU920" s="12">
        <v>0</v>
      </c>
      <c r="AV920" s="12">
        <v>0</v>
      </c>
      <c r="AW920" s="12">
        <v>0</v>
      </c>
      <c r="AX920" s="12">
        <v>0</v>
      </c>
      <c r="AY920" s="12">
        <f t="shared" si="337"/>
        <v>0</v>
      </c>
      <c r="AZ920" s="12">
        <f t="shared" si="319"/>
        <v>0</v>
      </c>
      <c r="BA920" s="12">
        <f t="shared" si="320"/>
        <v>0</v>
      </c>
      <c r="BB920" s="12">
        <f t="shared" si="321"/>
        <v>0</v>
      </c>
      <c r="BC920" s="12">
        <f t="shared" si="322"/>
        <v>0</v>
      </c>
      <c r="BD920" s="12">
        <f t="shared" si="323"/>
        <v>0</v>
      </c>
      <c r="BE920" s="12">
        <f t="shared" si="324"/>
        <v>0</v>
      </c>
      <c r="BF920" s="12">
        <f t="shared" si="318"/>
        <v>0</v>
      </c>
    </row>
    <row r="921" spans="1:58">
      <c r="A921" s="84" t="s">
        <v>1277</v>
      </c>
      <c r="B921" s="14" t="s">
        <v>1230</v>
      </c>
      <c r="C921" s="102"/>
      <c r="D921" s="14" t="s">
        <v>45</v>
      </c>
      <c r="E921" s="14"/>
      <c r="F921" s="85"/>
      <c r="G921" s="85"/>
      <c r="H921" s="85"/>
      <c r="I921" s="14"/>
      <c r="J921" s="12">
        <v>0</v>
      </c>
      <c r="K921" s="12">
        <v>0</v>
      </c>
      <c r="L921" s="12">
        <v>0</v>
      </c>
      <c r="M921" s="12">
        <v>0</v>
      </c>
      <c r="N921" s="12">
        <v>0</v>
      </c>
      <c r="O921" s="12">
        <v>0</v>
      </c>
      <c r="P921" s="12">
        <f t="shared" si="333"/>
        <v>0</v>
      </c>
      <c r="Q921" s="23">
        <v>0</v>
      </c>
      <c r="R921" s="12">
        <v>0</v>
      </c>
      <c r="S921" s="12">
        <v>0</v>
      </c>
      <c r="T921" s="12">
        <v>0</v>
      </c>
      <c r="U921" s="12">
        <v>0</v>
      </c>
      <c r="V921" s="12">
        <v>0</v>
      </c>
      <c r="W921" s="12">
        <f t="shared" si="334"/>
        <v>0</v>
      </c>
      <c r="X921" s="12">
        <v>0</v>
      </c>
      <c r="Y921" s="12">
        <v>0</v>
      </c>
      <c r="Z921" s="12">
        <v>0</v>
      </c>
      <c r="AA921" s="12">
        <v>0</v>
      </c>
      <c r="AB921" s="12">
        <v>0</v>
      </c>
      <c r="AC921" s="12">
        <v>0</v>
      </c>
      <c r="AD921" s="12">
        <f t="shared" si="335"/>
        <v>0</v>
      </c>
      <c r="AE921" s="12">
        <v>0</v>
      </c>
      <c r="AF921" s="12">
        <v>0</v>
      </c>
      <c r="AG921" s="12">
        <v>0</v>
      </c>
      <c r="AH921" s="12">
        <v>0</v>
      </c>
      <c r="AI921" s="12">
        <v>0</v>
      </c>
      <c r="AJ921" s="12">
        <v>0</v>
      </c>
      <c r="AK921" s="12">
        <f t="shared" si="336"/>
        <v>0</v>
      </c>
      <c r="AL921" s="12">
        <f t="shared" si="331"/>
        <v>0</v>
      </c>
      <c r="AM921" s="12">
        <f t="shared" si="331"/>
        <v>0</v>
      </c>
      <c r="AN921" s="12">
        <f t="shared" si="331"/>
        <v>0</v>
      </c>
      <c r="AO921" s="12">
        <f t="shared" si="331"/>
        <v>0</v>
      </c>
      <c r="AP921" s="12">
        <f t="shared" si="331"/>
        <v>0</v>
      </c>
      <c r="AQ921" s="12">
        <f t="shared" si="331"/>
        <v>0</v>
      </c>
      <c r="AR921" s="12">
        <f t="shared" si="332"/>
        <v>0</v>
      </c>
      <c r="AS921" s="12">
        <v>0</v>
      </c>
      <c r="AT921" s="12">
        <v>0</v>
      </c>
      <c r="AU921" s="12">
        <v>0</v>
      </c>
      <c r="AV921" s="12">
        <v>0</v>
      </c>
      <c r="AW921" s="12">
        <v>0</v>
      </c>
      <c r="AX921" s="12">
        <v>0</v>
      </c>
      <c r="AY921" s="12">
        <f t="shared" si="337"/>
        <v>0</v>
      </c>
      <c r="AZ921" s="12">
        <f t="shared" si="319"/>
        <v>0</v>
      </c>
      <c r="BA921" s="12">
        <f t="shared" si="320"/>
        <v>0</v>
      </c>
      <c r="BB921" s="12">
        <f t="shared" si="321"/>
        <v>0</v>
      </c>
      <c r="BC921" s="12">
        <f t="shared" si="322"/>
        <v>0</v>
      </c>
      <c r="BD921" s="12">
        <f t="shared" si="323"/>
        <v>0</v>
      </c>
      <c r="BE921" s="12">
        <f t="shared" si="324"/>
        <v>0</v>
      </c>
      <c r="BF921" s="12">
        <f t="shared" si="318"/>
        <v>0</v>
      </c>
    </row>
    <row r="922" spans="1:58">
      <c r="A922" s="84" t="s">
        <v>1278</v>
      </c>
      <c r="B922" s="14" t="s">
        <v>1230</v>
      </c>
      <c r="C922" s="102"/>
      <c r="D922" s="14" t="s">
        <v>44</v>
      </c>
      <c r="E922" s="14"/>
      <c r="F922" s="85"/>
      <c r="G922" s="85"/>
      <c r="H922" s="85"/>
      <c r="I922" s="14"/>
      <c r="J922" s="12">
        <v>16387.5</v>
      </c>
      <c r="K922" s="12">
        <v>0</v>
      </c>
      <c r="L922" s="12">
        <v>0</v>
      </c>
      <c r="M922" s="12">
        <v>0</v>
      </c>
      <c r="N922" s="12">
        <v>0</v>
      </c>
      <c r="O922" s="12">
        <v>0</v>
      </c>
      <c r="P922" s="12">
        <f t="shared" si="333"/>
        <v>16387.5</v>
      </c>
      <c r="Q922" s="12">
        <v>19665</v>
      </c>
      <c r="R922" s="12">
        <v>0</v>
      </c>
      <c r="S922" s="12">
        <v>0</v>
      </c>
      <c r="T922" s="12">
        <v>0</v>
      </c>
      <c r="U922" s="12">
        <v>0</v>
      </c>
      <c r="V922" s="12">
        <v>0</v>
      </c>
      <c r="W922" s="12">
        <f t="shared" si="334"/>
        <v>19665</v>
      </c>
      <c r="X922" s="12">
        <v>23598</v>
      </c>
      <c r="Y922" s="12"/>
      <c r="Z922" s="12"/>
      <c r="AA922" s="12"/>
      <c r="AB922" s="12"/>
      <c r="AC922" s="12"/>
      <c r="AD922" s="12">
        <f t="shared" si="335"/>
        <v>23598</v>
      </c>
      <c r="AE922" s="12">
        <v>28317.599999999999</v>
      </c>
      <c r="AF922" s="12"/>
      <c r="AG922" s="12"/>
      <c r="AH922" s="12"/>
      <c r="AI922" s="12"/>
      <c r="AJ922" s="12"/>
      <c r="AK922" s="12">
        <f t="shared" si="336"/>
        <v>28317.599999999999</v>
      </c>
      <c r="AL922" s="12">
        <f t="shared" si="331"/>
        <v>87968.1</v>
      </c>
      <c r="AM922" s="12">
        <f t="shared" si="331"/>
        <v>0</v>
      </c>
      <c r="AN922" s="12">
        <f t="shared" si="331"/>
        <v>0</v>
      </c>
      <c r="AO922" s="12">
        <f t="shared" si="331"/>
        <v>0</v>
      </c>
      <c r="AP922" s="12">
        <f t="shared" si="331"/>
        <v>0</v>
      </c>
      <c r="AQ922" s="12">
        <f t="shared" si="331"/>
        <v>0</v>
      </c>
      <c r="AR922" s="12">
        <f t="shared" si="332"/>
        <v>87968.1</v>
      </c>
      <c r="AS922" s="12">
        <v>0</v>
      </c>
      <c r="AT922" s="12">
        <v>0</v>
      </c>
      <c r="AU922" s="12">
        <v>0</v>
      </c>
      <c r="AV922" s="12">
        <v>0</v>
      </c>
      <c r="AW922" s="12">
        <v>0</v>
      </c>
      <c r="AX922" s="12">
        <v>0</v>
      </c>
      <c r="AY922" s="12">
        <f t="shared" si="337"/>
        <v>0</v>
      </c>
      <c r="AZ922" s="12">
        <f t="shared" si="319"/>
        <v>87968.1</v>
      </c>
      <c r="BA922" s="12">
        <f t="shared" si="320"/>
        <v>0</v>
      </c>
      <c r="BB922" s="12">
        <f t="shared" si="321"/>
        <v>0</v>
      </c>
      <c r="BC922" s="12">
        <f t="shared" si="322"/>
        <v>0</v>
      </c>
      <c r="BD922" s="12">
        <f t="shared" si="323"/>
        <v>0</v>
      </c>
      <c r="BE922" s="12">
        <f t="shared" si="324"/>
        <v>0</v>
      </c>
      <c r="BF922" s="12">
        <f t="shared" si="318"/>
        <v>87968.1</v>
      </c>
    </row>
    <row r="923" spans="1:58">
      <c r="A923" s="84" t="s">
        <v>1279</v>
      </c>
      <c r="B923" s="14" t="s">
        <v>1280</v>
      </c>
      <c r="C923" s="102"/>
      <c r="D923" s="14" t="s">
        <v>44</v>
      </c>
      <c r="E923" s="14"/>
      <c r="F923" s="85"/>
      <c r="G923" s="85"/>
      <c r="H923" s="85"/>
      <c r="I923" s="14"/>
      <c r="J923" s="12">
        <v>0</v>
      </c>
      <c r="K923" s="12">
        <v>0</v>
      </c>
      <c r="L923" s="12">
        <v>0</v>
      </c>
      <c r="M923" s="12">
        <v>0</v>
      </c>
      <c r="N923" s="12">
        <v>0</v>
      </c>
      <c r="O923" s="12">
        <v>0</v>
      </c>
      <c r="P923" s="12">
        <f t="shared" si="333"/>
        <v>0</v>
      </c>
      <c r="Q923" s="12">
        <v>0</v>
      </c>
      <c r="R923" s="12">
        <v>0</v>
      </c>
      <c r="S923" s="12">
        <v>0</v>
      </c>
      <c r="T923" s="12">
        <v>0</v>
      </c>
      <c r="U923" s="12">
        <v>0</v>
      </c>
      <c r="V923" s="12">
        <v>0</v>
      </c>
      <c r="W923" s="12">
        <f t="shared" si="334"/>
        <v>0</v>
      </c>
      <c r="X923" s="12"/>
      <c r="Y923" s="12"/>
      <c r="Z923" s="12"/>
      <c r="AA923" s="12"/>
      <c r="AB923" s="12"/>
      <c r="AC923" s="12"/>
      <c r="AD923" s="12">
        <f t="shared" si="335"/>
        <v>0</v>
      </c>
      <c r="AE923" s="12"/>
      <c r="AF923" s="12"/>
      <c r="AG923" s="12"/>
      <c r="AH923" s="12"/>
      <c r="AI923" s="12"/>
      <c r="AJ923" s="12"/>
      <c r="AK923" s="12">
        <f t="shared" si="336"/>
        <v>0</v>
      </c>
      <c r="AL923" s="12">
        <f t="shared" si="331"/>
        <v>0</v>
      </c>
      <c r="AM923" s="12">
        <f t="shared" si="331"/>
        <v>0</v>
      </c>
      <c r="AN923" s="12">
        <f t="shared" si="331"/>
        <v>0</v>
      </c>
      <c r="AO923" s="12">
        <f t="shared" si="331"/>
        <v>0</v>
      </c>
      <c r="AP923" s="12">
        <f t="shared" si="331"/>
        <v>0</v>
      </c>
      <c r="AQ923" s="12">
        <f t="shared" si="331"/>
        <v>0</v>
      </c>
      <c r="AR923" s="12">
        <f t="shared" si="332"/>
        <v>0</v>
      </c>
      <c r="AS923" s="12">
        <v>0</v>
      </c>
      <c r="AT923" s="12">
        <v>0</v>
      </c>
      <c r="AU923" s="12">
        <v>0</v>
      </c>
      <c r="AV923" s="12">
        <v>0</v>
      </c>
      <c r="AW923" s="12">
        <v>0</v>
      </c>
      <c r="AX923" s="12">
        <v>0</v>
      </c>
      <c r="AY923" s="12">
        <f t="shared" si="337"/>
        <v>0</v>
      </c>
      <c r="AZ923" s="12">
        <f t="shared" si="319"/>
        <v>0</v>
      </c>
      <c r="BA923" s="12">
        <f t="shared" si="320"/>
        <v>0</v>
      </c>
      <c r="BB923" s="12">
        <f t="shared" si="321"/>
        <v>0</v>
      </c>
      <c r="BC923" s="12">
        <f t="shared" si="322"/>
        <v>0</v>
      </c>
      <c r="BD923" s="12">
        <f t="shared" si="323"/>
        <v>0</v>
      </c>
      <c r="BE923" s="12">
        <f t="shared" si="324"/>
        <v>0</v>
      </c>
      <c r="BF923" s="12">
        <f t="shared" si="318"/>
        <v>0</v>
      </c>
    </row>
    <row r="924" spans="1:58" ht="51">
      <c r="A924" s="84" t="s">
        <v>1281</v>
      </c>
      <c r="B924" s="14" t="s">
        <v>1258</v>
      </c>
      <c r="C924" s="102"/>
      <c r="D924" s="14" t="s">
        <v>44</v>
      </c>
      <c r="E924" s="14"/>
      <c r="F924" s="85"/>
      <c r="G924" s="85">
        <v>12</v>
      </c>
      <c r="H924" s="85"/>
      <c r="I924" s="14"/>
      <c r="J924" s="12">
        <v>1050</v>
      </c>
      <c r="K924" s="12">
        <v>0</v>
      </c>
      <c r="L924" s="12">
        <v>0</v>
      </c>
      <c r="M924" s="12">
        <v>0</v>
      </c>
      <c r="N924" s="12">
        <v>0</v>
      </c>
      <c r="O924" s="12">
        <v>0</v>
      </c>
      <c r="P924" s="12">
        <f t="shared" si="333"/>
        <v>1050</v>
      </c>
      <c r="Q924" s="12">
        <v>1050</v>
      </c>
      <c r="R924" s="12">
        <v>0</v>
      </c>
      <c r="S924" s="12">
        <v>0</v>
      </c>
      <c r="T924" s="12">
        <v>0</v>
      </c>
      <c r="U924" s="12">
        <v>0</v>
      </c>
      <c r="V924" s="12">
        <v>0</v>
      </c>
      <c r="W924" s="12">
        <f t="shared" si="334"/>
        <v>1050</v>
      </c>
      <c r="X924" s="12">
        <v>1050</v>
      </c>
      <c r="Y924" s="12">
        <v>0</v>
      </c>
      <c r="Z924" s="12">
        <v>0</v>
      </c>
      <c r="AA924" s="12">
        <v>0</v>
      </c>
      <c r="AB924" s="12">
        <v>0</v>
      </c>
      <c r="AC924" s="12">
        <v>0</v>
      </c>
      <c r="AD924" s="12">
        <f t="shared" si="335"/>
        <v>1050</v>
      </c>
      <c r="AE924" s="12">
        <v>1050</v>
      </c>
      <c r="AF924" s="12">
        <v>0</v>
      </c>
      <c r="AG924" s="12">
        <v>0</v>
      </c>
      <c r="AH924" s="12">
        <v>0</v>
      </c>
      <c r="AI924" s="12">
        <v>0</v>
      </c>
      <c r="AJ924" s="12">
        <v>0</v>
      </c>
      <c r="AK924" s="12">
        <f t="shared" si="336"/>
        <v>1050</v>
      </c>
      <c r="AL924" s="12">
        <f t="shared" si="331"/>
        <v>4200</v>
      </c>
      <c r="AM924" s="12">
        <f t="shared" si="331"/>
        <v>0</v>
      </c>
      <c r="AN924" s="12">
        <f t="shared" si="331"/>
        <v>0</v>
      </c>
      <c r="AO924" s="12">
        <f t="shared" si="331"/>
        <v>0</v>
      </c>
      <c r="AP924" s="12">
        <f t="shared" si="331"/>
        <v>0</v>
      </c>
      <c r="AQ924" s="12">
        <f t="shared" si="331"/>
        <v>0</v>
      </c>
      <c r="AR924" s="12">
        <f t="shared" si="332"/>
        <v>4200</v>
      </c>
      <c r="AS924" s="12">
        <v>0</v>
      </c>
      <c r="AT924" s="12">
        <v>0</v>
      </c>
      <c r="AU924" s="12">
        <v>0</v>
      </c>
      <c r="AV924" s="12">
        <v>0</v>
      </c>
      <c r="AW924" s="12">
        <v>0</v>
      </c>
      <c r="AX924" s="12">
        <v>0</v>
      </c>
      <c r="AY924" s="12">
        <f t="shared" si="337"/>
        <v>0</v>
      </c>
      <c r="AZ924" s="12">
        <f t="shared" si="319"/>
        <v>4200</v>
      </c>
      <c r="BA924" s="12">
        <f t="shared" si="320"/>
        <v>0</v>
      </c>
      <c r="BB924" s="12">
        <f t="shared" si="321"/>
        <v>0</v>
      </c>
      <c r="BC924" s="12">
        <f t="shared" si="322"/>
        <v>0</v>
      </c>
      <c r="BD924" s="12">
        <f t="shared" si="323"/>
        <v>0</v>
      </c>
      <c r="BE924" s="12">
        <f t="shared" si="324"/>
        <v>0</v>
      </c>
      <c r="BF924" s="12">
        <f t="shared" si="318"/>
        <v>4200</v>
      </c>
    </row>
    <row r="925" spans="1:58" ht="38.25">
      <c r="A925" s="84" t="s">
        <v>1282</v>
      </c>
      <c r="B925" s="14"/>
      <c r="C925" s="14"/>
      <c r="D925" s="84"/>
      <c r="E925" s="84"/>
      <c r="F925" s="85"/>
      <c r="G925" s="85"/>
      <c r="H925" s="85"/>
      <c r="I925" s="14"/>
      <c r="J925" s="12"/>
      <c r="K925" s="12"/>
      <c r="L925" s="12"/>
      <c r="M925" s="12"/>
      <c r="N925" s="12"/>
      <c r="O925" s="12"/>
      <c r="P925" s="12"/>
      <c r="Q925" s="12"/>
      <c r="R925" s="12"/>
      <c r="S925" s="12"/>
      <c r="T925" s="12"/>
      <c r="U925" s="12"/>
      <c r="V925" s="12"/>
      <c r="W925" s="12"/>
      <c r="X925" s="12"/>
      <c r="Y925" s="12"/>
      <c r="Z925" s="12"/>
      <c r="AA925" s="12"/>
      <c r="AB925" s="12"/>
      <c r="AC925" s="12"/>
      <c r="AD925" s="12"/>
      <c r="AE925" s="12"/>
      <c r="AF925" s="12"/>
      <c r="AG925" s="12"/>
      <c r="AH925" s="12"/>
      <c r="AI925" s="12"/>
      <c r="AJ925" s="12"/>
      <c r="AK925" s="12"/>
      <c r="AL925" s="12"/>
      <c r="AM925" s="12"/>
      <c r="AN925" s="12"/>
      <c r="AO925" s="12"/>
      <c r="AP925" s="12"/>
      <c r="AQ925" s="12"/>
      <c r="AR925" s="12"/>
      <c r="AS925" s="12"/>
      <c r="AT925" s="12"/>
      <c r="AU925" s="12"/>
      <c r="AV925" s="12"/>
      <c r="AW925" s="12"/>
      <c r="AX925" s="12"/>
      <c r="AY925" s="12"/>
      <c r="AZ925" s="12">
        <f t="shared" si="319"/>
        <v>0</v>
      </c>
      <c r="BA925" s="12">
        <f t="shared" si="320"/>
        <v>0</v>
      </c>
      <c r="BB925" s="12">
        <f t="shared" si="321"/>
        <v>0</v>
      </c>
      <c r="BC925" s="12">
        <f t="shared" si="322"/>
        <v>0</v>
      </c>
      <c r="BD925" s="12">
        <f t="shared" si="323"/>
        <v>0</v>
      </c>
      <c r="BE925" s="12">
        <f t="shared" si="324"/>
        <v>0</v>
      </c>
      <c r="BF925" s="12">
        <f t="shared" si="318"/>
        <v>0</v>
      </c>
    </row>
    <row r="926" spans="1:58" ht="51">
      <c r="A926" s="84" t="s">
        <v>1283</v>
      </c>
      <c r="B926" s="14"/>
      <c r="C926" s="14"/>
      <c r="D926" s="12"/>
      <c r="E926" s="12"/>
      <c r="F926" s="86"/>
      <c r="G926" s="86"/>
      <c r="H926" s="86"/>
      <c r="I926" s="14"/>
      <c r="J926" s="14"/>
      <c r="K926" s="14"/>
      <c r="L926" s="14"/>
      <c r="M926" s="14"/>
      <c r="N926" s="14"/>
      <c r="O926" s="14"/>
      <c r="P926" s="14"/>
      <c r="Q926" s="14"/>
      <c r="R926" s="14"/>
      <c r="S926" s="14"/>
      <c r="T926" s="14"/>
      <c r="U926" s="14"/>
      <c r="V926" s="26"/>
      <c r="W926" s="26"/>
      <c r="X926" s="14"/>
      <c r="Y926" s="14"/>
      <c r="Z926" s="14"/>
      <c r="AA926" s="14"/>
      <c r="AB926" s="14"/>
      <c r="AC926" s="14"/>
      <c r="AD926" s="26"/>
      <c r="AE926" s="14"/>
      <c r="AF926" s="14"/>
      <c r="AG926" s="14"/>
      <c r="AH926" s="14"/>
      <c r="AI926" s="14"/>
      <c r="AJ926" s="14"/>
      <c r="AK926" s="14"/>
      <c r="AL926" s="14"/>
      <c r="AM926" s="14"/>
      <c r="AN926" s="14"/>
      <c r="AO926" s="14"/>
      <c r="AP926" s="14"/>
      <c r="AQ926" s="14"/>
      <c r="AR926" s="14"/>
      <c r="AS926" s="14"/>
      <c r="AT926" s="14"/>
      <c r="AU926" s="14"/>
      <c r="AV926" s="14"/>
      <c r="AW926" s="14"/>
      <c r="AX926" s="14"/>
      <c r="AY926" s="14"/>
      <c r="AZ926" s="12">
        <f t="shared" si="319"/>
        <v>0</v>
      </c>
      <c r="BA926" s="12">
        <f t="shared" si="320"/>
        <v>0</v>
      </c>
      <c r="BB926" s="12">
        <f t="shared" si="321"/>
        <v>0</v>
      </c>
      <c r="BC926" s="12">
        <f t="shared" si="322"/>
        <v>0</v>
      </c>
      <c r="BD926" s="12">
        <f t="shared" si="323"/>
        <v>0</v>
      </c>
      <c r="BE926" s="12">
        <f t="shared" si="324"/>
        <v>0</v>
      </c>
      <c r="BF926" s="12">
        <f t="shared" si="318"/>
        <v>0</v>
      </c>
    </row>
    <row r="927" spans="1:58" ht="38.25">
      <c r="A927" s="84" t="s">
        <v>70</v>
      </c>
      <c r="B927" s="14"/>
      <c r="C927" s="14"/>
      <c r="D927" s="84"/>
      <c r="E927" s="84"/>
      <c r="F927" s="85"/>
      <c r="G927" s="85"/>
      <c r="H927" s="85"/>
      <c r="I927" s="14"/>
      <c r="J927" s="12"/>
      <c r="K927" s="12"/>
      <c r="L927" s="12"/>
      <c r="M927" s="12"/>
      <c r="N927" s="12"/>
      <c r="O927" s="12"/>
      <c r="P927" s="12"/>
      <c r="Q927" s="12"/>
      <c r="R927" s="12"/>
      <c r="S927" s="12"/>
      <c r="T927" s="12"/>
      <c r="U927" s="12"/>
      <c r="V927" s="12"/>
      <c r="W927" s="12"/>
      <c r="X927" s="12"/>
      <c r="Y927" s="12"/>
      <c r="Z927" s="12"/>
      <c r="AA927" s="12"/>
      <c r="AB927" s="12"/>
      <c r="AC927" s="12"/>
      <c r="AD927" s="12"/>
      <c r="AE927" s="12"/>
      <c r="AF927" s="12"/>
      <c r="AG927" s="12"/>
      <c r="AH927" s="12"/>
      <c r="AI927" s="12"/>
      <c r="AJ927" s="12"/>
      <c r="AK927" s="12"/>
      <c r="AL927" s="12"/>
      <c r="AM927" s="12"/>
      <c r="AN927" s="12"/>
      <c r="AO927" s="12"/>
      <c r="AP927" s="12"/>
      <c r="AQ927" s="12"/>
      <c r="AR927" s="12"/>
      <c r="AS927" s="12"/>
      <c r="AT927" s="12"/>
      <c r="AU927" s="12"/>
      <c r="AV927" s="12"/>
      <c r="AW927" s="12"/>
      <c r="AX927" s="12"/>
      <c r="AY927" s="12"/>
      <c r="AZ927" s="12">
        <f t="shared" si="319"/>
        <v>0</v>
      </c>
      <c r="BA927" s="12">
        <f t="shared" si="320"/>
        <v>0</v>
      </c>
      <c r="BB927" s="12">
        <f t="shared" si="321"/>
        <v>0</v>
      </c>
      <c r="BC927" s="12">
        <f t="shared" si="322"/>
        <v>0</v>
      </c>
      <c r="BD927" s="12">
        <f t="shared" si="323"/>
        <v>0</v>
      </c>
      <c r="BE927" s="12">
        <f t="shared" si="324"/>
        <v>0</v>
      </c>
      <c r="BF927" s="12">
        <f t="shared" si="318"/>
        <v>0</v>
      </c>
    </row>
    <row r="928" spans="1:58">
      <c r="A928" s="122" t="s">
        <v>1284</v>
      </c>
      <c r="B928" s="14"/>
      <c r="C928" s="14"/>
      <c r="D928" s="84"/>
      <c r="E928" s="84"/>
      <c r="F928" s="85"/>
      <c r="G928" s="85"/>
      <c r="H928" s="85"/>
      <c r="I928" s="14"/>
      <c r="J928" s="12"/>
      <c r="K928" s="12"/>
      <c r="L928" s="12"/>
      <c r="M928" s="12"/>
      <c r="N928" s="12"/>
      <c r="O928" s="12"/>
      <c r="P928" s="12"/>
      <c r="Q928" s="12"/>
      <c r="R928" s="12"/>
      <c r="S928" s="12"/>
      <c r="T928" s="12"/>
      <c r="U928" s="12"/>
      <c r="V928" s="12"/>
      <c r="W928" s="12"/>
      <c r="X928" s="12"/>
      <c r="Y928" s="12"/>
      <c r="Z928" s="12"/>
      <c r="AA928" s="12"/>
      <c r="AB928" s="12"/>
      <c r="AC928" s="12"/>
      <c r="AD928" s="12"/>
      <c r="AE928" s="12"/>
      <c r="AF928" s="12"/>
      <c r="AG928" s="12"/>
      <c r="AH928" s="12"/>
      <c r="AI928" s="12"/>
      <c r="AJ928" s="12"/>
      <c r="AK928" s="12"/>
      <c r="AL928" s="12"/>
      <c r="AM928" s="12"/>
      <c r="AN928" s="12"/>
      <c r="AO928" s="12"/>
      <c r="AP928" s="12"/>
      <c r="AQ928" s="12"/>
      <c r="AR928" s="12"/>
      <c r="AS928" s="12"/>
      <c r="AT928" s="12"/>
      <c r="AU928" s="12"/>
      <c r="AV928" s="12"/>
      <c r="AW928" s="12"/>
      <c r="AX928" s="12"/>
      <c r="AY928" s="12"/>
      <c r="AZ928" s="12">
        <f t="shared" si="319"/>
        <v>0</v>
      </c>
      <c r="BA928" s="12">
        <f t="shared" si="320"/>
        <v>0</v>
      </c>
      <c r="BB928" s="12">
        <f t="shared" si="321"/>
        <v>0</v>
      </c>
      <c r="BC928" s="12">
        <f t="shared" si="322"/>
        <v>0</v>
      </c>
      <c r="BD928" s="12">
        <f t="shared" si="323"/>
        <v>0</v>
      </c>
      <c r="BE928" s="12">
        <f t="shared" si="324"/>
        <v>0</v>
      </c>
      <c r="BF928" s="12">
        <f t="shared" si="318"/>
        <v>0</v>
      </c>
    </row>
    <row r="929" spans="1:58" s="3" customFormat="1" ht="40.5" customHeight="1" outlineLevel="1">
      <c r="A929" s="12" t="s">
        <v>1285</v>
      </c>
      <c r="B929" s="26" t="s">
        <v>1266</v>
      </c>
      <c r="C929" s="26" t="s">
        <v>1286</v>
      </c>
      <c r="D929" s="26" t="s">
        <v>1399</v>
      </c>
      <c r="E929" s="26" t="s">
        <v>61</v>
      </c>
      <c r="F929" s="101">
        <v>10</v>
      </c>
      <c r="G929" s="101" t="s">
        <v>1287</v>
      </c>
      <c r="H929" s="86" t="s">
        <v>1288</v>
      </c>
      <c r="I929" s="26"/>
      <c r="J929" s="24">
        <v>0</v>
      </c>
      <c r="K929" s="12">
        <v>0</v>
      </c>
      <c r="L929" s="12">
        <v>0</v>
      </c>
      <c r="M929" s="12">
        <v>0</v>
      </c>
      <c r="N929" s="12">
        <v>0</v>
      </c>
      <c r="O929" s="12">
        <v>0</v>
      </c>
      <c r="P929" s="12">
        <f>SUM(J929:O929)</f>
        <v>0</v>
      </c>
      <c r="Q929" s="26">
        <v>28990</v>
      </c>
      <c r="R929" s="12">
        <v>0</v>
      </c>
      <c r="S929" s="12">
        <v>0</v>
      </c>
      <c r="T929" s="12">
        <v>0</v>
      </c>
      <c r="U929" s="12">
        <v>0</v>
      </c>
      <c r="V929" s="12">
        <v>0</v>
      </c>
      <c r="W929" s="12">
        <f>SUM(Q929:V929)</f>
        <v>28990</v>
      </c>
      <c r="X929" s="26">
        <v>14495</v>
      </c>
      <c r="Y929" s="12">
        <v>0</v>
      </c>
      <c r="Z929" s="12">
        <v>0</v>
      </c>
      <c r="AA929" s="12">
        <v>0</v>
      </c>
      <c r="AB929" s="12">
        <v>0</v>
      </c>
      <c r="AC929" s="12">
        <v>0</v>
      </c>
      <c r="AD929" s="12">
        <f>SUM(X929:AC929)</f>
        <v>14495</v>
      </c>
      <c r="AE929" s="26">
        <v>14495</v>
      </c>
      <c r="AF929" s="12">
        <v>0</v>
      </c>
      <c r="AG929" s="12">
        <v>0</v>
      </c>
      <c r="AH929" s="12">
        <v>0</v>
      </c>
      <c r="AI929" s="12">
        <v>0</v>
      </c>
      <c r="AJ929" s="12">
        <v>0</v>
      </c>
      <c r="AK929" s="12">
        <f>SUM(AE929:AJ929)</f>
        <v>14495</v>
      </c>
      <c r="AL929" s="12">
        <f t="shared" ref="AL929:AQ941" si="338">+J929+Q929+X929+AE929</f>
        <v>57980</v>
      </c>
      <c r="AM929" s="12">
        <f t="shared" si="338"/>
        <v>0</v>
      </c>
      <c r="AN929" s="12">
        <f t="shared" si="338"/>
        <v>0</v>
      </c>
      <c r="AO929" s="12">
        <f t="shared" si="338"/>
        <v>0</v>
      </c>
      <c r="AP929" s="12">
        <f t="shared" si="338"/>
        <v>0</v>
      </c>
      <c r="AQ929" s="12">
        <f t="shared" si="338"/>
        <v>0</v>
      </c>
      <c r="AR929" s="12">
        <f>SUM(AL929:AQ929)</f>
        <v>57980</v>
      </c>
      <c r="AS929" s="26">
        <v>0</v>
      </c>
      <c r="AT929" s="12">
        <v>0</v>
      </c>
      <c r="AU929" s="12">
        <v>0</v>
      </c>
      <c r="AV929" s="12">
        <v>0</v>
      </c>
      <c r="AW929" s="12">
        <v>0</v>
      </c>
      <c r="AX929" s="12">
        <v>0</v>
      </c>
      <c r="AY929" s="12">
        <f>SUM(AS929:AX929)</f>
        <v>0</v>
      </c>
      <c r="AZ929" s="12">
        <f t="shared" si="319"/>
        <v>57980</v>
      </c>
      <c r="BA929" s="12">
        <f t="shared" si="320"/>
        <v>0</v>
      </c>
      <c r="BB929" s="12">
        <f t="shared" si="321"/>
        <v>0</v>
      </c>
      <c r="BC929" s="12">
        <f t="shared" si="322"/>
        <v>0</v>
      </c>
      <c r="BD929" s="12">
        <f t="shared" si="323"/>
        <v>0</v>
      </c>
      <c r="BE929" s="12">
        <f t="shared" si="324"/>
        <v>0</v>
      </c>
      <c r="BF929" s="12">
        <f t="shared" si="318"/>
        <v>57980</v>
      </c>
    </row>
    <row r="930" spans="1:58">
      <c r="A930" s="84" t="s">
        <v>1289</v>
      </c>
      <c r="B930" s="14" t="s">
        <v>1230</v>
      </c>
      <c r="C930" s="102"/>
      <c r="D930" s="14" t="s">
        <v>44</v>
      </c>
      <c r="E930" s="14"/>
      <c r="F930" s="85"/>
      <c r="G930" s="85">
        <v>3</v>
      </c>
      <c r="H930" s="85"/>
      <c r="I930" s="14"/>
      <c r="J930" s="12">
        <v>16387.5</v>
      </c>
      <c r="K930" s="12">
        <v>0</v>
      </c>
      <c r="L930" s="12">
        <v>0</v>
      </c>
      <c r="M930" s="12">
        <v>0</v>
      </c>
      <c r="N930" s="12">
        <v>0</v>
      </c>
      <c r="O930" s="12">
        <v>0</v>
      </c>
      <c r="P930" s="12">
        <f>SUM(J930:O930)</f>
        <v>16387.5</v>
      </c>
      <c r="Q930" s="12">
        <v>19665</v>
      </c>
      <c r="R930" s="12">
        <v>0</v>
      </c>
      <c r="S930" s="12">
        <v>0</v>
      </c>
      <c r="T930" s="12">
        <v>0</v>
      </c>
      <c r="U930" s="12">
        <v>0</v>
      </c>
      <c r="V930" s="12">
        <v>0</v>
      </c>
      <c r="W930" s="12">
        <f>SUM(Q930:V930)</f>
        <v>19665</v>
      </c>
      <c r="X930" s="12">
        <v>23598</v>
      </c>
      <c r="Y930" s="12">
        <v>0</v>
      </c>
      <c r="Z930" s="12">
        <v>0</v>
      </c>
      <c r="AA930" s="12">
        <v>0</v>
      </c>
      <c r="AB930" s="12">
        <v>0</v>
      </c>
      <c r="AC930" s="12">
        <v>0</v>
      </c>
      <c r="AD930" s="12">
        <f>SUM(X930:AC930)</f>
        <v>23598</v>
      </c>
      <c r="AE930" s="12">
        <v>28317.599999999999</v>
      </c>
      <c r="AF930" s="12">
        <v>0</v>
      </c>
      <c r="AG930" s="12">
        <v>0</v>
      </c>
      <c r="AH930" s="12">
        <v>0</v>
      </c>
      <c r="AI930" s="12">
        <v>0</v>
      </c>
      <c r="AJ930" s="12">
        <v>0</v>
      </c>
      <c r="AK930" s="12">
        <f>SUM(AE930:AJ930)</f>
        <v>28317.599999999999</v>
      </c>
      <c r="AL930" s="12">
        <f t="shared" si="338"/>
        <v>87968.1</v>
      </c>
      <c r="AM930" s="12">
        <f t="shared" si="338"/>
        <v>0</v>
      </c>
      <c r="AN930" s="12">
        <f t="shared" si="338"/>
        <v>0</v>
      </c>
      <c r="AO930" s="12">
        <f t="shared" si="338"/>
        <v>0</v>
      </c>
      <c r="AP930" s="12">
        <f t="shared" si="338"/>
        <v>0</v>
      </c>
      <c r="AQ930" s="12">
        <f t="shared" si="338"/>
        <v>0</v>
      </c>
      <c r="AR930" s="12">
        <f t="shared" ref="AR930:AR936" si="339">SUM(AL930:AQ930)</f>
        <v>87968.1</v>
      </c>
      <c r="AS930" s="12">
        <v>0</v>
      </c>
      <c r="AT930" s="12">
        <v>0</v>
      </c>
      <c r="AU930" s="12">
        <v>0</v>
      </c>
      <c r="AV930" s="12">
        <v>0</v>
      </c>
      <c r="AW930" s="12">
        <v>0</v>
      </c>
      <c r="AX930" s="12">
        <v>0</v>
      </c>
      <c r="AY930" s="12">
        <f>SUM(AS930:AX930)</f>
        <v>0</v>
      </c>
      <c r="AZ930" s="12">
        <f t="shared" si="319"/>
        <v>87968.1</v>
      </c>
      <c r="BA930" s="12">
        <f t="shared" si="320"/>
        <v>0</v>
      </c>
      <c r="BB930" s="12">
        <f t="shared" si="321"/>
        <v>0</v>
      </c>
      <c r="BC930" s="12">
        <f t="shared" si="322"/>
        <v>0</v>
      </c>
      <c r="BD930" s="12">
        <f t="shared" si="323"/>
        <v>0</v>
      </c>
      <c r="BE930" s="12">
        <f t="shared" si="324"/>
        <v>0</v>
      </c>
      <c r="BF930" s="12">
        <f t="shared" si="318"/>
        <v>87968.1</v>
      </c>
    </row>
    <row r="931" spans="1:58">
      <c r="A931" s="84" t="s">
        <v>1290</v>
      </c>
      <c r="B931" s="14" t="s">
        <v>1230</v>
      </c>
      <c r="C931" s="102"/>
      <c r="D931" s="14" t="s">
        <v>45</v>
      </c>
      <c r="E931" s="14"/>
      <c r="F931" s="85"/>
      <c r="G931" s="85"/>
      <c r="H931" s="85"/>
      <c r="I931" s="14"/>
      <c r="J931" s="12">
        <v>0</v>
      </c>
      <c r="K931" s="12">
        <v>0</v>
      </c>
      <c r="L931" s="12">
        <v>0</v>
      </c>
      <c r="M931" s="12">
        <v>0</v>
      </c>
      <c r="N931" s="12">
        <v>0</v>
      </c>
      <c r="O931" s="12">
        <v>0</v>
      </c>
      <c r="P931" s="12">
        <f t="shared" ref="P931:P936" si="340">SUM(J931:O931)</f>
        <v>0</v>
      </c>
      <c r="Q931" s="12">
        <v>0</v>
      </c>
      <c r="R931" s="12">
        <v>0</v>
      </c>
      <c r="S931" s="12">
        <v>0</v>
      </c>
      <c r="T931" s="12">
        <v>0</v>
      </c>
      <c r="U931" s="12">
        <v>0</v>
      </c>
      <c r="V931" s="12">
        <v>0</v>
      </c>
      <c r="W931" s="12">
        <f t="shared" ref="W931:W936" si="341">SUM(Q931:V931)</f>
        <v>0</v>
      </c>
      <c r="X931" s="12">
        <v>0</v>
      </c>
      <c r="Y931" s="12">
        <v>0</v>
      </c>
      <c r="Z931" s="12">
        <v>0</v>
      </c>
      <c r="AA931" s="12">
        <v>0</v>
      </c>
      <c r="AB931" s="12">
        <v>0</v>
      </c>
      <c r="AC931" s="12">
        <v>0</v>
      </c>
      <c r="AD931" s="12">
        <f t="shared" ref="AD931:AD936" si="342">SUM(X931:AC931)</f>
        <v>0</v>
      </c>
      <c r="AE931" s="12">
        <v>0</v>
      </c>
      <c r="AF931" s="12">
        <v>0</v>
      </c>
      <c r="AG931" s="12">
        <v>0</v>
      </c>
      <c r="AH931" s="12">
        <v>0</v>
      </c>
      <c r="AI931" s="12">
        <v>0</v>
      </c>
      <c r="AJ931" s="12">
        <v>0</v>
      </c>
      <c r="AK931" s="12">
        <f t="shared" ref="AK931:AK936" si="343">SUM(AE931:AJ931)</f>
        <v>0</v>
      </c>
      <c r="AL931" s="12">
        <f t="shared" si="338"/>
        <v>0</v>
      </c>
      <c r="AM931" s="12">
        <f t="shared" si="338"/>
        <v>0</v>
      </c>
      <c r="AN931" s="12">
        <f t="shared" si="338"/>
        <v>0</v>
      </c>
      <c r="AO931" s="12">
        <f t="shared" si="338"/>
        <v>0</v>
      </c>
      <c r="AP931" s="12">
        <f t="shared" si="338"/>
        <v>0</v>
      </c>
      <c r="AQ931" s="12">
        <f t="shared" si="338"/>
        <v>0</v>
      </c>
      <c r="AR931" s="12">
        <f t="shared" si="339"/>
        <v>0</v>
      </c>
      <c r="AS931" s="12">
        <v>0</v>
      </c>
      <c r="AT931" s="12">
        <v>0</v>
      </c>
      <c r="AU931" s="12">
        <v>0</v>
      </c>
      <c r="AV931" s="12">
        <v>0</v>
      </c>
      <c r="AW931" s="12">
        <v>0</v>
      </c>
      <c r="AX931" s="12">
        <v>0</v>
      </c>
      <c r="AY931" s="12">
        <f t="shared" ref="AY931:AY936" si="344">SUM(AS931:AX931)</f>
        <v>0</v>
      </c>
      <c r="AZ931" s="12">
        <f t="shared" si="319"/>
        <v>0</v>
      </c>
      <c r="BA931" s="12">
        <f t="shared" si="320"/>
        <v>0</v>
      </c>
      <c r="BB931" s="12">
        <f t="shared" si="321"/>
        <v>0</v>
      </c>
      <c r="BC931" s="12">
        <f t="shared" si="322"/>
        <v>0</v>
      </c>
      <c r="BD931" s="12">
        <f t="shared" si="323"/>
        <v>0</v>
      </c>
      <c r="BE931" s="12">
        <f t="shared" si="324"/>
        <v>0</v>
      </c>
      <c r="BF931" s="12">
        <f t="shared" si="318"/>
        <v>0</v>
      </c>
    </row>
    <row r="932" spans="1:58">
      <c r="A932" s="84" t="s">
        <v>1291</v>
      </c>
      <c r="B932" s="14" t="s">
        <v>1230</v>
      </c>
      <c r="C932" s="102"/>
      <c r="D932" s="14" t="s">
        <v>45</v>
      </c>
      <c r="E932" s="14"/>
      <c r="F932" s="85"/>
      <c r="G932" s="85"/>
      <c r="H932" s="85"/>
      <c r="I932" s="14"/>
      <c r="J932" s="12">
        <v>0</v>
      </c>
      <c r="K932" s="12">
        <v>0</v>
      </c>
      <c r="L932" s="12">
        <v>0</v>
      </c>
      <c r="M932" s="12">
        <v>0</v>
      </c>
      <c r="N932" s="12">
        <v>0</v>
      </c>
      <c r="O932" s="12">
        <v>0</v>
      </c>
      <c r="P932" s="12">
        <f t="shared" si="340"/>
        <v>0</v>
      </c>
      <c r="Q932" s="12">
        <v>0</v>
      </c>
      <c r="R932" s="12">
        <v>0</v>
      </c>
      <c r="S932" s="12">
        <v>0</v>
      </c>
      <c r="T932" s="12">
        <v>0</v>
      </c>
      <c r="U932" s="12">
        <v>0</v>
      </c>
      <c r="V932" s="12">
        <v>0</v>
      </c>
      <c r="W932" s="12">
        <f t="shared" si="341"/>
        <v>0</v>
      </c>
      <c r="X932" s="12">
        <v>0</v>
      </c>
      <c r="Y932" s="12">
        <v>0</v>
      </c>
      <c r="Z932" s="12">
        <v>0</v>
      </c>
      <c r="AA932" s="12">
        <v>0</v>
      </c>
      <c r="AB932" s="12">
        <v>0</v>
      </c>
      <c r="AC932" s="12">
        <v>0</v>
      </c>
      <c r="AD932" s="12">
        <f t="shared" si="342"/>
        <v>0</v>
      </c>
      <c r="AE932" s="12">
        <v>0</v>
      </c>
      <c r="AF932" s="12">
        <v>0</v>
      </c>
      <c r="AG932" s="12">
        <v>0</v>
      </c>
      <c r="AH932" s="12">
        <v>0</v>
      </c>
      <c r="AI932" s="12">
        <v>0</v>
      </c>
      <c r="AJ932" s="12">
        <v>0</v>
      </c>
      <c r="AK932" s="12">
        <f t="shared" si="343"/>
        <v>0</v>
      </c>
      <c r="AL932" s="12">
        <f t="shared" si="338"/>
        <v>0</v>
      </c>
      <c r="AM932" s="12">
        <f t="shared" si="338"/>
        <v>0</v>
      </c>
      <c r="AN932" s="12">
        <f t="shared" si="338"/>
        <v>0</v>
      </c>
      <c r="AO932" s="12">
        <f t="shared" si="338"/>
        <v>0</v>
      </c>
      <c r="AP932" s="12">
        <f t="shared" si="338"/>
        <v>0</v>
      </c>
      <c r="AQ932" s="12">
        <f t="shared" si="338"/>
        <v>0</v>
      </c>
      <c r="AR932" s="12">
        <f t="shared" si="339"/>
        <v>0</v>
      </c>
      <c r="AS932" s="12">
        <v>0</v>
      </c>
      <c r="AT932" s="12">
        <v>0</v>
      </c>
      <c r="AU932" s="12">
        <v>0</v>
      </c>
      <c r="AV932" s="12">
        <v>0</v>
      </c>
      <c r="AW932" s="12">
        <v>0</v>
      </c>
      <c r="AX932" s="12">
        <v>0</v>
      </c>
      <c r="AY932" s="12">
        <f t="shared" si="344"/>
        <v>0</v>
      </c>
      <c r="AZ932" s="12">
        <f t="shared" si="319"/>
        <v>0</v>
      </c>
      <c r="BA932" s="12">
        <f t="shared" si="320"/>
        <v>0</v>
      </c>
      <c r="BB932" s="12">
        <f t="shared" si="321"/>
        <v>0</v>
      </c>
      <c r="BC932" s="12">
        <f t="shared" si="322"/>
        <v>0</v>
      </c>
      <c r="BD932" s="12">
        <f t="shared" si="323"/>
        <v>0</v>
      </c>
      <c r="BE932" s="12">
        <f t="shared" si="324"/>
        <v>0</v>
      </c>
      <c r="BF932" s="12">
        <f t="shared" si="318"/>
        <v>0</v>
      </c>
    </row>
    <row r="933" spans="1:58">
      <c r="A933" s="84" t="s">
        <v>1292</v>
      </c>
      <c r="B933" s="14" t="s">
        <v>1230</v>
      </c>
      <c r="C933" s="102"/>
      <c r="D933" s="14" t="s">
        <v>45</v>
      </c>
      <c r="E933" s="14"/>
      <c r="F933" s="85"/>
      <c r="G933" s="85"/>
      <c r="H933" s="85"/>
      <c r="I933" s="14"/>
      <c r="J933" s="12">
        <v>0</v>
      </c>
      <c r="K933" s="12">
        <v>0</v>
      </c>
      <c r="L933" s="12">
        <v>0</v>
      </c>
      <c r="M933" s="12">
        <v>0</v>
      </c>
      <c r="N933" s="12">
        <v>0</v>
      </c>
      <c r="O933" s="12">
        <v>0</v>
      </c>
      <c r="P933" s="12">
        <f t="shared" si="340"/>
        <v>0</v>
      </c>
      <c r="Q933" s="12">
        <v>0</v>
      </c>
      <c r="R933" s="12">
        <v>0</v>
      </c>
      <c r="S933" s="12">
        <v>0</v>
      </c>
      <c r="T933" s="12">
        <v>0</v>
      </c>
      <c r="U933" s="12">
        <v>0</v>
      </c>
      <c r="V933" s="12">
        <v>0</v>
      </c>
      <c r="W933" s="12">
        <f t="shared" si="341"/>
        <v>0</v>
      </c>
      <c r="X933" s="12">
        <v>0</v>
      </c>
      <c r="Y933" s="12">
        <v>0</v>
      </c>
      <c r="Z933" s="12">
        <v>0</v>
      </c>
      <c r="AA933" s="12">
        <v>0</v>
      </c>
      <c r="AB933" s="12">
        <v>0</v>
      </c>
      <c r="AC933" s="12">
        <v>0</v>
      </c>
      <c r="AD933" s="12">
        <f t="shared" si="342"/>
        <v>0</v>
      </c>
      <c r="AE933" s="12">
        <v>0</v>
      </c>
      <c r="AF933" s="12">
        <v>0</v>
      </c>
      <c r="AG933" s="12">
        <v>0</v>
      </c>
      <c r="AH933" s="12">
        <v>0</v>
      </c>
      <c r="AI933" s="12">
        <v>0</v>
      </c>
      <c r="AJ933" s="12">
        <v>0</v>
      </c>
      <c r="AK933" s="12">
        <f t="shared" si="343"/>
        <v>0</v>
      </c>
      <c r="AL933" s="12">
        <f t="shared" si="338"/>
        <v>0</v>
      </c>
      <c r="AM933" s="12">
        <f t="shared" si="338"/>
        <v>0</v>
      </c>
      <c r="AN933" s="12">
        <f t="shared" si="338"/>
        <v>0</v>
      </c>
      <c r="AO933" s="12">
        <f t="shared" si="338"/>
        <v>0</v>
      </c>
      <c r="AP933" s="12">
        <f t="shared" si="338"/>
        <v>0</v>
      </c>
      <c r="AQ933" s="12">
        <f t="shared" si="338"/>
        <v>0</v>
      </c>
      <c r="AR933" s="12">
        <f t="shared" si="339"/>
        <v>0</v>
      </c>
      <c r="AS933" s="12">
        <v>0</v>
      </c>
      <c r="AT933" s="12">
        <v>0</v>
      </c>
      <c r="AU933" s="12">
        <v>0</v>
      </c>
      <c r="AV933" s="12">
        <v>0</v>
      </c>
      <c r="AW933" s="12">
        <v>0</v>
      </c>
      <c r="AX933" s="12">
        <v>0</v>
      </c>
      <c r="AY933" s="12">
        <f t="shared" si="344"/>
        <v>0</v>
      </c>
      <c r="AZ933" s="12">
        <f t="shared" si="319"/>
        <v>0</v>
      </c>
      <c r="BA933" s="12">
        <f t="shared" si="320"/>
        <v>0</v>
      </c>
      <c r="BB933" s="12">
        <f t="shared" si="321"/>
        <v>0</v>
      </c>
      <c r="BC933" s="12">
        <f t="shared" si="322"/>
        <v>0</v>
      </c>
      <c r="BD933" s="12">
        <f t="shared" si="323"/>
        <v>0</v>
      </c>
      <c r="BE933" s="12">
        <f t="shared" si="324"/>
        <v>0</v>
      </c>
      <c r="BF933" s="12">
        <f t="shared" si="318"/>
        <v>0</v>
      </c>
    </row>
    <row r="934" spans="1:58">
      <c r="A934" s="84" t="s">
        <v>1293</v>
      </c>
      <c r="B934" s="14" t="s">
        <v>1230</v>
      </c>
      <c r="C934" s="102"/>
      <c r="D934" s="14" t="s">
        <v>45</v>
      </c>
      <c r="E934" s="14"/>
      <c r="F934" s="85"/>
      <c r="G934" s="85"/>
      <c r="H934" s="85"/>
      <c r="I934" s="14"/>
      <c r="J934" s="12">
        <v>0</v>
      </c>
      <c r="K934" s="12">
        <v>0</v>
      </c>
      <c r="L934" s="12">
        <v>0</v>
      </c>
      <c r="M934" s="12">
        <v>0</v>
      </c>
      <c r="N934" s="12">
        <v>0</v>
      </c>
      <c r="O934" s="12">
        <v>0</v>
      </c>
      <c r="P934" s="12">
        <f t="shared" si="340"/>
        <v>0</v>
      </c>
      <c r="Q934" s="12">
        <v>0</v>
      </c>
      <c r="R934" s="12">
        <v>0</v>
      </c>
      <c r="S934" s="12">
        <v>0</v>
      </c>
      <c r="T934" s="12">
        <v>0</v>
      </c>
      <c r="U934" s="12">
        <v>0</v>
      </c>
      <c r="V934" s="12">
        <v>0</v>
      </c>
      <c r="W934" s="12">
        <f t="shared" si="341"/>
        <v>0</v>
      </c>
      <c r="X934" s="12">
        <v>0</v>
      </c>
      <c r="Y934" s="12">
        <v>0</v>
      </c>
      <c r="Z934" s="12">
        <v>0</v>
      </c>
      <c r="AA934" s="12">
        <v>0</v>
      </c>
      <c r="AB934" s="12">
        <v>0</v>
      </c>
      <c r="AC934" s="12">
        <v>0</v>
      </c>
      <c r="AD934" s="12">
        <f t="shared" si="342"/>
        <v>0</v>
      </c>
      <c r="AE934" s="12">
        <v>0</v>
      </c>
      <c r="AF934" s="12">
        <v>0</v>
      </c>
      <c r="AG934" s="12">
        <v>0</v>
      </c>
      <c r="AH934" s="12">
        <v>0</v>
      </c>
      <c r="AI934" s="12">
        <v>0</v>
      </c>
      <c r="AJ934" s="12">
        <v>0</v>
      </c>
      <c r="AK934" s="12">
        <f t="shared" si="343"/>
        <v>0</v>
      </c>
      <c r="AL934" s="12">
        <f t="shared" si="338"/>
        <v>0</v>
      </c>
      <c r="AM934" s="12">
        <f t="shared" si="338"/>
        <v>0</v>
      </c>
      <c r="AN934" s="12">
        <f t="shared" si="338"/>
        <v>0</v>
      </c>
      <c r="AO934" s="12">
        <f t="shared" si="338"/>
        <v>0</v>
      </c>
      <c r="AP934" s="12">
        <f t="shared" si="338"/>
        <v>0</v>
      </c>
      <c r="AQ934" s="12">
        <f t="shared" si="338"/>
        <v>0</v>
      </c>
      <c r="AR934" s="12">
        <f t="shared" si="339"/>
        <v>0</v>
      </c>
      <c r="AS934" s="12">
        <v>0</v>
      </c>
      <c r="AT934" s="12">
        <v>0</v>
      </c>
      <c r="AU934" s="12">
        <v>0</v>
      </c>
      <c r="AV934" s="12">
        <v>0</v>
      </c>
      <c r="AW934" s="12">
        <v>0</v>
      </c>
      <c r="AX934" s="12">
        <v>0</v>
      </c>
      <c r="AY934" s="12">
        <f t="shared" si="344"/>
        <v>0</v>
      </c>
      <c r="AZ934" s="12">
        <f t="shared" si="319"/>
        <v>0</v>
      </c>
      <c r="BA934" s="12">
        <f t="shared" si="320"/>
        <v>0</v>
      </c>
      <c r="BB934" s="12">
        <f t="shared" si="321"/>
        <v>0</v>
      </c>
      <c r="BC934" s="12">
        <f t="shared" si="322"/>
        <v>0</v>
      </c>
      <c r="BD934" s="12">
        <f t="shared" si="323"/>
        <v>0</v>
      </c>
      <c r="BE934" s="12">
        <f t="shared" si="324"/>
        <v>0</v>
      </c>
      <c r="BF934" s="12">
        <f t="shared" si="318"/>
        <v>0</v>
      </c>
    </row>
    <row r="935" spans="1:58" ht="38.25">
      <c r="A935" s="122" t="s">
        <v>1294</v>
      </c>
      <c r="B935" s="14" t="s">
        <v>1230</v>
      </c>
      <c r="C935" s="102"/>
      <c r="D935" s="14" t="s">
        <v>45</v>
      </c>
      <c r="E935" s="14"/>
      <c r="F935" s="85"/>
      <c r="G935" s="85"/>
      <c r="H935" s="85"/>
      <c r="I935" s="14"/>
      <c r="J935" s="12">
        <v>0</v>
      </c>
      <c r="K935" s="12">
        <v>0</v>
      </c>
      <c r="L935" s="12">
        <v>0</v>
      </c>
      <c r="M935" s="12">
        <v>0</v>
      </c>
      <c r="N935" s="12">
        <v>0</v>
      </c>
      <c r="O935" s="12">
        <v>0</v>
      </c>
      <c r="P935" s="12">
        <f t="shared" si="340"/>
        <v>0</v>
      </c>
      <c r="Q935" s="12">
        <v>0</v>
      </c>
      <c r="R935" s="12">
        <v>0</v>
      </c>
      <c r="S935" s="12">
        <v>0</v>
      </c>
      <c r="T935" s="12">
        <v>0</v>
      </c>
      <c r="U935" s="12">
        <v>0</v>
      </c>
      <c r="V935" s="12">
        <v>0</v>
      </c>
      <c r="W935" s="12">
        <f t="shared" si="341"/>
        <v>0</v>
      </c>
      <c r="X935" s="12">
        <v>0</v>
      </c>
      <c r="Y935" s="12">
        <v>0</v>
      </c>
      <c r="Z935" s="12">
        <v>0</v>
      </c>
      <c r="AA935" s="12">
        <v>0</v>
      </c>
      <c r="AB935" s="12">
        <v>0</v>
      </c>
      <c r="AC935" s="12">
        <v>0</v>
      </c>
      <c r="AD935" s="12">
        <f t="shared" si="342"/>
        <v>0</v>
      </c>
      <c r="AE935" s="12">
        <v>0</v>
      </c>
      <c r="AF935" s="12">
        <v>0</v>
      </c>
      <c r="AG935" s="12">
        <v>0</v>
      </c>
      <c r="AH935" s="12">
        <v>0</v>
      </c>
      <c r="AI935" s="12">
        <v>0</v>
      </c>
      <c r="AJ935" s="12">
        <v>0</v>
      </c>
      <c r="AK935" s="12">
        <f t="shared" si="343"/>
        <v>0</v>
      </c>
      <c r="AL935" s="12">
        <f t="shared" si="338"/>
        <v>0</v>
      </c>
      <c r="AM935" s="12">
        <f t="shared" si="338"/>
        <v>0</v>
      </c>
      <c r="AN935" s="12">
        <f t="shared" si="338"/>
        <v>0</v>
      </c>
      <c r="AO935" s="12">
        <f t="shared" si="338"/>
        <v>0</v>
      </c>
      <c r="AP935" s="12">
        <f t="shared" si="338"/>
        <v>0</v>
      </c>
      <c r="AQ935" s="12">
        <f t="shared" si="338"/>
        <v>0</v>
      </c>
      <c r="AR935" s="12">
        <f t="shared" si="339"/>
        <v>0</v>
      </c>
      <c r="AS935" s="12">
        <v>0</v>
      </c>
      <c r="AT935" s="12">
        <v>0</v>
      </c>
      <c r="AU935" s="12">
        <v>0</v>
      </c>
      <c r="AV935" s="12">
        <v>0</v>
      </c>
      <c r="AW935" s="12">
        <v>0</v>
      </c>
      <c r="AX935" s="12">
        <v>0</v>
      </c>
      <c r="AY935" s="12">
        <f t="shared" si="344"/>
        <v>0</v>
      </c>
      <c r="AZ935" s="12">
        <f t="shared" si="319"/>
        <v>0</v>
      </c>
      <c r="BA935" s="12">
        <f t="shared" si="320"/>
        <v>0</v>
      </c>
      <c r="BB935" s="12">
        <f t="shared" si="321"/>
        <v>0</v>
      </c>
      <c r="BC935" s="12">
        <f t="shared" si="322"/>
        <v>0</v>
      </c>
      <c r="BD935" s="12">
        <f t="shared" si="323"/>
        <v>0</v>
      </c>
      <c r="BE935" s="12">
        <f t="shared" si="324"/>
        <v>0</v>
      </c>
      <c r="BF935" s="12">
        <f t="shared" si="318"/>
        <v>0</v>
      </c>
    </row>
    <row r="936" spans="1:58" s="3" customFormat="1" ht="51" outlineLevel="1">
      <c r="A936" s="26" t="s">
        <v>1295</v>
      </c>
      <c r="B936" s="26" t="s">
        <v>1266</v>
      </c>
      <c r="C936" s="26" t="s">
        <v>1490</v>
      </c>
      <c r="D936" s="14" t="s">
        <v>44</v>
      </c>
      <c r="E936" s="14"/>
      <c r="F936" s="86"/>
      <c r="G936" s="86"/>
      <c r="H936" s="86" t="s">
        <v>1296</v>
      </c>
      <c r="I936" s="26"/>
      <c r="J936" s="12">
        <v>0</v>
      </c>
      <c r="K936" s="12">
        <v>0</v>
      </c>
      <c r="L936" s="12">
        <v>0</v>
      </c>
      <c r="M936" s="12">
        <v>0</v>
      </c>
      <c r="N936" s="12">
        <v>0</v>
      </c>
      <c r="O936" s="12">
        <v>0</v>
      </c>
      <c r="P936" s="12">
        <f t="shared" si="340"/>
        <v>0</v>
      </c>
      <c r="Q936" s="26">
        <v>25576</v>
      </c>
      <c r="R936" s="12">
        <v>0</v>
      </c>
      <c r="S936" s="12">
        <v>0</v>
      </c>
      <c r="T936" s="12">
        <v>0</v>
      </c>
      <c r="U936" s="12">
        <v>0</v>
      </c>
      <c r="V936" s="12">
        <v>0</v>
      </c>
      <c r="W936" s="12">
        <f t="shared" si="341"/>
        <v>25576</v>
      </c>
      <c r="X936" s="26">
        <v>93250</v>
      </c>
      <c r="Y936" s="12">
        <v>0</v>
      </c>
      <c r="Z936" s="12">
        <v>0</v>
      </c>
      <c r="AA936" s="12">
        <v>0</v>
      </c>
      <c r="AB936" s="12">
        <v>0</v>
      </c>
      <c r="AC936" s="12">
        <v>0</v>
      </c>
      <c r="AD936" s="12">
        <f t="shared" si="342"/>
        <v>93250</v>
      </c>
      <c r="AE936" s="12">
        <v>0</v>
      </c>
      <c r="AF936" s="12">
        <v>0</v>
      </c>
      <c r="AG936" s="12">
        <v>0</v>
      </c>
      <c r="AH936" s="12">
        <v>0</v>
      </c>
      <c r="AI936" s="12">
        <v>0</v>
      </c>
      <c r="AJ936" s="12">
        <v>0</v>
      </c>
      <c r="AK936" s="12">
        <f t="shared" si="343"/>
        <v>0</v>
      </c>
      <c r="AL936" s="12">
        <f t="shared" si="338"/>
        <v>118826</v>
      </c>
      <c r="AM936" s="12">
        <f t="shared" si="338"/>
        <v>0</v>
      </c>
      <c r="AN936" s="12">
        <f t="shared" si="338"/>
        <v>0</v>
      </c>
      <c r="AO936" s="12">
        <f t="shared" si="338"/>
        <v>0</v>
      </c>
      <c r="AP936" s="12">
        <f t="shared" si="338"/>
        <v>0</v>
      </c>
      <c r="AQ936" s="12">
        <f t="shared" si="338"/>
        <v>0</v>
      </c>
      <c r="AR936" s="12">
        <f t="shared" si="339"/>
        <v>118826</v>
      </c>
      <c r="AS936" s="12">
        <v>0</v>
      </c>
      <c r="AT936" s="12">
        <v>0</v>
      </c>
      <c r="AU936" s="12">
        <v>0</v>
      </c>
      <c r="AV936" s="12">
        <v>0</v>
      </c>
      <c r="AW936" s="12">
        <v>0</v>
      </c>
      <c r="AX936" s="12">
        <v>0</v>
      </c>
      <c r="AY936" s="12">
        <f t="shared" si="344"/>
        <v>0</v>
      </c>
      <c r="AZ936" s="12">
        <f t="shared" si="319"/>
        <v>118826</v>
      </c>
      <c r="BA936" s="12">
        <f t="shared" si="320"/>
        <v>0</v>
      </c>
      <c r="BB936" s="12">
        <f t="shared" si="321"/>
        <v>0</v>
      </c>
      <c r="BC936" s="12">
        <f t="shared" si="322"/>
        <v>0</v>
      </c>
      <c r="BD936" s="12">
        <f t="shared" si="323"/>
        <v>0</v>
      </c>
      <c r="BE936" s="12">
        <f t="shared" si="324"/>
        <v>0</v>
      </c>
      <c r="BF936" s="12">
        <f t="shared" si="318"/>
        <v>118826</v>
      </c>
    </row>
    <row r="937" spans="1:58" s="3" customFormat="1" ht="114.75" outlineLevel="1">
      <c r="A937" s="26" t="s">
        <v>1297</v>
      </c>
      <c r="B937" s="26" t="s">
        <v>21</v>
      </c>
      <c r="C937" s="38" t="s">
        <v>1298</v>
      </c>
      <c r="D937" s="26"/>
      <c r="E937" s="26"/>
      <c r="F937" s="86"/>
      <c r="G937" s="86"/>
      <c r="H937" s="86"/>
      <c r="I937" s="26"/>
      <c r="J937" s="12"/>
      <c r="K937" s="12"/>
      <c r="L937" s="12"/>
      <c r="M937" s="12"/>
      <c r="N937" s="12"/>
      <c r="O937" s="12"/>
      <c r="P937" s="12"/>
      <c r="Q937" s="12"/>
      <c r="R937" s="12"/>
      <c r="S937" s="12"/>
      <c r="T937" s="12"/>
      <c r="U937" s="12"/>
      <c r="V937" s="12"/>
      <c r="W937" s="12"/>
      <c r="X937" s="12"/>
      <c r="Y937" s="12"/>
      <c r="Z937" s="12"/>
      <c r="AA937" s="12"/>
      <c r="AB937" s="12"/>
      <c r="AC937" s="12"/>
      <c r="AD937" s="12"/>
      <c r="AE937" s="12"/>
      <c r="AF937" s="12"/>
      <c r="AG937" s="12"/>
      <c r="AH937" s="12"/>
      <c r="AI937" s="12"/>
      <c r="AJ937" s="12"/>
      <c r="AK937" s="12"/>
      <c r="AL937" s="12">
        <f t="shared" si="338"/>
        <v>0</v>
      </c>
      <c r="AM937" s="12">
        <f t="shared" si="338"/>
        <v>0</v>
      </c>
      <c r="AN937" s="12">
        <f t="shared" si="338"/>
        <v>0</v>
      </c>
      <c r="AO937" s="12">
        <f t="shared" si="338"/>
        <v>0</v>
      </c>
      <c r="AP937" s="12">
        <f t="shared" si="338"/>
        <v>0</v>
      </c>
      <c r="AQ937" s="12">
        <f t="shared" si="338"/>
        <v>0</v>
      </c>
      <c r="AR937" s="12">
        <f>SUM(AL937:AQ937)</f>
        <v>0</v>
      </c>
      <c r="AS937" s="12"/>
      <c r="AT937" s="12"/>
      <c r="AU937" s="12"/>
      <c r="AV937" s="12"/>
      <c r="AW937" s="12"/>
      <c r="AX937" s="12"/>
      <c r="AY937" s="12"/>
      <c r="AZ937" s="12">
        <f t="shared" si="319"/>
        <v>0</v>
      </c>
      <c r="BA937" s="12">
        <f t="shared" si="320"/>
        <v>0</v>
      </c>
      <c r="BB937" s="12">
        <f t="shared" si="321"/>
        <v>0</v>
      </c>
      <c r="BC937" s="12">
        <f t="shared" si="322"/>
        <v>0</v>
      </c>
      <c r="BD937" s="12">
        <f t="shared" si="323"/>
        <v>0</v>
      </c>
      <c r="BE937" s="12">
        <f t="shared" si="324"/>
        <v>0</v>
      </c>
      <c r="BF937" s="12">
        <f t="shared" si="318"/>
        <v>0</v>
      </c>
    </row>
    <row r="938" spans="1:58" s="3" customFormat="1" outlineLevel="1">
      <c r="A938" s="12" t="s">
        <v>1299</v>
      </c>
      <c r="B938" s="26" t="s">
        <v>21</v>
      </c>
      <c r="C938" s="26"/>
      <c r="D938" s="26" t="s">
        <v>1399</v>
      </c>
      <c r="E938" s="26" t="s">
        <v>57</v>
      </c>
      <c r="F938" s="86"/>
      <c r="G938" s="86"/>
      <c r="H938" s="86"/>
      <c r="I938" s="26"/>
      <c r="J938" s="12">
        <v>0</v>
      </c>
      <c r="K938" s="12">
        <v>0</v>
      </c>
      <c r="L938" s="12">
        <v>0</v>
      </c>
      <c r="M938" s="12">
        <v>0</v>
      </c>
      <c r="N938" s="12">
        <v>0</v>
      </c>
      <c r="O938" s="12">
        <v>0</v>
      </c>
      <c r="P938" s="12">
        <f>SUM(J938:O938)</f>
        <v>0</v>
      </c>
      <c r="Q938" s="12">
        <v>0</v>
      </c>
      <c r="R938" s="12">
        <v>0</v>
      </c>
      <c r="S938" s="12">
        <v>0</v>
      </c>
      <c r="T938" s="12">
        <v>0</v>
      </c>
      <c r="U938" s="12">
        <v>0</v>
      </c>
      <c r="V938" s="12">
        <v>0</v>
      </c>
      <c r="W938" s="12">
        <f>SUM(Q938:V938)</f>
        <v>0</v>
      </c>
      <c r="X938" s="26">
        <v>0</v>
      </c>
      <c r="Y938" s="12">
        <v>5000</v>
      </c>
      <c r="Z938" s="12">
        <v>0</v>
      </c>
      <c r="AA938" s="12">
        <v>0</v>
      </c>
      <c r="AB938" s="12">
        <v>0</v>
      </c>
      <c r="AC938" s="12">
        <v>0</v>
      </c>
      <c r="AD938" s="12">
        <f>SUM(X938:AC938)</f>
        <v>5000</v>
      </c>
      <c r="AE938" s="12">
        <v>0</v>
      </c>
      <c r="AF938" s="12">
        <v>0</v>
      </c>
      <c r="AG938" s="12">
        <v>0</v>
      </c>
      <c r="AH938" s="12">
        <v>0</v>
      </c>
      <c r="AI938" s="12">
        <v>0</v>
      </c>
      <c r="AJ938" s="12">
        <v>0</v>
      </c>
      <c r="AK938" s="12">
        <f>SUM(AE938:AJ938)</f>
        <v>0</v>
      </c>
      <c r="AL938" s="12">
        <f t="shared" si="338"/>
        <v>0</v>
      </c>
      <c r="AM938" s="12">
        <f t="shared" si="338"/>
        <v>5000</v>
      </c>
      <c r="AN938" s="12">
        <f t="shared" si="338"/>
        <v>0</v>
      </c>
      <c r="AO938" s="12">
        <f t="shared" si="338"/>
        <v>0</v>
      </c>
      <c r="AP938" s="12">
        <f t="shared" si="338"/>
        <v>0</v>
      </c>
      <c r="AQ938" s="12">
        <f t="shared" si="338"/>
        <v>0</v>
      </c>
      <c r="AR938" s="12">
        <f>SUM(AL938:AQ938)</f>
        <v>5000</v>
      </c>
      <c r="AS938" s="12">
        <v>0</v>
      </c>
      <c r="AT938" s="12">
        <v>0</v>
      </c>
      <c r="AU938" s="12">
        <v>0</v>
      </c>
      <c r="AV938" s="12">
        <v>0</v>
      </c>
      <c r="AW938" s="12">
        <v>0</v>
      </c>
      <c r="AX938" s="12">
        <v>0</v>
      </c>
      <c r="AY938" s="12">
        <f>SUM(AS938:AX938)</f>
        <v>0</v>
      </c>
      <c r="AZ938" s="12">
        <f t="shared" si="319"/>
        <v>0</v>
      </c>
      <c r="BA938" s="12">
        <f t="shared" si="320"/>
        <v>5000</v>
      </c>
      <c r="BB938" s="12">
        <f t="shared" si="321"/>
        <v>0</v>
      </c>
      <c r="BC938" s="12">
        <f t="shared" si="322"/>
        <v>0</v>
      </c>
      <c r="BD938" s="12">
        <f t="shared" si="323"/>
        <v>0</v>
      </c>
      <c r="BE938" s="12">
        <f t="shared" si="324"/>
        <v>0</v>
      </c>
      <c r="BF938" s="12">
        <f t="shared" si="318"/>
        <v>5000</v>
      </c>
    </row>
    <row r="939" spans="1:58" s="3" customFormat="1" outlineLevel="1">
      <c r="A939" s="12" t="s">
        <v>1300</v>
      </c>
      <c r="B939" s="26" t="s">
        <v>21</v>
      </c>
      <c r="C939" s="26"/>
      <c r="D939" s="26" t="s">
        <v>1399</v>
      </c>
      <c r="E939" s="26" t="s">
        <v>57</v>
      </c>
      <c r="F939" s="86"/>
      <c r="G939" s="86"/>
      <c r="H939" s="86"/>
      <c r="I939" s="26"/>
      <c r="J939" s="12">
        <v>0</v>
      </c>
      <c r="K939" s="12">
        <v>0</v>
      </c>
      <c r="L939" s="12">
        <v>0</v>
      </c>
      <c r="M939" s="12">
        <v>0</v>
      </c>
      <c r="N939" s="12">
        <v>0</v>
      </c>
      <c r="O939" s="12">
        <v>0</v>
      </c>
      <c r="P939" s="12">
        <f>SUM(J939:O939)</f>
        <v>0</v>
      </c>
      <c r="Q939" s="12">
        <v>0</v>
      </c>
      <c r="R939" s="12">
        <v>0</v>
      </c>
      <c r="S939" s="12">
        <v>0</v>
      </c>
      <c r="T939" s="12">
        <v>0</v>
      </c>
      <c r="U939" s="12">
        <v>0</v>
      </c>
      <c r="V939" s="12">
        <v>0</v>
      </c>
      <c r="W939" s="12">
        <f>SUM(Q939:V939)</f>
        <v>0</v>
      </c>
      <c r="X939" s="26">
        <v>0</v>
      </c>
      <c r="Y939" s="12">
        <v>75000</v>
      </c>
      <c r="Z939" s="12">
        <v>0</v>
      </c>
      <c r="AA939" s="12">
        <v>0</v>
      </c>
      <c r="AB939" s="12">
        <v>0</v>
      </c>
      <c r="AC939" s="12">
        <v>0</v>
      </c>
      <c r="AD939" s="12">
        <f>SUM(X939:AC939)</f>
        <v>75000</v>
      </c>
      <c r="AE939" s="12">
        <v>0</v>
      </c>
      <c r="AF939" s="12">
        <v>0</v>
      </c>
      <c r="AG939" s="12">
        <v>0</v>
      </c>
      <c r="AH939" s="12">
        <v>0</v>
      </c>
      <c r="AI939" s="12">
        <v>0</v>
      </c>
      <c r="AJ939" s="12">
        <v>0</v>
      </c>
      <c r="AK939" s="12">
        <f>SUM(AE939:AJ939)</f>
        <v>0</v>
      </c>
      <c r="AL939" s="12">
        <f t="shared" si="338"/>
        <v>0</v>
      </c>
      <c r="AM939" s="12">
        <f t="shared" si="338"/>
        <v>75000</v>
      </c>
      <c r="AN939" s="12">
        <f t="shared" si="338"/>
        <v>0</v>
      </c>
      <c r="AO939" s="12">
        <f t="shared" si="338"/>
        <v>0</v>
      </c>
      <c r="AP939" s="12">
        <f t="shared" si="338"/>
        <v>0</v>
      </c>
      <c r="AQ939" s="12">
        <f t="shared" si="338"/>
        <v>0</v>
      </c>
      <c r="AR939" s="12">
        <f>SUM(AL939:AQ939)</f>
        <v>75000</v>
      </c>
      <c r="AS939" s="12">
        <v>0</v>
      </c>
      <c r="AT939" s="12">
        <v>0</v>
      </c>
      <c r="AU939" s="12">
        <v>0</v>
      </c>
      <c r="AV939" s="12">
        <v>0</v>
      </c>
      <c r="AW939" s="12">
        <v>0</v>
      </c>
      <c r="AX939" s="12">
        <v>0</v>
      </c>
      <c r="AY939" s="12">
        <f>SUM(AS939:AX939)</f>
        <v>0</v>
      </c>
      <c r="AZ939" s="12">
        <f t="shared" si="319"/>
        <v>0</v>
      </c>
      <c r="BA939" s="12">
        <f t="shared" si="320"/>
        <v>75000</v>
      </c>
      <c r="BB939" s="12">
        <f t="shared" si="321"/>
        <v>0</v>
      </c>
      <c r="BC939" s="12">
        <f t="shared" si="322"/>
        <v>0</v>
      </c>
      <c r="BD939" s="12">
        <f t="shared" si="323"/>
        <v>0</v>
      </c>
      <c r="BE939" s="12">
        <f t="shared" si="324"/>
        <v>0</v>
      </c>
      <c r="BF939" s="12">
        <f t="shared" si="318"/>
        <v>75000</v>
      </c>
    </row>
    <row r="940" spans="1:58" s="3" customFormat="1" outlineLevel="1">
      <c r="A940" s="12" t="s">
        <v>1301</v>
      </c>
      <c r="B940" s="26" t="s">
        <v>21</v>
      </c>
      <c r="C940" s="26"/>
      <c r="D940" s="26" t="s">
        <v>1399</v>
      </c>
      <c r="E940" s="26" t="s">
        <v>57</v>
      </c>
      <c r="F940" s="86"/>
      <c r="G940" s="86"/>
      <c r="H940" s="86"/>
      <c r="I940" s="26"/>
      <c r="J940" s="12">
        <v>0</v>
      </c>
      <c r="K940" s="12">
        <v>0</v>
      </c>
      <c r="L940" s="12">
        <v>0</v>
      </c>
      <c r="M940" s="12">
        <v>0</v>
      </c>
      <c r="N940" s="12">
        <v>0</v>
      </c>
      <c r="O940" s="12">
        <v>0</v>
      </c>
      <c r="P940" s="12">
        <f>SUM(J940:O940)</f>
        <v>0</v>
      </c>
      <c r="Q940" s="12">
        <v>0</v>
      </c>
      <c r="R940" s="12">
        <v>0</v>
      </c>
      <c r="S940" s="12">
        <v>0</v>
      </c>
      <c r="T940" s="12">
        <v>0</v>
      </c>
      <c r="U940" s="12">
        <v>0</v>
      </c>
      <c r="V940" s="12">
        <v>0</v>
      </c>
      <c r="W940" s="12">
        <f>SUM(Q940:V940)</f>
        <v>0</v>
      </c>
      <c r="X940" s="12">
        <v>0</v>
      </c>
      <c r="Y940" s="12">
        <v>0</v>
      </c>
      <c r="Z940" s="12">
        <v>0</v>
      </c>
      <c r="AA940" s="12">
        <v>0</v>
      </c>
      <c r="AB940" s="12">
        <v>0</v>
      </c>
      <c r="AC940" s="12">
        <v>0</v>
      </c>
      <c r="AD940" s="12">
        <f>SUM(X940:AC940)</f>
        <v>0</v>
      </c>
      <c r="AE940" s="12">
        <v>0</v>
      </c>
      <c r="AF940" s="12">
        <v>75000</v>
      </c>
      <c r="AG940" s="12">
        <v>0</v>
      </c>
      <c r="AH940" s="12">
        <v>0</v>
      </c>
      <c r="AI940" s="12">
        <v>0</v>
      </c>
      <c r="AJ940" s="12">
        <v>0</v>
      </c>
      <c r="AK940" s="12">
        <f>SUM(AE940:AJ940)</f>
        <v>75000</v>
      </c>
      <c r="AL940" s="12">
        <f t="shared" si="338"/>
        <v>0</v>
      </c>
      <c r="AM940" s="12">
        <f t="shared" si="338"/>
        <v>75000</v>
      </c>
      <c r="AN940" s="12">
        <f t="shared" si="338"/>
        <v>0</v>
      </c>
      <c r="AO940" s="12">
        <f t="shared" si="338"/>
        <v>0</v>
      </c>
      <c r="AP940" s="12">
        <f t="shared" si="338"/>
        <v>0</v>
      </c>
      <c r="AQ940" s="12">
        <f t="shared" si="338"/>
        <v>0</v>
      </c>
      <c r="AR940" s="12">
        <f>SUM(AL940:AQ940)</f>
        <v>75000</v>
      </c>
      <c r="AS940" s="12">
        <v>0</v>
      </c>
      <c r="AT940" s="12">
        <v>0</v>
      </c>
      <c r="AU940" s="12">
        <v>0</v>
      </c>
      <c r="AV940" s="12">
        <v>0</v>
      </c>
      <c r="AW940" s="12">
        <v>0</v>
      </c>
      <c r="AX940" s="12">
        <v>0</v>
      </c>
      <c r="AY940" s="12">
        <f>SUM(AS940:AX940)</f>
        <v>0</v>
      </c>
      <c r="AZ940" s="12">
        <f t="shared" si="319"/>
        <v>0</v>
      </c>
      <c r="BA940" s="12">
        <f t="shared" si="320"/>
        <v>75000</v>
      </c>
      <c r="BB940" s="12">
        <f t="shared" si="321"/>
        <v>0</v>
      </c>
      <c r="BC940" s="12">
        <f t="shared" si="322"/>
        <v>0</v>
      </c>
      <c r="BD940" s="12">
        <f t="shared" si="323"/>
        <v>0</v>
      </c>
      <c r="BE940" s="12">
        <f t="shared" si="324"/>
        <v>0</v>
      </c>
      <c r="BF940" s="12">
        <f t="shared" si="318"/>
        <v>75000</v>
      </c>
    </row>
    <row r="941" spans="1:58" s="3" customFormat="1" outlineLevel="1">
      <c r="A941" s="12" t="s">
        <v>1302</v>
      </c>
      <c r="B941" s="26" t="s">
        <v>21</v>
      </c>
      <c r="C941" s="26"/>
      <c r="D941" s="26" t="s">
        <v>1399</v>
      </c>
      <c r="E941" s="26" t="s">
        <v>57</v>
      </c>
      <c r="F941" s="86"/>
      <c r="G941" s="86"/>
      <c r="H941" s="86"/>
      <c r="I941" s="26"/>
      <c r="J941" s="12">
        <v>0</v>
      </c>
      <c r="K941" s="12">
        <v>0</v>
      </c>
      <c r="L941" s="12">
        <v>0</v>
      </c>
      <c r="M941" s="12">
        <v>0</v>
      </c>
      <c r="N941" s="12">
        <v>0</v>
      </c>
      <c r="O941" s="12">
        <v>0</v>
      </c>
      <c r="P941" s="12">
        <f>SUM(J941:O941)</f>
        <v>0</v>
      </c>
      <c r="Q941" s="12">
        <v>0</v>
      </c>
      <c r="R941" s="12">
        <v>0</v>
      </c>
      <c r="S941" s="12">
        <v>0</v>
      </c>
      <c r="T941" s="12">
        <v>0</v>
      </c>
      <c r="U941" s="12">
        <v>0</v>
      </c>
      <c r="V941" s="12">
        <v>0</v>
      </c>
      <c r="W941" s="12">
        <f>SUM(Q941:V941)</f>
        <v>0</v>
      </c>
      <c r="X941" s="12">
        <v>0</v>
      </c>
      <c r="Y941" s="12">
        <v>0</v>
      </c>
      <c r="Z941" s="12">
        <v>0</v>
      </c>
      <c r="AA941" s="12">
        <v>0</v>
      </c>
      <c r="AB941" s="12">
        <v>0</v>
      </c>
      <c r="AC941" s="12">
        <v>0</v>
      </c>
      <c r="AD941" s="12">
        <f>SUM(X941:AC941)</f>
        <v>0</v>
      </c>
      <c r="AE941" s="12">
        <v>0</v>
      </c>
      <c r="AF941" s="12">
        <v>0</v>
      </c>
      <c r="AG941" s="12">
        <v>0</v>
      </c>
      <c r="AH941" s="12">
        <v>0</v>
      </c>
      <c r="AI941" s="12">
        <v>0</v>
      </c>
      <c r="AJ941" s="12">
        <v>0</v>
      </c>
      <c r="AK941" s="12">
        <f>SUM(AE941:AJ941)</f>
        <v>0</v>
      </c>
      <c r="AL941" s="12">
        <f t="shared" si="338"/>
        <v>0</v>
      </c>
      <c r="AM941" s="12">
        <f t="shared" si="338"/>
        <v>0</v>
      </c>
      <c r="AN941" s="12">
        <f t="shared" si="338"/>
        <v>0</v>
      </c>
      <c r="AO941" s="12">
        <f t="shared" si="338"/>
        <v>0</v>
      </c>
      <c r="AP941" s="12">
        <f t="shared" si="338"/>
        <v>0</v>
      </c>
      <c r="AQ941" s="12">
        <f t="shared" si="338"/>
        <v>0</v>
      </c>
      <c r="AR941" s="12">
        <f>SUM(AL941:AQ941)</f>
        <v>0</v>
      </c>
      <c r="AS941" s="12">
        <v>0</v>
      </c>
      <c r="AT941" s="12">
        <v>0</v>
      </c>
      <c r="AU941" s="12">
        <v>0</v>
      </c>
      <c r="AV941" s="12">
        <v>0</v>
      </c>
      <c r="AW941" s="12">
        <v>800000</v>
      </c>
      <c r="AX941" s="12">
        <v>0</v>
      </c>
      <c r="AY941" s="12">
        <f>SUM(AS941:AX941)</f>
        <v>800000</v>
      </c>
      <c r="AZ941" s="12">
        <f t="shared" si="319"/>
        <v>0</v>
      </c>
      <c r="BA941" s="12">
        <f t="shared" si="320"/>
        <v>0</v>
      </c>
      <c r="BB941" s="12">
        <f t="shared" si="321"/>
        <v>0</v>
      </c>
      <c r="BC941" s="12">
        <f t="shared" si="322"/>
        <v>0</v>
      </c>
      <c r="BD941" s="12">
        <f t="shared" si="323"/>
        <v>800000</v>
      </c>
      <c r="BE941" s="12">
        <f t="shared" si="324"/>
        <v>0</v>
      </c>
      <c r="BF941" s="12">
        <f t="shared" si="318"/>
        <v>800000</v>
      </c>
    </row>
    <row r="942" spans="1:58">
      <c r="A942" s="84" t="s">
        <v>1303</v>
      </c>
      <c r="B942" s="14"/>
      <c r="C942" s="14"/>
      <c r="D942" s="84"/>
      <c r="E942" s="84"/>
      <c r="F942" s="85"/>
      <c r="G942" s="85"/>
      <c r="H942" s="85"/>
      <c r="I942" s="14"/>
      <c r="J942" s="12"/>
      <c r="K942" s="12"/>
      <c r="L942" s="12"/>
      <c r="M942" s="12"/>
      <c r="N942" s="12"/>
      <c r="O942" s="12"/>
      <c r="P942" s="12"/>
      <c r="Q942" s="12"/>
      <c r="R942" s="12"/>
      <c r="S942" s="12"/>
      <c r="T942" s="12"/>
      <c r="U942" s="12"/>
      <c r="V942" s="12"/>
      <c r="W942" s="12"/>
      <c r="X942" s="12"/>
      <c r="Y942" s="12"/>
      <c r="Z942" s="12"/>
      <c r="AA942" s="12"/>
      <c r="AB942" s="12"/>
      <c r="AC942" s="12"/>
      <c r="AD942" s="12"/>
      <c r="AE942" s="12"/>
      <c r="AF942" s="12"/>
      <c r="AG942" s="12"/>
      <c r="AH942" s="12"/>
      <c r="AI942" s="12"/>
      <c r="AJ942" s="12"/>
      <c r="AK942" s="12"/>
      <c r="AL942" s="12"/>
      <c r="AM942" s="12"/>
      <c r="AN942" s="12"/>
      <c r="AO942" s="12"/>
      <c r="AP942" s="12"/>
      <c r="AQ942" s="12"/>
      <c r="AR942" s="12"/>
      <c r="AS942" s="12"/>
      <c r="AT942" s="12"/>
      <c r="AU942" s="12"/>
      <c r="AV942" s="12"/>
      <c r="AW942" s="12"/>
      <c r="AX942" s="12"/>
      <c r="AY942" s="12"/>
      <c r="AZ942" s="12">
        <f t="shared" si="319"/>
        <v>0</v>
      </c>
      <c r="BA942" s="12">
        <f t="shared" si="320"/>
        <v>0</v>
      </c>
      <c r="BB942" s="12">
        <f t="shared" si="321"/>
        <v>0</v>
      </c>
      <c r="BC942" s="12">
        <f t="shared" si="322"/>
        <v>0</v>
      </c>
      <c r="BD942" s="12">
        <f t="shared" si="323"/>
        <v>0</v>
      </c>
      <c r="BE942" s="12">
        <f t="shared" si="324"/>
        <v>0</v>
      </c>
      <c r="BF942" s="12">
        <f t="shared" si="318"/>
        <v>0</v>
      </c>
    </row>
    <row r="943" spans="1:58">
      <c r="A943" s="126" t="s">
        <v>1304</v>
      </c>
      <c r="B943" s="126"/>
      <c r="C943" s="14"/>
      <c r="D943" s="84"/>
      <c r="E943" s="84"/>
      <c r="F943" s="85"/>
      <c r="G943" s="85"/>
      <c r="H943" s="85"/>
      <c r="I943" s="14"/>
      <c r="J943" s="24">
        <f t="shared" ref="J943:AK943" si="345">SUM(J944:J945)</f>
        <v>0</v>
      </c>
      <c r="K943" s="24">
        <f t="shared" si="345"/>
        <v>0</v>
      </c>
      <c r="L943" s="24">
        <f t="shared" si="345"/>
        <v>0</v>
      </c>
      <c r="M943" s="24">
        <f t="shared" si="345"/>
        <v>0</v>
      </c>
      <c r="N943" s="24">
        <f t="shared" si="345"/>
        <v>0</v>
      </c>
      <c r="O943" s="24">
        <f t="shared" si="345"/>
        <v>0</v>
      </c>
      <c r="P943" s="24">
        <f t="shared" si="345"/>
        <v>0</v>
      </c>
      <c r="Q943" s="24">
        <f t="shared" si="345"/>
        <v>0</v>
      </c>
      <c r="R943" s="24">
        <f t="shared" si="345"/>
        <v>0</v>
      </c>
      <c r="S943" s="24">
        <f t="shared" si="345"/>
        <v>0</v>
      </c>
      <c r="T943" s="24">
        <f t="shared" si="345"/>
        <v>0</v>
      </c>
      <c r="U943" s="24">
        <f t="shared" si="345"/>
        <v>0</v>
      </c>
      <c r="V943" s="24">
        <f t="shared" si="345"/>
        <v>0</v>
      </c>
      <c r="W943" s="24">
        <f t="shared" si="345"/>
        <v>0</v>
      </c>
      <c r="X943" s="24">
        <f t="shared" si="345"/>
        <v>0</v>
      </c>
      <c r="Y943" s="24">
        <f t="shared" si="345"/>
        <v>0</v>
      </c>
      <c r="Z943" s="24">
        <f t="shared" si="345"/>
        <v>0</v>
      </c>
      <c r="AA943" s="24">
        <f t="shared" si="345"/>
        <v>0</v>
      </c>
      <c r="AB943" s="24">
        <f t="shared" si="345"/>
        <v>0</v>
      </c>
      <c r="AC943" s="24">
        <f t="shared" si="345"/>
        <v>0</v>
      </c>
      <c r="AD943" s="24">
        <f t="shared" si="345"/>
        <v>0</v>
      </c>
      <c r="AE943" s="24">
        <f t="shared" si="345"/>
        <v>0</v>
      </c>
      <c r="AF943" s="24">
        <f t="shared" si="345"/>
        <v>0</v>
      </c>
      <c r="AG943" s="24">
        <f t="shared" si="345"/>
        <v>0</v>
      </c>
      <c r="AH943" s="24">
        <f t="shared" si="345"/>
        <v>0</v>
      </c>
      <c r="AI943" s="24">
        <f t="shared" si="345"/>
        <v>0</v>
      </c>
      <c r="AJ943" s="24">
        <f t="shared" si="345"/>
        <v>0</v>
      </c>
      <c r="AK943" s="24">
        <f t="shared" si="345"/>
        <v>0</v>
      </c>
      <c r="AL943" s="24">
        <f t="shared" ref="AL943:AR943" si="346">SUM(AL944:AL945)</f>
        <v>0</v>
      </c>
      <c r="AM943" s="24">
        <f t="shared" si="346"/>
        <v>0</v>
      </c>
      <c r="AN943" s="24">
        <f t="shared" si="346"/>
        <v>0</v>
      </c>
      <c r="AO943" s="24">
        <f t="shared" si="346"/>
        <v>0</v>
      </c>
      <c r="AP943" s="24">
        <f t="shared" si="346"/>
        <v>0</v>
      </c>
      <c r="AQ943" s="24">
        <f t="shared" si="346"/>
        <v>0</v>
      </c>
      <c r="AR943" s="24">
        <f t="shared" si="346"/>
        <v>0</v>
      </c>
      <c r="AS943" s="24">
        <v>0</v>
      </c>
      <c r="AT943" s="24">
        <v>0</v>
      </c>
      <c r="AU943" s="24">
        <v>0</v>
      </c>
      <c r="AV943" s="24">
        <v>0</v>
      </c>
      <c r="AW943" s="24">
        <v>0</v>
      </c>
      <c r="AX943" s="24">
        <v>0</v>
      </c>
      <c r="AY943" s="24">
        <f>SUM(AY944:AY945)</f>
        <v>0</v>
      </c>
      <c r="AZ943" s="12">
        <f t="shared" si="319"/>
        <v>0</v>
      </c>
      <c r="BA943" s="12">
        <f t="shared" si="320"/>
        <v>0</v>
      </c>
      <c r="BB943" s="12">
        <f t="shared" si="321"/>
        <v>0</v>
      </c>
      <c r="BC943" s="12">
        <f t="shared" si="322"/>
        <v>0</v>
      </c>
      <c r="BD943" s="12">
        <f t="shared" si="323"/>
        <v>0</v>
      </c>
      <c r="BE943" s="12">
        <f t="shared" si="324"/>
        <v>0</v>
      </c>
      <c r="BF943" s="12">
        <f t="shared" si="318"/>
        <v>0</v>
      </c>
    </row>
    <row r="944" spans="1:58" hidden="1">
      <c r="A944" s="84"/>
      <c r="B944" s="14"/>
      <c r="C944" s="14"/>
      <c r="D944" s="84"/>
      <c r="E944" s="84"/>
      <c r="F944" s="85"/>
      <c r="G944" s="85"/>
      <c r="H944" s="127"/>
      <c r="I944" s="39"/>
      <c r="J944" s="24"/>
      <c r="K944" s="24"/>
      <c r="L944" s="24"/>
      <c r="M944" s="24"/>
      <c r="N944" s="24"/>
      <c r="O944" s="26"/>
      <c r="P944" s="24"/>
      <c r="Q944" s="24"/>
      <c r="R944" s="24"/>
      <c r="S944" s="24"/>
      <c r="T944" s="24"/>
      <c r="U944" s="26"/>
      <c r="V944" s="24"/>
      <c r="W944" s="24"/>
      <c r="X944" s="40"/>
      <c r="Y944" s="40"/>
      <c r="Z944" s="40"/>
      <c r="AA944" s="40"/>
      <c r="AB944" s="40"/>
      <c r="AC944" s="40"/>
      <c r="AD944" s="24"/>
      <c r="AE944" s="24"/>
      <c r="AF944" s="24"/>
      <c r="AG944" s="26"/>
      <c r="AH944" s="26"/>
      <c r="AI944" s="26"/>
      <c r="AJ944" s="26"/>
      <c r="AK944" s="24"/>
      <c r="AL944" s="12"/>
      <c r="AM944" s="12"/>
      <c r="AN944" s="12"/>
      <c r="AO944" s="12"/>
      <c r="AP944" s="12"/>
      <c r="AQ944" s="12"/>
      <c r="AR944" s="12"/>
      <c r="AS944" s="26"/>
      <c r="AT944" s="26"/>
      <c r="AU944" s="26"/>
      <c r="AV944" s="26"/>
      <c r="AW944" s="26"/>
      <c r="AX944" s="26"/>
      <c r="AY944" s="24"/>
      <c r="AZ944" s="12">
        <f t="shared" si="319"/>
        <v>0</v>
      </c>
      <c r="BA944" s="12">
        <f t="shared" si="320"/>
        <v>0</v>
      </c>
      <c r="BB944" s="12">
        <f t="shared" si="321"/>
        <v>0</v>
      </c>
      <c r="BC944" s="12">
        <f t="shared" si="322"/>
        <v>0</v>
      </c>
      <c r="BD944" s="12">
        <f t="shared" si="323"/>
        <v>0</v>
      </c>
      <c r="BE944" s="12">
        <f t="shared" si="324"/>
        <v>0</v>
      </c>
      <c r="BF944" s="12">
        <f t="shared" si="318"/>
        <v>0</v>
      </c>
    </row>
    <row r="945" spans="1:58" hidden="1">
      <c r="A945" s="84"/>
      <c r="B945" s="14"/>
      <c r="C945" s="14"/>
      <c r="D945" s="84"/>
      <c r="E945" s="84"/>
      <c r="F945" s="85"/>
      <c r="G945" s="85"/>
      <c r="H945" s="127"/>
      <c r="I945" s="39"/>
      <c r="J945" s="24"/>
      <c r="K945" s="24"/>
      <c r="L945" s="24"/>
      <c r="M945" s="24"/>
      <c r="N945" s="24"/>
      <c r="O945" s="26"/>
      <c r="P945" s="24"/>
      <c r="Q945" s="24"/>
      <c r="R945" s="24"/>
      <c r="S945" s="24"/>
      <c r="T945" s="24"/>
      <c r="U945" s="26"/>
      <c r="V945" s="24"/>
      <c r="W945" s="24"/>
      <c r="X945" s="24"/>
      <c r="Y945" s="24"/>
      <c r="Z945" s="24"/>
      <c r="AA945" s="26"/>
      <c r="AB945" s="24"/>
      <c r="AC945" s="24"/>
      <c r="AD945" s="24"/>
      <c r="AE945" s="24"/>
      <c r="AF945" s="24"/>
      <c r="AG945" s="26"/>
      <c r="AH945" s="26"/>
      <c r="AI945" s="26"/>
      <c r="AJ945" s="26"/>
      <c r="AK945" s="24"/>
      <c r="AL945" s="12"/>
      <c r="AM945" s="12"/>
      <c r="AN945" s="12"/>
      <c r="AO945" s="12"/>
      <c r="AP945" s="12"/>
      <c r="AQ945" s="12"/>
      <c r="AR945" s="12"/>
      <c r="AS945" s="26"/>
      <c r="AT945" s="26"/>
      <c r="AU945" s="26"/>
      <c r="AV945" s="26"/>
      <c r="AW945" s="26"/>
      <c r="AX945" s="26"/>
      <c r="AY945" s="24"/>
      <c r="AZ945" s="12">
        <f t="shared" si="319"/>
        <v>0</v>
      </c>
      <c r="BA945" s="12">
        <f t="shared" si="320"/>
        <v>0</v>
      </c>
      <c r="BB945" s="12">
        <f t="shared" si="321"/>
        <v>0</v>
      </c>
      <c r="BC945" s="12">
        <f t="shared" si="322"/>
        <v>0</v>
      </c>
      <c r="BD945" s="12">
        <f t="shared" si="323"/>
        <v>0</v>
      </c>
      <c r="BE945" s="12">
        <f t="shared" si="324"/>
        <v>0</v>
      </c>
      <c r="BF945" s="12">
        <f t="shared" si="318"/>
        <v>0</v>
      </c>
    </row>
    <row r="946" spans="1:58" ht="89.25">
      <c r="A946" s="32" t="s">
        <v>1305</v>
      </c>
      <c r="B946" s="103" t="s">
        <v>5</v>
      </c>
      <c r="C946" s="104" t="s">
        <v>1306</v>
      </c>
      <c r="D946" s="84" t="s">
        <v>44</v>
      </c>
      <c r="E946" s="84"/>
      <c r="F946" s="85"/>
      <c r="G946" s="85"/>
      <c r="H946" s="85"/>
      <c r="I946" s="14"/>
      <c r="J946" s="40">
        <v>14110400</v>
      </c>
      <c r="K946" s="40">
        <v>0</v>
      </c>
      <c r="L946" s="40">
        <v>0</v>
      </c>
      <c r="M946" s="40">
        <v>0</v>
      </c>
      <c r="N946" s="40">
        <v>0</v>
      </c>
      <c r="O946" s="40">
        <v>0</v>
      </c>
      <c r="P946" s="24">
        <f>SUM(J946:O946)</f>
        <v>14110400</v>
      </c>
      <c r="Q946" s="40">
        <v>37670200</v>
      </c>
      <c r="R946" s="40">
        <v>0</v>
      </c>
      <c r="S946" s="40">
        <v>0</v>
      </c>
      <c r="T946" s="40">
        <v>0</v>
      </c>
      <c r="U946" s="40">
        <v>0</v>
      </c>
      <c r="V946" s="40">
        <v>0</v>
      </c>
      <c r="W946" s="24">
        <f>SUM(Q946:V946)</f>
        <v>37670200</v>
      </c>
      <c r="X946" s="40">
        <v>40940640</v>
      </c>
      <c r="Y946" s="40">
        <v>0</v>
      </c>
      <c r="Z946" s="40">
        <v>0</v>
      </c>
      <c r="AA946" s="40">
        <v>0</v>
      </c>
      <c r="AB946" s="40">
        <v>0</v>
      </c>
      <c r="AC946" s="40">
        <v>0</v>
      </c>
      <c r="AD946" s="24">
        <f>SUM(X946:AC946)</f>
        <v>40940640</v>
      </c>
      <c r="AE946" s="40">
        <v>17443920</v>
      </c>
      <c r="AF946" s="40">
        <v>0</v>
      </c>
      <c r="AG946" s="40">
        <v>0</v>
      </c>
      <c r="AH946" s="40">
        <v>0</v>
      </c>
      <c r="AI946" s="40">
        <v>0</v>
      </c>
      <c r="AJ946" s="40">
        <v>0</v>
      </c>
      <c r="AK946" s="24">
        <f>SUM(AE946:AJ946)</f>
        <v>17443920</v>
      </c>
      <c r="AL946" s="12">
        <f t="shared" ref="AL946:AQ950" si="347">+J946+Q946+X946+AE946</f>
        <v>110165160</v>
      </c>
      <c r="AM946" s="12">
        <f t="shared" si="347"/>
        <v>0</v>
      </c>
      <c r="AN946" s="12">
        <f t="shared" si="347"/>
        <v>0</v>
      </c>
      <c r="AO946" s="12">
        <f t="shared" si="347"/>
        <v>0</v>
      </c>
      <c r="AP946" s="12">
        <f t="shared" si="347"/>
        <v>0</v>
      </c>
      <c r="AQ946" s="12">
        <f t="shared" si="347"/>
        <v>0</v>
      </c>
      <c r="AR946" s="12">
        <f>SUM(AL946:AQ946)</f>
        <v>110165160</v>
      </c>
      <c r="AS946" s="12">
        <v>0</v>
      </c>
      <c r="AT946" s="12">
        <v>0</v>
      </c>
      <c r="AU946" s="12">
        <v>0</v>
      </c>
      <c r="AV946" s="12">
        <v>0</v>
      </c>
      <c r="AW946" s="12">
        <v>0</v>
      </c>
      <c r="AX946" s="12">
        <v>0</v>
      </c>
      <c r="AY946" s="24">
        <f>SUM(AS946:AX946)</f>
        <v>0</v>
      </c>
      <c r="AZ946" s="12">
        <f t="shared" si="319"/>
        <v>110165160</v>
      </c>
      <c r="BA946" s="12">
        <f t="shared" si="320"/>
        <v>0</v>
      </c>
      <c r="BB946" s="12">
        <f t="shared" si="321"/>
        <v>0</v>
      </c>
      <c r="BC946" s="12">
        <f t="shared" si="322"/>
        <v>0</v>
      </c>
      <c r="BD946" s="12">
        <f t="shared" si="323"/>
        <v>0</v>
      </c>
      <c r="BE946" s="12">
        <f t="shared" si="324"/>
        <v>0</v>
      </c>
      <c r="BF946" s="12">
        <f t="shared" si="318"/>
        <v>110165160</v>
      </c>
    </row>
    <row r="947" spans="1:58" ht="76.5">
      <c r="A947" s="32" t="s">
        <v>1307</v>
      </c>
      <c r="B947" s="14" t="s">
        <v>9</v>
      </c>
      <c r="C947" s="14" t="s">
        <v>1308</v>
      </c>
      <c r="D947" s="84" t="s">
        <v>44</v>
      </c>
      <c r="E947" s="84"/>
      <c r="F947" s="85"/>
      <c r="G947" s="85"/>
      <c r="H947" s="85"/>
      <c r="I947" s="14"/>
      <c r="J947" s="40">
        <v>1000000</v>
      </c>
      <c r="K947" s="40">
        <v>0</v>
      </c>
      <c r="L947" s="40">
        <v>0</v>
      </c>
      <c r="M947" s="40">
        <v>0</v>
      </c>
      <c r="N947" s="40">
        <v>0</v>
      </c>
      <c r="O947" s="40">
        <v>0</v>
      </c>
      <c r="P947" s="24">
        <f>SUM(J947:O947)</f>
        <v>1000000</v>
      </c>
      <c r="Q947" s="40">
        <v>1000000</v>
      </c>
      <c r="R947" s="40">
        <v>0</v>
      </c>
      <c r="S947" s="40">
        <v>0</v>
      </c>
      <c r="T947" s="40">
        <v>0</v>
      </c>
      <c r="U947" s="40">
        <v>0</v>
      </c>
      <c r="V947" s="40">
        <v>0</v>
      </c>
      <c r="W947" s="24">
        <f>SUM(Q947:V947)</f>
        <v>1000000</v>
      </c>
      <c r="X947" s="40">
        <v>1000000</v>
      </c>
      <c r="Y947" s="40">
        <v>0</v>
      </c>
      <c r="Z947" s="40">
        <v>0</v>
      </c>
      <c r="AA947" s="40">
        <v>0</v>
      </c>
      <c r="AB947" s="40">
        <v>0</v>
      </c>
      <c r="AC947" s="40">
        <v>0</v>
      </c>
      <c r="AD947" s="24">
        <f>SUM(X947:AC947)</f>
        <v>1000000</v>
      </c>
      <c r="AE947" s="40">
        <v>1000000</v>
      </c>
      <c r="AF947" s="40">
        <v>0</v>
      </c>
      <c r="AG947" s="40">
        <v>0</v>
      </c>
      <c r="AH947" s="40">
        <v>0</v>
      </c>
      <c r="AI947" s="40">
        <v>0</v>
      </c>
      <c r="AJ947" s="40">
        <v>0</v>
      </c>
      <c r="AK947" s="24">
        <f>SUM(AE947:AJ947)</f>
        <v>1000000</v>
      </c>
      <c r="AL947" s="12">
        <f t="shared" si="347"/>
        <v>4000000</v>
      </c>
      <c r="AM947" s="12">
        <f t="shared" si="347"/>
        <v>0</v>
      </c>
      <c r="AN947" s="12">
        <f t="shared" si="347"/>
        <v>0</v>
      </c>
      <c r="AO947" s="12">
        <f t="shared" si="347"/>
        <v>0</v>
      </c>
      <c r="AP947" s="12">
        <f t="shared" si="347"/>
        <v>0</v>
      </c>
      <c r="AQ947" s="12">
        <f t="shared" si="347"/>
        <v>0</v>
      </c>
      <c r="AR947" s="12">
        <f>SUM(AL947:AQ947)</f>
        <v>4000000</v>
      </c>
      <c r="AS947" s="12">
        <v>0</v>
      </c>
      <c r="AT947" s="12">
        <v>0</v>
      </c>
      <c r="AU947" s="12">
        <v>0</v>
      </c>
      <c r="AV947" s="12">
        <v>0</v>
      </c>
      <c r="AW947" s="12">
        <v>0</v>
      </c>
      <c r="AX947" s="12">
        <v>0</v>
      </c>
      <c r="AY947" s="24">
        <f>SUM(AS947:AX947)</f>
        <v>0</v>
      </c>
      <c r="AZ947" s="12">
        <f t="shared" si="319"/>
        <v>4000000</v>
      </c>
      <c r="BA947" s="12">
        <f t="shared" si="320"/>
        <v>0</v>
      </c>
      <c r="BB947" s="12">
        <f t="shared" si="321"/>
        <v>0</v>
      </c>
      <c r="BC947" s="12">
        <f t="shared" si="322"/>
        <v>0</v>
      </c>
      <c r="BD947" s="12">
        <f t="shared" si="323"/>
        <v>0</v>
      </c>
      <c r="BE947" s="12">
        <f t="shared" si="324"/>
        <v>0</v>
      </c>
      <c r="BF947" s="12">
        <f t="shared" si="318"/>
        <v>4000000</v>
      </c>
    </row>
    <row r="948" spans="1:58" ht="89.25">
      <c r="A948" s="32" t="s">
        <v>1309</v>
      </c>
      <c r="B948" s="14" t="s">
        <v>19</v>
      </c>
      <c r="C948" s="14" t="s">
        <v>1310</v>
      </c>
      <c r="D948" s="84" t="s">
        <v>44</v>
      </c>
      <c r="E948" s="84"/>
      <c r="F948" s="85"/>
      <c r="G948" s="85"/>
      <c r="H948" s="85"/>
      <c r="I948" s="14"/>
      <c r="J948" s="40">
        <v>550000</v>
      </c>
      <c r="K948" s="40">
        <v>0</v>
      </c>
      <c r="L948" s="40">
        <v>0</v>
      </c>
      <c r="M948" s="40">
        <v>0</v>
      </c>
      <c r="N948" s="40">
        <v>0</v>
      </c>
      <c r="O948" s="40">
        <v>0</v>
      </c>
      <c r="P948" s="24">
        <f>SUM(J948:O948)</f>
        <v>550000</v>
      </c>
      <c r="Q948" s="40">
        <v>654766</v>
      </c>
      <c r="R948" s="40">
        <v>0</v>
      </c>
      <c r="S948" s="40">
        <v>0</v>
      </c>
      <c r="T948" s="40">
        <v>0</v>
      </c>
      <c r="U948" s="40">
        <v>0</v>
      </c>
      <c r="V948" s="40">
        <v>0</v>
      </c>
      <c r="W948" s="24">
        <f>SUM(Q948:V948)</f>
        <v>654766</v>
      </c>
      <c r="X948" s="40">
        <v>680957</v>
      </c>
      <c r="Y948" s="40">
        <v>0</v>
      </c>
      <c r="Z948" s="40">
        <v>0</v>
      </c>
      <c r="AA948" s="40">
        <v>0</v>
      </c>
      <c r="AB948" s="40">
        <v>0</v>
      </c>
      <c r="AC948" s="40">
        <v>0</v>
      </c>
      <c r="AD948" s="24">
        <f>SUM(X948:AC948)</f>
        <v>680957</v>
      </c>
      <c r="AE948" s="40">
        <v>708195</v>
      </c>
      <c r="AF948" s="40">
        <v>0</v>
      </c>
      <c r="AG948" s="40">
        <v>0</v>
      </c>
      <c r="AH948" s="40">
        <v>0</v>
      </c>
      <c r="AI948" s="40">
        <v>0</v>
      </c>
      <c r="AJ948" s="40">
        <v>0</v>
      </c>
      <c r="AK948" s="24">
        <f>SUM(AE948:AJ948)</f>
        <v>708195</v>
      </c>
      <c r="AL948" s="12">
        <f t="shared" si="347"/>
        <v>2593918</v>
      </c>
      <c r="AM948" s="12">
        <f t="shared" si="347"/>
        <v>0</v>
      </c>
      <c r="AN948" s="12">
        <f t="shared" si="347"/>
        <v>0</v>
      </c>
      <c r="AO948" s="12">
        <f t="shared" si="347"/>
        <v>0</v>
      </c>
      <c r="AP948" s="12">
        <f t="shared" si="347"/>
        <v>0</v>
      </c>
      <c r="AQ948" s="12">
        <f t="shared" si="347"/>
        <v>0</v>
      </c>
      <c r="AR948" s="12">
        <f>SUM(AL948:AQ948)</f>
        <v>2593918</v>
      </c>
      <c r="AS948" s="12">
        <v>0</v>
      </c>
      <c r="AT948" s="12">
        <v>0</v>
      </c>
      <c r="AU948" s="12">
        <v>0</v>
      </c>
      <c r="AV948" s="12">
        <v>0</v>
      </c>
      <c r="AW948" s="12">
        <v>0</v>
      </c>
      <c r="AX948" s="12">
        <v>0</v>
      </c>
      <c r="AY948" s="24">
        <f>SUM(AS948:AX948)</f>
        <v>0</v>
      </c>
      <c r="AZ948" s="12">
        <f t="shared" si="319"/>
        <v>2593918</v>
      </c>
      <c r="BA948" s="12">
        <f t="shared" si="320"/>
        <v>0</v>
      </c>
      <c r="BB948" s="12">
        <f t="shared" si="321"/>
        <v>0</v>
      </c>
      <c r="BC948" s="12">
        <f t="shared" si="322"/>
        <v>0</v>
      </c>
      <c r="BD948" s="12">
        <f t="shared" si="323"/>
        <v>0</v>
      </c>
      <c r="BE948" s="12">
        <f t="shared" si="324"/>
        <v>0</v>
      </c>
      <c r="BF948" s="12">
        <f t="shared" si="318"/>
        <v>2593918</v>
      </c>
    </row>
    <row r="949" spans="1:58" ht="51">
      <c r="A949" s="32" t="s">
        <v>1311</v>
      </c>
      <c r="B949" s="103" t="s">
        <v>5</v>
      </c>
      <c r="C949" s="14" t="s">
        <v>1312</v>
      </c>
      <c r="D949" s="84" t="s">
        <v>44</v>
      </c>
      <c r="E949" s="84"/>
      <c r="F949" s="85"/>
      <c r="G949" s="85"/>
      <c r="H949" s="85"/>
      <c r="I949" s="14"/>
      <c r="J949" s="40">
        <v>1000000</v>
      </c>
      <c r="K949" s="40">
        <v>0</v>
      </c>
      <c r="L949" s="40">
        <v>0</v>
      </c>
      <c r="M949" s="40">
        <v>0</v>
      </c>
      <c r="N949" s="40">
        <v>0</v>
      </c>
      <c r="O949" s="40">
        <v>0</v>
      </c>
      <c r="P949" s="24">
        <f>SUM(J949:O949)</f>
        <v>1000000</v>
      </c>
      <c r="Q949" s="40">
        <v>0</v>
      </c>
      <c r="R949" s="40">
        <v>0</v>
      </c>
      <c r="S949" s="40">
        <v>0</v>
      </c>
      <c r="T949" s="40">
        <v>0</v>
      </c>
      <c r="U949" s="40">
        <v>0</v>
      </c>
      <c r="V949" s="40">
        <v>0</v>
      </c>
      <c r="W949" s="24">
        <f>SUM(Q949:V949)</f>
        <v>0</v>
      </c>
      <c r="X949" s="40">
        <v>0</v>
      </c>
      <c r="Y949" s="40">
        <v>0</v>
      </c>
      <c r="Z949" s="40">
        <v>0</v>
      </c>
      <c r="AA949" s="40">
        <v>0</v>
      </c>
      <c r="AB949" s="40">
        <v>0</v>
      </c>
      <c r="AC949" s="40">
        <v>0</v>
      </c>
      <c r="AD949" s="24">
        <f>SUM(X949:AC949)</f>
        <v>0</v>
      </c>
      <c r="AE949" s="40">
        <v>0</v>
      </c>
      <c r="AF949" s="40">
        <v>0</v>
      </c>
      <c r="AG949" s="40">
        <v>0</v>
      </c>
      <c r="AH949" s="40">
        <v>0</v>
      </c>
      <c r="AI949" s="40">
        <v>0</v>
      </c>
      <c r="AJ949" s="40">
        <v>0</v>
      </c>
      <c r="AK949" s="24">
        <f>SUM(AE949:AJ949)</f>
        <v>0</v>
      </c>
      <c r="AL949" s="12">
        <f t="shared" si="347"/>
        <v>1000000</v>
      </c>
      <c r="AM949" s="12">
        <f t="shared" si="347"/>
        <v>0</v>
      </c>
      <c r="AN949" s="12">
        <f t="shared" si="347"/>
        <v>0</v>
      </c>
      <c r="AO949" s="12">
        <f t="shared" si="347"/>
        <v>0</v>
      </c>
      <c r="AP949" s="12">
        <f t="shared" si="347"/>
        <v>0</v>
      </c>
      <c r="AQ949" s="12">
        <f t="shared" si="347"/>
        <v>0</v>
      </c>
      <c r="AR949" s="12">
        <f>SUM(AL949:AQ949)</f>
        <v>1000000</v>
      </c>
      <c r="AS949" s="12">
        <v>0</v>
      </c>
      <c r="AT949" s="12">
        <v>0</v>
      </c>
      <c r="AU949" s="12">
        <v>0</v>
      </c>
      <c r="AV949" s="12">
        <v>0</v>
      </c>
      <c r="AW949" s="12">
        <v>0</v>
      </c>
      <c r="AX949" s="12">
        <v>0</v>
      </c>
      <c r="AY949" s="24">
        <f>SUM(AS949:AX949)</f>
        <v>0</v>
      </c>
      <c r="AZ949" s="12">
        <f t="shared" si="319"/>
        <v>1000000</v>
      </c>
      <c r="BA949" s="12">
        <f t="shared" si="320"/>
        <v>0</v>
      </c>
      <c r="BB949" s="12">
        <f t="shared" si="321"/>
        <v>0</v>
      </c>
      <c r="BC949" s="12">
        <f t="shared" si="322"/>
        <v>0</v>
      </c>
      <c r="BD949" s="12">
        <f t="shared" si="323"/>
        <v>0</v>
      </c>
      <c r="BE949" s="12">
        <f t="shared" si="324"/>
        <v>0</v>
      </c>
      <c r="BF949" s="12">
        <f t="shared" si="318"/>
        <v>1000000</v>
      </c>
    </row>
    <row r="950" spans="1:58" ht="51">
      <c r="A950" s="32" t="s">
        <v>1313</v>
      </c>
      <c r="B950" s="14" t="s">
        <v>5</v>
      </c>
      <c r="C950" s="14" t="s">
        <v>1314</v>
      </c>
      <c r="D950" s="84" t="s">
        <v>44</v>
      </c>
      <c r="E950" s="84"/>
      <c r="F950" s="85"/>
      <c r="G950" s="85"/>
      <c r="H950" s="85"/>
      <c r="I950" s="14"/>
      <c r="J950" s="40">
        <v>1307932</v>
      </c>
      <c r="K950" s="40">
        <v>0</v>
      </c>
      <c r="L950" s="40">
        <v>0</v>
      </c>
      <c r="M950" s="40">
        <v>0</v>
      </c>
      <c r="N950" s="40">
        <v>0</v>
      </c>
      <c r="O950" s="40">
        <v>0</v>
      </c>
      <c r="P950" s="12">
        <f>SUM(J950:O950)</f>
        <v>1307932</v>
      </c>
      <c r="Q950" s="40">
        <v>3468447</v>
      </c>
      <c r="R950" s="40">
        <v>0</v>
      </c>
      <c r="S950" s="40">
        <v>0</v>
      </c>
      <c r="T950" s="40">
        <v>0</v>
      </c>
      <c r="U950" s="40">
        <v>0</v>
      </c>
      <c r="V950" s="40">
        <v>0</v>
      </c>
      <c r="W950" s="12">
        <f>SUM(Q950:V950)</f>
        <v>3468447</v>
      </c>
      <c r="X950" s="40">
        <v>11990914</v>
      </c>
      <c r="Y950" s="40">
        <v>0</v>
      </c>
      <c r="Z950" s="40">
        <v>0</v>
      </c>
      <c r="AA950" s="40">
        <v>0</v>
      </c>
      <c r="AB950" s="40">
        <v>0</v>
      </c>
      <c r="AC950" s="40">
        <v>0</v>
      </c>
      <c r="AD950" s="12">
        <f>SUM(X950:AC950)</f>
        <v>11990914</v>
      </c>
      <c r="AE950" s="40">
        <v>2159227</v>
      </c>
      <c r="AF950" s="40">
        <v>0</v>
      </c>
      <c r="AG950" s="40">
        <v>0</v>
      </c>
      <c r="AH950" s="40">
        <v>0</v>
      </c>
      <c r="AI950" s="40">
        <v>0</v>
      </c>
      <c r="AJ950" s="40">
        <v>0</v>
      </c>
      <c r="AK950" s="12">
        <f>SUM(AE950:AJ950)</f>
        <v>2159227</v>
      </c>
      <c r="AL950" s="12">
        <f t="shared" si="347"/>
        <v>18926520</v>
      </c>
      <c r="AM950" s="12">
        <f t="shared" si="347"/>
        <v>0</v>
      </c>
      <c r="AN950" s="12">
        <f t="shared" si="347"/>
        <v>0</v>
      </c>
      <c r="AO950" s="12">
        <f t="shared" si="347"/>
        <v>0</v>
      </c>
      <c r="AP950" s="12">
        <f t="shared" si="347"/>
        <v>0</v>
      </c>
      <c r="AQ950" s="12">
        <f t="shared" si="347"/>
        <v>0</v>
      </c>
      <c r="AR950" s="12">
        <f>SUM(AL950:AQ950)</f>
        <v>18926520</v>
      </c>
      <c r="AS950" s="12">
        <v>0</v>
      </c>
      <c r="AT950" s="12">
        <v>0</v>
      </c>
      <c r="AU950" s="12">
        <v>0</v>
      </c>
      <c r="AV950" s="12">
        <v>0</v>
      </c>
      <c r="AW950" s="12">
        <v>0</v>
      </c>
      <c r="AX950" s="12">
        <v>0</v>
      </c>
      <c r="AY950" s="12">
        <f>SUM(AS950:AX950)</f>
        <v>0</v>
      </c>
      <c r="AZ950" s="12">
        <f t="shared" si="319"/>
        <v>18926520</v>
      </c>
      <c r="BA950" s="12">
        <f t="shared" si="320"/>
        <v>0</v>
      </c>
      <c r="BB950" s="12">
        <f t="shared" si="321"/>
        <v>0</v>
      </c>
      <c r="BC950" s="12">
        <f t="shared" si="322"/>
        <v>0</v>
      </c>
      <c r="BD950" s="12">
        <f t="shared" si="323"/>
        <v>0</v>
      </c>
      <c r="BE950" s="12">
        <f t="shared" si="324"/>
        <v>0</v>
      </c>
      <c r="BF950" s="12">
        <f t="shared" si="318"/>
        <v>18926520</v>
      </c>
    </row>
    <row r="951" spans="1:58">
      <c r="A951" s="84" t="s">
        <v>1315</v>
      </c>
      <c r="B951" s="14"/>
      <c r="C951" s="14"/>
      <c r="D951" s="84"/>
      <c r="E951" s="84"/>
      <c r="F951" s="85"/>
      <c r="G951" s="74"/>
      <c r="H951" s="74"/>
      <c r="I951" s="41"/>
      <c r="J951" s="26">
        <f t="shared" ref="J951:AK951" si="348">SUM(J952:J954)</f>
        <v>13750146</v>
      </c>
      <c r="K951" s="26">
        <f t="shared" si="348"/>
        <v>0</v>
      </c>
      <c r="L951" s="26">
        <f t="shared" si="348"/>
        <v>0</v>
      </c>
      <c r="M951" s="26">
        <f t="shared" si="348"/>
        <v>0</v>
      </c>
      <c r="N951" s="26">
        <f t="shared" si="348"/>
        <v>0</v>
      </c>
      <c r="O951" s="26">
        <f t="shared" si="348"/>
        <v>0</v>
      </c>
      <c r="P951" s="26">
        <f t="shared" si="348"/>
        <v>13750146</v>
      </c>
      <c r="Q951" s="26">
        <f t="shared" si="348"/>
        <v>18025064</v>
      </c>
      <c r="R951" s="26">
        <f t="shared" si="348"/>
        <v>0</v>
      </c>
      <c r="S951" s="26">
        <f t="shared" si="348"/>
        <v>0</v>
      </c>
      <c r="T951" s="26">
        <f t="shared" si="348"/>
        <v>0</v>
      </c>
      <c r="U951" s="26">
        <f t="shared" si="348"/>
        <v>0</v>
      </c>
      <c r="V951" s="26">
        <f t="shared" si="348"/>
        <v>0</v>
      </c>
      <c r="W951" s="26">
        <f t="shared" si="348"/>
        <v>18025064</v>
      </c>
      <c r="X951" s="26">
        <f t="shared" si="348"/>
        <v>44925064</v>
      </c>
      <c r="Y951" s="26">
        <f t="shared" si="348"/>
        <v>0</v>
      </c>
      <c r="Z951" s="26">
        <f t="shared" si="348"/>
        <v>0</v>
      </c>
      <c r="AA951" s="26">
        <f t="shared" si="348"/>
        <v>0</v>
      </c>
      <c r="AB951" s="26">
        <f t="shared" si="348"/>
        <v>0</v>
      </c>
      <c r="AC951" s="26">
        <f t="shared" si="348"/>
        <v>0</v>
      </c>
      <c r="AD951" s="26">
        <f t="shared" si="348"/>
        <v>44925064</v>
      </c>
      <c r="AE951" s="26">
        <f t="shared" si="348"/>
        <v>41425064</v>
      </c>
      <c r="AF951" s="26">
        <f t="shared" si="348"/>
        <v>0</v>
      </c>
      <c r="AG951" s="26">
        <f t="shared" si="348"/>
        <v>0</v>
      </c>
      <c r="AH951" s="26">
        <f t="shared" si="348"/>
        <v>0</v>
      </c>
      <c r="AI951" s="26">
        <f t="shared" si="348"/>
        <v>0</v>
      </c>
      <c r="AJ951" s="26">
        <f t="shared" si="348"/>
        <v>0</v>
      </c>
      <c r="AK951" s="26">
        <f t="shared" si="348"/>
        <v>41425064</v>
      </c>
      <c r="AL951" s="26">
        <f t="shared" ref="AL951:AR951" si="349">SUM(AL952:AL954)</f>
        <v>118125338</v>
      </c>
      <c r="AM951" s="26">
        <f t="shared" si="349"/>
        <v>0</v>
      </c>
      <c r="AN951" s="26">
        <f t="shared" si="349"/>
        <v>0</v>
      </c>
      <c r="AO951" s="26">
        <f t="shared" si="349"/>
        <v>0</v>
      </c>
      <c r="AP951" s="26">
        <f t="shared" si="349"/>
        <v>0</v>
      </c>
      <c r="AQ951" s="26">
        <f t="shared" si="349"/>
        <v>0</v>
      </c>
      <c r="AR951" s="26">
        <f t="shared" si="349"/>
        <v>118125338</v>
      </c>
      <c r="AS951" s="26">
        <v>350902675</v>
      </c>
      <c r="AT951" s="26">
        <v>0</v>
      </c>
      <c r="AU951" s="26">
        <v>0</v>
      </c>
      <c r="AV951" s="26">
        <v>0</v>
      </c>
      <c r="AW951" s="26">
        <v>0</v>
      </c>
      <c r="AX951" s="26">
        <v>0</v>
      </c>
      <c r="AY951" s="26">
        <f>SUM(AY952:AY954)</f>
        <v>350902675</v>
      </c>
      <c r="AZ951" s="12">
        <f t="shared" si="319"/>
        <v>469028013</v>
      </c>
      <c r="BA951" s="12">
        <f t="shared" si="320"/>
        <v>0</v>
      </c>
      <c r="BB951" s="12">
        <f t="shared" si="321"/>
        <v>0</v>
      </c>
      <c r="BC951" s="12">
        <f t="shared" si="322"/>
        <v>0</v>
      </c>
      <c r="BD951" s="12">
        <f t="shared" si="323"/>
        <v>0</v>
      </c>
      <c r="BE951" s="12">
        <f t="shared" si="324"/>
        <v>0</v>
      </c>
      <c r="BF951" s="12">
        <f t="shared" si="318"/>
        <v>469028013</v>
      </c>
    </row>
    <row r="952" spans="1:58" ht="76.5">
      <c r="A952" s="84" t="s">
        <v>1316</v>
      </c>
      <c r="B952" s="14" t="s">
        <v>18</v>
      </c>
      <c r="C952" s="14" t="s">
        <v>1317</v>
      </c>
      <c r="D952" s="84" t="s">
        <v>44</v>
      </c>
      <c r="E952" s="84"/>
      <c r="F952" s="114" t="s">
        <v>1500</v>
      </c>
      <c r="G952" s="85">
        <v>4</v>
      </c>
      <c r="H952" s="74"/>
      <c r="I952" s="41"/>
      <c r="J952" s="26">
        <v>13558065</v>
      </c>
      <c r="K952" s="26">
        <f>SUM(K961)</f>
        <v>0</v>
      </c>
      <c r="L952" s="26">
        <f>SUM(L961)</f>
        <v>0</v>
      </c>
      <c r="M952" s="26">
        <f>SUM(M961)</f>
        <v>0</v>
      </c>
      <c r="N952" s="26">
        <v>0</v>
      </c>
      <c r="O952" s="26">
        <f>SUM(O961)</f>
        <v>0</v>
      </c>
      <c r="P952" s="26">
        <f>SUM(J952:O952)</f>
        <v>13558065</v>
      </c>
      <c r="Q952" s="26">
        <v>17700000</v>
      </c>
      <c r="R952" s="26">
        <f>SUM(R961)</f>
        <v>0</v>
      </c>
      <c r="S952" s="26">
        <f>SUM(S961)</f>
        <v>0</v>
      </c>
      <c r="T952" s="26">
        <f>SUM(T961)</f>
        <v>0</v>
      </c>
      <c r="U952" s="26">
        <v>0</v>
      </c>
      <c r="V952" s="26">
        <f>SUM(V961)</f>
        <v>0</v>
      </c>
      <c r="W952" s="26">
        <f>SUM(Q952:V952)</f>
        <v>17700000</v>
      </c>
      <c r="X952" s="26">
        <v>44600000</v>
      </c>
      <c r="Y952" s="26">
        <f>SUM(Y961)</f>
        <v>0</v>
      </c>
      <c r="Z952" s="26">
        <f>SUM(Z961)</f>
        <v>0</v>
      </c>
      <c r="AA952" s="26">
        <f>SUM(AA961)</f>
        <v>0</v>
      </c>
      <c r="AB952" s="26">
        <v>0</v>
      </c>
      <c r="AC952" s="26">
        <f>SUM(AC961)</f>
        <v>0</v>
      </c>
      <c r="AD952" s="26">
        <f>SUM(X952:AC952)</f>
        <v>44600000</v>
      </c>
      <c r="AE952" s="26">
        <v>41100000</v>
      </c>
      <c r="AF952" s="26">
        <f>SUM(AF961)</f>
        <v>0</v>
      </c>
      <c r="AG952" s="26">
        <f>SUM(AG961)</f>
        <v>0</v>
      </c>
      <c r="AH952" s="26">
        <f>SUM(AH961)</f>
        <v>0</v>
      </c>
      <c r="AI952" s="26">
        <f>SUM(AI961)</f>
        <v>0</v>
      </c>
      <c r="AJ952" s="26">
        <f>SUM(AJ961)</f>
        <v>0</v>
      </c>
      <c r="AK952" s="26">
        <f>SUM(AE952:AJ952)</f>
        <v>41100000</v>
      </c>
      <c r="AL952" s="12">
        <f t="shared" ref="AL952:AQ954" si="350">+J952+Q952+X952+AE952</f>
        <v>116958065</v>
      </c>
      <c r="AM952" s="12">
        <f t="shared" si="350"/>
        <v>0</v>
      </c>
      <c r="AN952" s="12">
        <f t="shared" si="350"/>
        <v>0</v>
      </c>
      <c r="AO952" s="12">
        <f t="shared" si="350"/>
        <v>0</v>
      </c>
      <c r="AP952" s="12">
        <f t="shared" si="350"/>
        <v>0</v>
      </c>
      <c r="AQ952" s="12">
        <f t="shared" si="350"/>
        <v>0</v>
      </c>
      <c r="AR952" s="12">
        <f>SUM(AL952:AQ952)</f>
        <v>116958065</v>
      </c>
      <c r="AS952" s="26">
        <v>350000000</v>
      </c>
      <c r="AT952" s="26">
        <v>0</v>
      </c>
      <c r="AU952" s="26">
        <v>0</v>
      </c>
      <c r="AV952" s="26">
        <v>0</v>
      </c>
      <c r="AW952" s="26">
        <v>0</v>
      </c>
      <c r="AX952" s="26">
        <v>0</v>
      </c>
      <c r="AY952" s="26">
        <f>SUM(AS952:AX952)</f>
        <v>350000000</v>
      </c>
      <c r="AZ952" s="12">
        <f t="shared" si="319"/>
        <v>466958065</v>
      </c>
      <c r="BA952" s="12">
        <f t="shared" si="320"/>
        <v>0</v>
      </c>
      <c r="BB952" s="12">
        <f t="shared" si="321"/>
        <v>0</v>
      </c>
      <c r="BC952" s="12">
        <f t="shared" si="322"/>
        <v>0</v>
      </c>
      <c r="BD952" s="12">
        <f t="shared" si="323"/>
        <v>0</v>
      </c>
      <c r="BE952" s="12">
        <f t="shared" si="324"/>
        <v>0</v>
      </c>
      <c r="BF952" s="12">
        <f t="shared" si="318"/>
        <v>466958065</v>
      </c>
    </row>
    <row r="953" spans="1:58" hidden="1">
      <c r="A953" s="84"/>
      <c r="B953" s="14"/>
      <c r="C953" s="84"/>
      <c r="D953" s="84"/>
      <c r="E953" s="84"/>
      <c r="F953" s="85"/>
      <c r="G953" s="85"/>
      <c r="H953" s="85"/>
      <c r="I953" s="39"/>
      <c r="J953" s="24"/>
      <c r="K953" s="24"/>
      <c r="L953" s="24"/>
      <c r="M953" s="24"/>
      <c r="N953" s="24"/>
      <c r="O953" s="26"/>
      <c r="P953" s="26"/>
      <c r="Q953" s="24"/>
      <c r="R953" s="24"/>
      <c r="S953" s="24"/>
      <c r="T953" s="24"/>
      <c r="U953" s="26"/>
      <c r="V953" s="24"/>
      <c r="W953" s="26"/>
      <c r="X953" s="24"/>
      <c r="Y953" s="24"/>
      <c r="Z953" s="24"/>
      <c r="AA953" s="26"/>
      <c r="AB953" s="24"/>
      <c r="AC953" s="24"/>
      <c r="AD953" s="26"/>
      <c r="AE953" s="24"/>
      <c r="AF953" s="24"/>
      <c r="AG953" s="26"/>
      <c r="AH953" s="26"/>
      <c r="AI953" s="26"/>
      <c r="AJ953" s="26"/>
      <c r="AK953" s="26"/>
      <c r="AL953" s="12"/>
      <c r="AM953" s="12"/>
      <c r="AN953" s="12"/>
      <c r="AO953" s="12"/>
      <c r="AP953" s="12"/>
      <c r="AQ953" s="12"/>
      <c r="AR953" s="12"/>
      <c r="AS953" s="26"/>
      <c r="AT953" s="26"/>
      <c r="AU953" s="26"/>
      <c r="AV953" s="26"/>
      <c r="AW953" s="26"/>
      <c r="AX953" s="26"/>
      <c r="AY953" s="26"/>
      <c r="AZ953" s="12">
        <f t="shared" si="319"/>
        <v>0</v>
      </c>
      <c r="BA953" s="12">
        <f t="shared" si="320"/>
        <v>0</v>
      </c>
      <c r="BB953" s="12">
        <f t="shared" si="321"/>
        <v>0</v>
      </c>
      <c r="BC953" s="12">
        <f t="shared" si="322"/>
        <v>0</v>
      </c>
      <c r="BD953" s="12">
        <f t="shared" si="323"/>
        <v>0</v>
      </c>
      <c r="BE953" s="12">
        <f t="shared" si="324"/>
        <v>0</v>
      </c>
      <c r="BF953" s="12">
        <f t="shared" si="318"/>
        <v>0</v>
      </c>
    </row>
    <row r="954" spans="1:58">
      <c r="A954" s="84" t="s">
        <v>1318</v>
      </c>
      <c r="B954" s="14" t="s">
        <v>18</v>
      </c>
      <c r="C954" s="14" t="s">
        <v>1319</v>
      </c>
      <c r="D954" s="14" t="s">
        <v>44</v>
      </c>
      <c r="E954" s="14"/>
      <c r="F954" s="85">
        <v>6</v>
      </c>
      <c r="G954" s="85">
        <v>4</v>
      </c>
      <c r="H954" s="85"/>
      <c r="I954" s="14"/>
      <c r="J954" s="12">
        <v>192081</v>
      </c>
      <c r="K954" s="12">
        <v>0</v>
      </c>
      <c r="L954" s="12">
        <v>0</v>
      </c>
      <c r="M954" s="12">
        <v>0</v>
      </c>
      <c r="N954" s="12">
        <v>0</v>
      </c>
      <c r="O954" s="12">
        <v>0</v>
      </c>
      <c r="P954" s="26">
        <f>SUM(J954:O954)</f>
        <v>192081</v>
      </c>
      <c r="Q954" s="12">
        <v>325064</v>
      </c>
      <c r="R954" s="12">
        <v>0</v>
      </c>
      <c r="S954" s="12">
        <v>0</v>
      </c>
      <c r="T954" s="12">
        <v>0</v>
      </c>
      <c r="U954" s="12">
        <v>0</v>
      </c>
      <c r="V954" s="12">
        <v>0</v>
      </c>
      <c r="W954" s="26">
        <f>SUM(Q954:V954)</f>
        <v>325064</v>
      </c>
      <c r="X954" s="12">
        <v>325064</v>
      </c>
      <c r="Y954" s="12">
        <v>0</v>
      </c>
      <c r="Z954" s="12">
        <v>0</v>
      </c>
      <c r="AA954" s="12">
        <v>0</v>
      </c>
      <c r="AB954" s="12">
        <v>0</v>
      </c>
      <c r="AC954" s="12">
        <v>0</v>
      </c>
      <c r="AD954" s="26">
        <f>SUM(X954:AC954)</f>
        <v>325064</v>
      </c>
      <c r="AE954" s="12">
        <v>325064</v>
      </c>
      <c r="AF954" s="12">
        <v>0</v>
      </c>
      <c r="AG954" s="12">
        <v>0</v>
      </c>
      <c r="AH954" s="12">
        <v>0</v>
      </c>
      <c r="AI954" s="12">
        <v>0</v>
      </c>
      <c r="AJ954" s="12">
        <v>0</v>
      </c>
      <c r="AK954" s="26">
        <f>SUM(AE954:AJ954)</f>
        <v>325064</v>
      </c>
      <c r="AL954" s="12">
        <f t="shared" si="350"/>
        <v>1167273</v>
      </c>
      <c r="AM954" s="12">
        <f t="shared" si="350"/>
        <v>0</v>
      </c>
      <c r="AN954" s="12">
        <f t="shared" si="350"/>
        <v>0</v>
      </c>
      <c r="AO954" s="12">
        <f t="shared" si="350"/>
        <v>0</v>
      </c>
      <c r="AP954" s="12">
        <f t="shared" si="350"/>
        <v>0</v>
      </c>
      <c r="AQ954" s="12">
        <f t="shared" si="350"/>
        <v>0</v>
      </c>
      <c r="AR954" s="12">
        <f>SUM(AL954:AQ954)</f>
        <v>1167273</v>
      </c>
      <c r="AS954" s="12">
        <v>902675</v>
      </c>
      <c r="AT954" s="12">
        <v>0</v>
      </c>
      <c r="AU954" s="12">
        <v>0</v>
      </c>
      <c r="AV954" s="12">
        <v>0</v>
      </c>
      <c r="AW954" s="12">
        <v>0</v>
      </c>
      <c r="AX954" s="12">
        <v>0</v>
      </c>
      <c r="AY954" s="26">
        <f>SUM(AS954:AX954)</f>
        <v>902675</v>
      </c>
      <c r="AZ954" s="12">
        <f t="shared" si="319"/>
        <v>2069948</v>
      </c>
      <c r="BA954" s="12">
        <f t="shared" si="320"/>
        <v>0</v>
      </c>
      <c r="BB954" s="12">
        <f t="shared" si="321"/>
        <v>0</v>
      </c>
      <c r="BC954" s="12">
        <f t="shared" si="322"/>
        <v>0</v>
      </c>
      <c r="BD954" s="12">
        <f t="shared" si="323"/>
        <v>0</v>
      </c>
      <c r="BE954" s="12">
        <f t="shared" si="324"/>
        <v>0</v>
      </c>
      <c r="BF954" s="12">
        <f t="shared" si="318"/>
        <v>2069948</v>
      </c>
    </row>
    <row r="955" spans="1:58">
      <c r="A955" s="84" t="s">
        <v>1320</v>
      </c>
      <c r="B955" s="14"/>
      <c r="C955" s="14"/>
      <c r="D955" s="84"/>
      <c r="E955" s="84"/>
      <c r="F955" s="85"/>
      <c r="G955" s="74"/>
      <c r="H955" s="74"/>
      <c r="I955" s="41"/>
      <c r="J955" s="26">
        <f>SUM(J956:J960)</f>
        <v>10000000</v>
      </c>
      <c r="K955" s="26">
        <f t="shared" ref="K955:AR955" si="351">SUM(K956:K960)</f>
        <v>0</v>
      </c>
      <c r="L955" s="26">
        <f t="shared" si="351"/>
        <v>0</v>
      </c>
      <c r="M955" s="26">
        <f t="shared" si="351"/>
        <v>0</v>
      </c>
      <c r="N955" s="26">
        <f t="shared" si="351"/>
        <v>0</v>
      </c>
      <c r="O955" s="26">
        <f t="shared" si="351"/>
        <v>0</v>
      </c>
      <c r="P955" s="26">
        <f t="shared" si="351"/>
        <v>10000000</v>
      </c>
      <c r="Q955" s="26">
        <f t="shared" si="351"/>
        <v>10000000</v>
      </c>
      <c r="R955" s="26">
        <f t="shared" si="351"/>
        <v>0</v>
      </c>
      <c r="S955" s="26">
        <f t="shared" si="351"/>
        <v>0</v>
      </c>
      <c r="T955" s="26">
        <f t="shared" si="351"/>
        <v>0</v>
      </c>
      <c r="U955" s="26">
        <f t="shared" si="351"/>
        <v>0</v>
      </c>
      <c r="V955" s="26">
        <f t="shared" si="351"/>
        <v>0</v>
      </c>
      <c r="W955" s="26">
        <f t="shared" si="351"/>
        <v>10000000</v>
      </c>
      <c r="X955" s="26">
        <f t="shared" si="351"/>
        <v>10000000</v>
      </c>
      <c r="Y955" s="26">
        <f t="shared" si="351"/>
        <v>0</v>
      </c>
      <c r="Z955" s="26">
        <f t="shared" si="351"/>
        <v>0</v>
      </c>
      <c r="AA955" s="26">
        <f t="shared" si="351"/>
        <v>0</v>
      </c>
      <c r="AB955" s="26">
        <f t="shared" si="351"/>
        <v>0</v>
      </c>
      <c r="AC955" s="26">
        <f t="shared" si="351"/>
        <v>0</v>
      </c>
      <c r="AD955" s="26">
        <f t="shared" si="351"/>
        <v>10000000</v>
      </c>
      <c r="AE955" s="26">
        <f t="shared" si="351"/>
        <v>10000000</v>
      </c>
      <c r="AF955" s="26">
        <f t="shared" si="351"/>
        <v>0</v>
      </c>
      <c r="AG955" s="26">
        <f t="shared" si="351"/>
        <v>0</v>
      </c>
      <c r="AH955" s="26">
        <f t="shared" si="351"/>
        <v>0</v>
      </c>
      <c r="AI955" s="26">
        <f t="shared" si="351"/>
        <v>0</v>
      </c>
      <c r="AJ955" s="26">
        <f t="shared" si="351"/>
        <v>0</v>
      </c>
      <c r="AK955" s="26">
        <f t="shared" si="351"/>
        <v>10000000</v>
      </c>
      <c r="AL955" s="26">
        <f t="shared" si="351"/>
        <v>90582000</v>
      </c>
      <c r="AM955" s="26">
        <f t="shared" si="351"/>
        <v>0</v>
      </c>
      <c r="AN955" s="26">
        <f t="shared" si="351"/>
        <v>0</v>
      </c>
      <c r="AO955" s="26">
        <f t="shared" si="351"/>
        <v>0</v>
      </c>
      <c r="AP955" s="26">
        <f t="shared" si="351"/>
        <v>0</v>
      </c>
      <c r="AQ955" s="26">
        <f t="shared" si="351"/>
        <v>0</v>
      </c>
      <c r="AR955" s="26">
        <f t="shared" si="351"/>
        <v>90582000</v>
      </c>
      <c r="AS955" s="26">
        <v>0</v>
      </c>
      <c r="AT955" s="26">
        <v>0</v>
      </c>
      <c r="AU955" s="26">
        <v>0</v>
      </c>
      <c r="AV955" s="26">
        <v>0</v>
      </c>
      <c r="AW955" s="26">
        <v>0</v>
      </c>
      <c r="AX955" s="26">
        <v>0</v>
      </c>
      <c r="AY955" s="26">
        <f>SUM(AY956:AY960)</f>
        <v>0</v>
      </c>
      <c r="AZ955" s="12">
        <f t="shared" si="319"/>
        <v>90582000</v>
      </c>
      <c r="BA955" s="12">
        <f t="shared" si="320"/>
        <v>0</v>
      </c>
      <c r="BB955" s="12">
        <f t="shared" si="321"/>
        <v>0</v>
      </c>
      <c r="BC955" s="12">
        <f t="shared" si="322"/>
        <v>0</v>
      </c>
      <c r="BD955" s="12">
        <f t="shared" si="323"/>
        <v>0</v>
      </c>
      <c r="BE955" s="12">
        <f t="shared" si="324"/>
        <v>0</v>
      </c>
      <c r="BF955" s="12">
        <f t="shared" si="318"/>
        <v>90582000</v>
      </c>
    </row>
    <row r="956" spans="1:58" ht="76.5">
      <c r="A956" s="84" t="s">
        <v>1321</v>
      </c>
      <c r="B956" s="14" t="s">
        <v>20</v>
      </c>
      <c r="C956" s="84" t="s">
        <v>1322</v>
      </c>
      <c r="D956" s="84" t="s">
        <v>1399</v>
      </c>
      <c r="E956" s="84" t="s">
        <v>36</v>
      </c>
      <c r="F956" s="114" t="s">
        <v>1500</v>
      </c>
      <c r="G956" s="85">
        <v>13</v>
      </c>
      <c r="H956" s="74"/>
      <c r="I956" s="41"/>
      <c r="J956" s="26">
        <v>10000000</v>
      </c>
      <c r="K956" s="26">
        <f t="shared" ref="K956:AJ957" si="352">SUM(K963)</f>
        <v>0</v>
      </c>
      <c r="L956" s="26">
        <f t="shared" si="352"/>
        <v>0</v>
      </c>
      <c r="M956" s="26">
        <f t="shared" si="352"/>
        <v>0</v>
      </c>
      <c r="N956" s="26">
        <f t="shared" si="352"/>
        <v>0</v>
      </c>
      <c r="O956" s="26">
        <f t="shared" si="352"/>
        <v>0</v>
      </c>
      <c r="P956" s="26">
        <f>SUM(J956:O956)</f>
        <v>10000000</v>
      </c>
      <c r="Q956" s="26">
        <v>10000000</v>
      </c>
      <c r="R956" s="26">
        <f t="shared" si="352"/>
        <v>0</v>
      </c>
      <c r="S956" s="26">
        <f t="shared" si="352"/>
        <v>0</v>
      </c>
      <c r="T956" s="26">
        <f t="shared" si="352"/>
        <v>0</v>
      </c>
      <c r="U956" s="26">
        <f t="shared" si="352"/>
        <v>0</v>
      </c>
      <c r="V956" s="26">
        <f t="shared" si="352"/>
        <v>0</v>
      </c>
      <c r="W956" s="26">
        <f>SUM(Q956:V956)</f>
        <v>10000000</v>
      </c>
      <c r="X956" s="26">
        <v>10000000</v>
      </c>
      <c r="Y956" s="26">
        <f t="shared" si="352"/>
        <v>0</v>
      </c>
      <c r="Z956" s="26">
        <f t="shared" si="352"/>
        <v>0</v>
      </c>
      <c r="AA956" s="26">
        <f t="shared" si="352"/>
        <v>0</v>
      </c>
      <c r="AB956" s="26">
        <f t="shared" si="352"/>
        <v>0</v>
      </c>
      <c r="AC956" s="26">
        <f t="shared" si="352"/>
        <v>0</v>
      </c>
      <c r="AD956" s="26">
        <f>SUM(X956:AC956)</f>
        <v>10000000</v>
      </c>
      <c r="AE956" s="26">
        <v>10000000</v>
      </c>
      <c r="AF956" s="26">
        <f t="shared" si="352"/>
        <v>0</v>
      </c>
      <c r="AG956" s="26">
        <f t="shared" si="352"/>
        <v>0</v>
      </c>
      <c r="AH956" s="26">
        <f t="shared" si="352"/>
        <v>0</v>
      </c>
      <c r="AI956" s="26">
        <f t="shared" si="352"/>
        <v>0</v>
      </c>
      <c r="AJ956" s="26">
        <f t="shared" si="352"/>
        <v>0</v>
      </c>
      <c r="AK956" s="26">
        <f>SUM(AE956:AJ956)</f>
        <v>10000000</v>
      </c>
      <c r="AL956" s="12">
        <f t="shared" ref="AL956:AQ960" si="353">+J956+Q956+X956+AE956</f>
        <v>40000000</v>
      </c>
      <c r="AM956" s="12">
        <f t="shared" si="353"/>
        <v>0</v>
      </c>
      <c r="AN956" s="12">
        <f t="shared" si="353"/>
        <v>0</v>
      </c>
      <c r="AO956" s="12">
        <f t="shared" si="353"/>
        <v>0</v>
      </c>
      <c r="AP956" s="12">
        <f t="shared" si="353"/>
        <v>0</v>
      </c>
      <c r="AQ956" s="12">
        <f t="shared" si="353"/>
        <v>0</v>
      </c>
      <c r="AR956" s="12">
        <f>SUM(AL956:AQ956)</f>
        <v>40000000</v>
      </c>
      <c r="AS956" s="26">
        <v>0</v>
      </c>
      <c r="AT956" s="26">
        <v>0</v>
      </c>
      <c r="AU956" s="26">
        <v>0</v>
      </c>
      <c r="AV956" s="26">
        <v>0</v>
      </c>
      <c r="AW956" s="26">
        <v>0</v>
      </c>
      <c r="AX956" s="26">
        <v>0</v>
      </c>
      <c r="AY956" s="26">
        <f>SUM(AS956:AX956)</f>
        <v>0</v>
      </c>
      <c r="AZ956" s="12">
        <f t="shared" si="319"/>
        <v>40000000</v>
      </c>
      <c r="BA956" s="12">
        <f t="shared" si="320"/>
        <v>0</v>
      </c>
      <c r="BB956" s="12">
        <f t="shared" si="321"/>
        <v>0</v>
      </c>
      <c r="BC956" s="12">
        <f t="shared" si="322"/>
        <v>0</v>
      </c>
      <c r="BD956" s="12">
        <f t="shared" si="323"/>
        <v>0</v>
      </c>
      <c r="BE956" s="12">
        <f t="shared" si="324"/>
        <v>0</v>
      </c>
      <c r="BF956" s="12">
        <f t="shared" si="318"/>
        <v>40000000</v>
      </c>
    </row>
    <row r="957" spans="1:58">
      <c r="A957" s="84" t="s">
        <v>1323</v>
      </c>
      <c r="B957" s="14" t="s">
        <v>20</v>
      </c>
      <c r="C957" s="14"/>
      <c r="D957" s="84" t="s">
        <v>44</v>
      </c>
      <c r="E957" s="84"/>
      <c r="F957" s="114" t="s">
        <v>1500</v>
      </c>
      <c r="G957" s="85">
        <v>13</v>
      </c>
      <c r="H957" s="74"/>
      <c r="I957" s="41"/>
      <c r="J957" s="26">
        <v>0</v>
      </c>
      <c r="K957" s="26">
        <f t="shared" si="352"/>
        <v>0</v>
      </c>
      <c r="L957" s="26">
        <f t="shared" si="352"/>
        <v>0</v>
      </c>
      <c r="M957" s="26">
        <f t="shared" si="352"/>
        <v>0</v>
      </c>
      <c r="N957" s="26">
        <f t="shared" si="352"/>
        <v>0</v>
      </c>
      <c r="O957" s="26">
        <f t="shared" si="352"/>
        <v>0</v>
      </c>
      <c r="P957" s="26">
        <f>SUM(J957:O957)</f>
        <v>0</v>
      </c>
      <c r="Q957" s="26">
        <v>0</v>
      </c>
      <c r="R957" s="26">
        <f t="shared" si="352"/>
        <v>0</v>
      </c>
      <c r="S957" s="26">
        <f t="shared" si="352"/>
        <v>0</v>
      </c>
      <c r="T957" s="26">
        <f t="shared" si="352"/>
        <v>0</v>
      </c>
      <c r="U957" s="26">
        <f t="shared" si="352"/>
        <v>0</v>
      </c>
      <c r="V957" s="26">
        <f t="shared" si="352"/>
        <v>0</v>
      </c>
      <c r="W957" s="26">
        <f>SUM(Q957:V957)</f>
        <v>0</v>
      </c>
      <c r="X957" s="26">
        <v>0</v>
      </c>
      <c r="Y957" s="26">
        <f t="shared" si="352"/>
        <v>0</v>
      </c>
      <c r="Z957" s="26">
        <f t="shared" si="352"/>
        <v>0</v>
      </c>
      <c r="AA957" s="26">
        <f t="shared" si="352"/>
        <v>0</v>
      </c>
      <c r="AB957" s="26">
        <f t="shared" si="352"/>
        <v>0</v>
      </c>
      <c r="AC957" s="26">
        <f t="shared" si="352"/>
        <v>0</v>
      </c>
      <c r="AD957" s="26">
        <f>SUM(X957:AC957)</f>
        <v>0</v>
      </c>
      <c r="AE957" s="26">
        <v>0</v>
      </c>
      <c r="AF957" s="26">
        <f t="shared" si="352"/>
        <v>0</v>
      </c>
      <c r="AG957" s="26">
        <f t="shared" si="352"/>
        <v>0</v>
      </c>
      <c r="AH957" s="26">
        <f t="shared" si="352"/>
        <v>0</v>
      </c>
      <c r="AI957" s="26">
        <f t="shared" si="352"/>
        <v>0</v>
      </c>
      <c r="AJ957" s="26">
        <f t="shared" si="352"/>
        <v>0</v>
      </c>
      <c r="AK957" s="26">
        <f>SUM(AE957:AJ957)</f>
        <v>0</v>
      </c>
      <c r="AL957" s="49">
        <v>4000000</v>
      </c>
      <c r="AM957" s="12">
        <f t="shared" si="353"/>
        <v>0</v>
      </c>
      <c r="AN957" s="12">
        <f t="shared" si="353"/>
        <v>0</v>
      </c>
      <c r="AO957" s="12">
        <f t="shared" si="353"/>
        <v>0</v>
      </c>
      <c r="AP957" s="12">
        <f t="shared" si="353"/>
        <v>0</v>
      </c>
      <c r="AQ957" s="12">
        <f t="shared" si="353"/>
        <v>0</v>
      </c>
      <c r="AR957" s="12">
        <f>SUM(AL957:AQ957)</f>
        <v>4000000</v>
      </c>
      <c r="AS957" s="26">
        <v>0</v>
      </c>
      <c r="AT957" s="26">
        <v>0</v>
      </c>
      <c r="AU957" s="26">
        <v>0</v>
      </c>
      <c r="AV957" s="26">
        <v>0</v>
      </c>
      <c r="AW957" s="26">
        <v>0</v>
      </c>
      <c r="AX957" s="26">
        <v>0</v>
      </c>
      <c r="AY957" s="26">
        <f>SUM(AS957:AX957)</f>
        <v>0</v>
      </c>
      <c r="AZ957" s="12">
        <f t="shared" si="319"/>
        <v>4000000</v>
      </c>
      <c r="BA957" s="12">
        <f t="shared" si="320"/>
        <v>0</v>
      </c>
      <c r="BB957" s="12">
        <f t="shared" si="321"/>
        <v>0</v>
      </c>
      <c r="BC957" s="12">
        <f t="shared" si="322"/>
        <v>0</v>
      </c>
      <c r="BD957" s="12">
        <f t="shared" si="323"/>
        <v>0</v>
      </c>
      <c r="BE957" s="12">
        <f t="shared" si="324"/>
        <v>0</v>
      </c>
      <c r="BF957" s="12">
        <f t="shared" si="318"/>
        <v>4000000</v>
      </c>
    </row>
    <row r="958" spans="1:58">
      <c r="A958" s="32" t="s">
        <v>1324</v>
      </c>
      <c r="B958" s="14" t="s">
        <v>20</v>
      </c>
      <c r="C958" s="14"/>
      <c r="D958" s="84" t="s">
        <v>44</v>
      </c>
      <c r="E958" s="84"/>
      <c r="F958" s="114" t="s">
        <v>1500</v>
      </c>
      <c r="G958" s="85">
        <v>13</v>
      </c>
      <c r="H958" s="74"/>
      <c r="I958" s="41"/>
      <c r="J958" s="26">
        <v>0</v>
      </c>
      <c r="K958" s="26">
        <f>SUM(K965)</f>
        <v>0</v>
      </c>
      <c r="L958" s="26">
        <f>SUM(L965)</f>
        <v>0</v>
      </c>
      <c r="M958" s="26">
        <f>SUM(M965)</f>
        <v>0</v>
      </c>
      <c r="N958" s="26">
        <f>SUM(N965)</f>
        <v>0</v>
      </c>
      <c r="O958" s="26">
        <f>SUM(O965)</f>
        <v>0</v>
      </c>
      <c r="P958" s="26">
        <f>SUM(J958:O958)</f>
        <v>0</v>
      </c>
      <c r="Q958" s="26">
        <v>0</v>
      </c>
      <c r="R958" s="26">
        <f t="shared" ref="R958:V960" si="354">SUM(R965)</f>
        <v>0</v>
      </c>
      <c r="S958" s="26">
        <f t="shared" si="354"/>
        <v>0</v>
      </c>
      <c r="T958" s="26">
        <f t="shared" si="354"/>
        <v>0</v>
      </c>
      <c r="U958" s="26">
        <f t="shared" si="354"/>
        <v>0</v>
      </c>
      <c r="V958" s="26">
        <f t="shared" si="354"/>
        <v>0</v>
      </c>
      <c r="W958" s="26">
        <f>SUM(Q958:V958)</f>
        <v>0</v>
      </c>
      <c r="X958" s="26">
        <v>0</v>
      </c>
      <c r="Y958" s="26">
        <f t="shared" ref="Y958:AC960" si="355">SUM(Y965)</f>
        <v>0</v>
      </c>
      <c r="Z958" s="26">
        <f t="shared" si="355"/>
        <v>0</v>
      </c>
      <c r="AA958" s="26">
        <f t="shared" si="355"/>
        <v>0</v>
      </c>
      <c r="AB958" s="26">
        <f t="shared" si="355"/>
        <v>0</v>
      </c>
      <c r="AC958" s="26">
        <f t="shared" si="355"/>
        <v>0</v>
      </c>
      <c r="AD958" s="26">
        <f>SUM(X958:AC958)</f>
        <v>0</v>
      </c>
      <c r="AE958" s="26">
        <v>0</v>
      </c>
      <c r="AF958" s="26">
        <f t="shared" ref="AF958:AJ960" si="356">SUM(AF965)</f>
        <v>0</v>
      </c>
      <c r="AG958" s="26">
        <f t="shared" si="356"/>
        <v>0</v>
      </c>
      <c r="AH958" s="26">
        <f t="shared" si="356"/>
        <v>0</v>
      </c>
      <c r="AI958" s="26">
        <f t="shared" si="356"/>
        <v>0</v>
      </c>
      <c r="AJ958" s="26">
        <f t="shared" si="356"/>
        <v>0</v>
      </c>
      <c r="AK958" s="26">
        <f>SUM(AE958:AJ958)</f>
        <v>0</v>
      </c>
      <c r="AL958" s="49">
        <v>20392000</v>
      </c>
      <c r="AM958" s="12">
        <f t="shared" si="353"/>
        <v>0</v>
      </c>
      <c r="AN958" s="12">
        <f t="shared" si="353"/>
        <v>0</v>
      </c>
      <c r="AO958" s="12">
        <f t="shared" si="353"/>
        <v>0</v>
      </c>
      <c r="AP958" s="12">
        <f t="shared" si="353"/>
        <v>0</v>
      </c>
      <c r="AQ958" s="12">
        <f t="shared" si="353"/>
        <v>0</v>
      </c>
      <c r="AR958" s="12">
        <f>SUM(AL958:AQ958)</f>
        <v>20392000</v>
      </c>
      <c r="AS958" s="26">
        <v>0</v>
      </c>
      <c r="AT958" s="26">
        <v>0</v>
      </c>
      <c r="AU958" s="26">
        <v>0</v>
      </c>
      <c r="AV958" s="26">
        <v>0</v>
      </c>
      <c r="AW958" s="26">
        <v>0</v>
      </c>
      <c r="AX958" s="26">
        <v>0</v>
      </c>
      <c r="AY958" s="26">
        <f>SUM(AS958:AX958)</f>
        <v>0</v>
      </c>
      <c r="AZ958" s="12">
        <f t="shared" si="319"/>
        <v>20392000</v>
      </c>
      <c r="BA958" s="12">
        <f t="shared" si="320"/>
        <v>0</v>
      </c>
      <c r="BB958" s="12">
        <f t="shared" si="321"/>
        <v>0</v>
      </c>
      <c r="BC958" s="12">
        <f t="shared" si="322"/>
        <v>0</v>
      </c>
      <c r="BD958" s="12">
        <f t="shared" si="323"/>
        <v>0</v>
      </c>
      <c r="BE958" s="12">
        <f t="shared" si="324"/>
        <v>0</v>
      </c>
      <c r="BF958" s="12">
        <f t="shared" si="318"/>
        <v>20392000</v>
      </c>
    </row>
    <row r="959" spans="1:58">
      <c r="A959" s="32" t="s">
        <v>1325</v>
      </c>
      <c r="B959" s="14" t="s">
        <v>20</v>
      </c>
      <c r="C959" s="14"/>
      <c r="D959" s="84" t="s">
        <v>44</v>
      </c>
      <c r="E959" s="84"/>
      <c r="F959" s="114" t="s">
        <v>1500</v>
      </c>
      <c r="G959" s="85">
        <v>13</v>
      </c>
      <c r="H959" s="74"/>
      <c r="I959" s="41"/>
      <c r="J959" s="26">
        <v>0</v>
      </c>
      <c r="K959" s="26">
        <v>0</v>
      </c>
      <c r="L959" s="26">
        <f t="shared" ref="L959:O960" si="357">SUM(L966)</f>
        <v>0</v>
      </c>
      <c r="M959" s="26">
        <f t="shared" si="357"/>
        <v>0</v>
      </c>
      <c r="N959" s="26">
        <f t="shared" si="357"/>
        <v>0</v>
      </c>
      <c r="O959" s="26">
        <f t="shared" si="357"/>
        <v>0</v>
      </c>
      <c r="P959" s="26">
        <f>SUM(J959:O959)</f>
        <v>0</v>
      </c>
      <c r="Q959" s="26">
        <v>0</v>
      </c>
      <c r="R959" s="26">
        <f t="shared" si="354"/>
        <v>0</v>
      </c>
      <c r="S959" s="26">
        <f t="shared" si="354"/>
        <v>0</v>
      </c>
      <c r="T959" s="26">
        <f t="shared" si="354"/>
        <v>0</v>
      </c>
      <c r="U959" s="26">
        <f t="shared" si="354"/>
        <v>0</v>
      </c>
      <c r="V959" s="26">
        <f t="shared" si="354"/>
        <v>0</v>
      </c>
      <c r="W959" s="26">
        <f>SUM(Q959:V959)</f>
        <v>0</v>
      </c>
      <c r="X959" s="26">
        <v>0</v>
      </c>
      <c r="Y959" s="26">
        <f t="shared" si="355"/>
        <v>0</v>
      </c>
      <c r="Z959" s="26">
        <f t="shared" si="355"/>
        <v>0</v>
      </c>
      <c r="AA959" s="26">
        <f t="shared" si="355"/>
        <v>0</v>
      </c>
      <c r="AB959" s="26">
        <f t="shared" si="355"/>
        <v>0</v>
      </c>
      <c r="AC959" s="26">
        <f t="shared" si="355"/>
        <v>0</v>
      </c>
      <c r="AD959" s="26">
        <f>SUM(X959:AC959)</f>
        <v>0</v>
      </c>
      <c r="AE959" s="26">
        <v>0</v>
      </c>
      <c r="AF959" s="26">
        <f t="shared" si="356"/>
        <v>0</v>
      </c>
      <c r="AG959" s="26">
        <f t="shared" si="356"/>
        <v>0</v>
      </c>
      <c r="AH959" s="26">
        <f t="shared" si="356"/>
        <v>0</v>
      </c>
      <c r="AI959" s="26">
        <f t="shared" si="356"/>
        <v>0</v>
      </c>
      <c r="AJ959" s="26">
        <f t="shared" si="356"/>
        <v>0</v>
      </c>
      <c r="AK959" s="26">
        <f>SUM(AE959:AJ959)</f>
        <v>0</v>
      </c>
      <c r="AL959" s="49">
        <v>2688000</v>
      </c>
      <c r="AM959" s="12">
        <f t="shared" si="353"/>
        <v>0</v>
      </c>
      <c r="AN959" s="12">
        <f t="shared" si="353"/>
        <v>0</v>
      </c>
      <c r="AO959" s="12">
        <f t="shared" si="353"/>
        <v>0</v>
      </c>
      <c r="AP959" s="12">
        <f t="shared" si="353"/>
        <v>0</v>
      </c>
      <c r="AQ959" s="12">
        <f t="shared" si="353"/>
        <v>0</v>
      </c>
      <c r="AR959" s="12">
        <f>SUM(AL959:AQ959)</f>
        <v>2688000</v>
      </c>
      <c r="AS959" s="26">
        <v>0</v>
      </c>
      <c r="AT959" s="26">
        <v>0</v>
      </c>
      <c r="AU959" s="26">
        <v>0</v>
      </c>
      <c r="AV959" s="26">
        <v>0</v>
      </c>
      <c r="AW959" s="26">
        <v>0</v>
      </c>
      <c r="AX959" s="26">
        <v>0</v>
      </c>
      <c r="AY959" s="26">
        <f>SUM(AS959:AX959)</f>
        <v>0</v>
      </c>
      <c r="AZ959" s="12">
        <f t="shared" si="319"/>
        <v>2688000</v>
      </c>
      <c r="BA959" s="12">
        <f t="shared" si="320"/>
        <v>0</v>
      </c>
      <c r="BB959" s="12">
        <f t="shared" si="321"/>
        <v>0</v>
      </c>
      <c r="BC959" s="12">
        <f t="shared" si="322"/>
        <v>0</v>
      </c>
      <c r="BD959" s="12">
        <f t="shared" si="323"/>
        <v>0</v>
      </c>
      <c r="BE959" s="12">
        <f t="shared" si="324"/>
        <v>0</v>
      </c>
      <c r="BF959" s="12">
        <f t="shared" si="318"/>
        <v>2688000</v>
      </c>
    </row>
    <row r="960" spans="1:58" ht="51">
      <c r="A960" s="32" t="s">
        <v>1326</v>
      </c>
      <c r="B960" s="14" t="s">
        <v>20</v>
      </c>
      <c r="C960" s="14"/>
      <c r="D960" s="84" t="s">
        <v>44</v>
      </c>
      <c r="E960" s="84"/>
      <c r="F960" s="114" t="s">
        <v>1500</v>
      </c>
      <c r="G960" s="85">
        <v>13</v>
      </c>
      <c r="H960" s="74"/>
      <c r="I960" s="41"/>
      <c r="J960" s="26">
        <v>0</v>
      </c>
      <c r="K960" s="26">
        <f>SUM(K967)</f>
        <v>0</v>
      </c>
      <c r="L960" s="26">
        <f t="shared" si="357"/>
        <v>0</v>
      </c>
      <c r="M960" s="26">
        <f t="shared" si="357"/>
        <v>0</v>
      </c>
      <c r="N960" s="26">
        <f t="shared" si="357"/>
        <v>0</v>
      </c>
      <c r="O960" s="26">
        <f t="shared" si="357"/>
        <v>0</v>
      </c>
      <c r="P960" s="26">
        <f>SUM(J960:O960)</f>
        <v>0</v>
      </c>
      <c r="Q960" s="26">
        <v>0</v>
      </c>
      <c r="R960" s="26">
        <f t="shared" si="354"/>
        <v>0</v>
      </c>
      <c r="S960" s="26">
        <f t="shared" si="354"/>
        <v>0</v>
      </c>
      <c r="T960" s="26">
        <f t="shared" si="354"/>
        <v>0</v>
      </c>
      <c r="U960" s="26">
        <f t="shared" si="354"/>
        <v>0</v>
      </c>
      <c r="V960" s="26">
        <f t="shared" si="354"/>
        <v>0</v>
      </c>
      <c r="W960" s="26">
        <f>SUM(Q960:V960)</f>
        <v>0</v>
      </c>
      <c r="X960" s="26">
        <v>0</v>
      </c>
      <c r="Y960" s="26">
        <f t="shared" si="355"/>
        <v>0</v>
      </c>
      <c r="Z960" s="26">
        <f t="shared" si="355"/>
        <v>0</v>
      </c>
      <c r="AA960" s="26">
        <f t="shared" si="355"/>
        <v>0</v>
      </c>
      <c r="AB960" s="26">
        <f t="shared" si="355"/>
        <v>0</v>
      </c>
      <c r="AC960" s="26">
        <f t="shared" si="355"/>
        <v>0</v>
      </c>
      <c r="AD960" s="26">
        <f>SUM(X960:AC960)</f>
        <v>0</v>
      </c>
      <c r="AE960" s="26">
        <v>0</v>
      </c>
      <c r="AF960" s="26">
        <f t="shared" si="356"/>
        <v>0</v>
      </c>
      <c r="AG960" s="26">
        <f t="shared" si="356"/>
        <v>0</v>
      </c>
      <c r="AH960" s="26">
        <f t="shared" si="356"/>
        <v>0</v>
      </c>
      <c r="AI960" s="26">
        <f t="shared" si="356"/>
        <v>0</v>
      </c>
      <c r="AJ960" s="26">
        <f t="shared" si="356"/>
        <v>0</v>
      </c>
      <c r="AK960" s="26">
        <f>SUM(AE960:AJ960)</f>
        <v>0</v>
      </c>
      <c r="AL960" s="49">
        <v>23502000</v>
      </c>
      <c r="AM960" s="12">
        <f t="shared" si="353"/>
        <v>0</v>
      </c>
      <c r="AN960" s="12">
        <f t="shared" si="353"/>
        <v>0</v>
      </c>
      <c r="AO960" s="12">
        <f t="shared" si="353"/>
        <v>0</v>
      </c>
      <c r="AP960" s="12">
        <f t="shared" si="353"/>
        <v>0</v>
      </c>
      <c r="AQ960" s="12">
        <f t="shared" si="353"/>
        <v>0</v>
      </c>
      <c r="AR960" s="12">
        <f>SUM(AL960:AQ960)</f>
        <v>23502000</v>
      </c>
      <c r="AS960" s="26">
        <v>0</v>
      </c>
      <c r="AT960" s="26">
        <v>0</v>
      </c>
      <c r="AU960" s="26">
        <v>0</v>
      </c>
      <c r="AV960" s="26">
        <v>0</v>
      </c>
      <c r="AW960" s="26">
        <v>0</v>
      </c>
      <c r="AX960" s="26">
        <v>0</v>
      </c>
      <c r="AY960" s="26">
        <f>SUM(AS960:AX960)</f>
        <v>0</v>
      </c>
      <c r="AZ960" s="12">
        <f t="shared" si="319"/>
        <v>23502000</v>
      </c>
      <c r="BA960" s="12">
        <f t="shared" si="320"/>
        <v>0</v>
      </c>
      <c r="BB960" s="12">
        <f t="shared" si="321"/>
        <v>0</v>
      </c>
      <c r="BC960" s="12">
        <f t="shared" si="322"/>
        <v>0</v>
      </c>
      <c r="BD960" s="12">
        <f t="shared" si="323"/>
        <v>0</v>
      </c>
      <c r="BE960" s="12">
        <f t="shared" si="324"/>
        <v>0</v>
      </c>
      <c r="BF960" s="12">
        <f t="shared" si="318"/>
        <v>23502000</v>
      </c>
    </row>
    <row r="961" spans="1:61" ht="38.25">
      <c r="A961" s="84" t="s">
        <v>1327</v>
      </c>
      <c r="B961" s="14"/>
      <c r="C961" s="14"/>
      <c r="D961" s="84"/>
      <c r="E961" s="84"/>
      <c r="F961" s="85"/>
      <c r="G961" s="85"/>
      <c r="H961" s="85"/>
      <c r="I961" s="14"/>
      <c r="J961" s="12"/>
      <c r="K961" s="12"/>
      <c r="L961" s="12"/>
      <c r="M961" s="12"/>
      <c r="N961" s="12"/>
      <c r="O961" s="12"/>
      <c r="P961" s="24"/>
      <c r="Q961" s="12"/>
      <c r="R961" s="12"/>
      <c r="S961" s="12"/>
      <c r="T961" s="12"/>
      <c r="U961" s="12"/>
      <c r="V961" s="12"/>
      <c r="W961" s="12"/>
      <c r="X961" s="12"/>
      <c r="Y961" s="12"/>
      <c r="Z961" s="12"/>
      <c r="AA961" s="12"/>
      <c r="AB961" s="12"/>
      <c r="AC961" s="12"/>
      <c r="AD961" s="12"/>
      <c r="AE961" s="12"/>
      <c r="AF961" s="12"/>
      <c r="AG961" s="12"/>
      <c r="AH961" s="12"/>
      <c r="AI961" s="12"/>
      <c r="AJ961" s="12"/>
      <c r="AK961" s="12"/>
      <c r="AL961" s="12"/>
      <c r="AM961" s="12"/>
      <c r="AN961" s="12"/>
      <c r="AO961" s="12"/>
      <c r="AP961" s="12"/>
      <c r="AQ961" s="12"/>
      <c r="AR961" s="12"/>
      <c r="AS961" s="12"/>
      <c r="AT961" s="12"/>
      <c r="AU961" s="12"/>
      <c r="AV961" s="12"/>
      <c r="AW961" s="12"/>
      <c r="AX961" s="12"/>
      <c r="AY961" s="12"/>
      <c r="AZ961" s="12">
        <f t="shared" si="319"/>
        <v>0</v>
      </c>
      <c r="BA961" s="12">
        <f t="shared" si="320"/>
        <v>0</v>
      </c>
      <c r="BB961" s="12">
        <f t="shared" si="321"/>
        <v>0</v>
      </c>
      <c r="BC961" s="12">
        <f t="shared" si="322"/>
        <v>0</v>
      </c>
      <c r="BD961" s="12">
        <f t="shared" si="323"/>
        <v>0</v>
      </c>
      <c r="BE961" s="12">
        <f t="shared" si="324"/>
        <v>0</v>
      </c>
      <c r="BF961" s="12">
        <f t="shared" si="318"/>
        <v>0</v>
      </c>
    </row>
    <row r="962" spans="1:61">
      <c r="A962" s="84" t="s">
        <v>1328</v>
      </c>
      <c r="B962" s="14"/>
      <c r="C962" s="14"/>
      <c r="D962" s="12"/>
      <c r="E962" s="12"/>
      <c r="F962" s="86"/>
      <c r="G962" s="86"/>
      <c r="H962" s="86"/>
      <c r="I962" s="14"/>
      <c r="J962" s="14"/>
      <c r="K962" s="14"/>
      <c r="L962" s="14"/>
      <c r="M962" s="14"/>
      <c r="N962" s="14"/>
      <c r="O962" s="14"/>
      <c r="P962" s="14"/>
      <c r="Q962" s="14"/>
      <c r="R962" s="14"/>
      <c r="S962" s="14"/>
      <c r="T962" s="14"/>
      <c r="U962" s="14"/>
      <c r="V962" s="26"/>
      <c r="W962" s="26"/>
      <c r="X962" s="14"/>
      <c r="Y962" s="14"/>
      <c r="Z962" s="14"/>
      <c r="AA962" s="14"/>
      <c r="AB962" s="14"/>
      <c r="AC962" s="14"/>
      <c r="AD962" s="26"/>
      <c r="AE962" s="14"/>
      <c r="AF962" s="14"/>
      <c r="AG962" s="14"/>
      <c r="AH962" s="14"/>
      <c r="AI962" s="14"/>
      <c r="AJ962" s="14"/>
      <c r="AK962" s="14"/>
      <c r="AL962" s="14"/>
      <c r="AM962" s="14"/>
      <c r="AN962" s="14"/>
      <c r="AO962" s="14"/>
      <c r="AP962" s="14"/>
      <c r="AQ962" s="14"/>
      <c r="AR962" s="14"/>
      <c r="AS962" s="14"/>
      <c r="AT962" s="14"/>
      <c r="AU962" s="14"/>
      <c r="AV962" s="14"/>
      <c r="AW962" s="14"/>
      <c r="AX962" s="14"/>
      <c r="AY962" s="14"/>
      <c r="AZ962" s="12">
        <f t="shared" si="319"/>
        <v>0</v>
      </c>
      <c r="BA962" s="12">
        <f t="shared" si="320"/>
        <v>0</v>
      </c>
      <c r="BB962" s="12">
        <f t="shared" si="321"/>
        <v>0</v>
      </c>
      <c r="BC962" s="12">
        <f t="shared" si="322"/>
        <v>0</v>
      </c>
      <c r="BD962" s="12">
        <f t="shared" si="323"/>
        <v>0</v>
      </c>
      <c r="BE962" s="12">
        <f t="shared" si="324"/>
        <v>0</v>
      </c>
      <c r="BF962" s="12">
        <f t="shared" si="318"/>
        <v>0</v>
      </c>
    </row>
    <row r="963" spans="1:61" ht="38.25">
      <c r="A963" s="84" t="s">
        <v>70</v>
      </c>
      <c r="B963" s="14"/>
      <c r="C963" s="14"/>
      <c r="D963" s="84"/>
      <c r="E963" s="84"/>
      <c r="F963" s="85"/>
      <c r="G963" s="85"/>
      <c r="H963" s="85"/>
      <c r="I963" s="14"/>
      <c r="J963" s="12"/>
      <c r="K963" s="12"/>
      <c r="L963" s="12"/>
      <c r="M963" s="12"/>
      <c r="N963" s="12"/>
      <c r="O963" s="12"/>
      <c r="P963" s="12"/>
      <c r="Q963" s="12"/>
      <c r="R963" s="12"/>
      <c r="S963" s="12"/>
      <c r="T963" s="12"/>
      <c r="U963" s="12"/>
      <c r="V963" s="12"/>
      <c r="W963" s="12"/>
      <c r="X963" s="12"/>
      <c r="Y963" s="12"/>
      <c r="Z963" s="12"/>
      <c r="AA963" s="12"/>
      <c r="AB963" s="12"/>
      <c r="AC963" s="12"/>
      <c r="AD963" s="12"/>
      <c r="AE963" s="12"/>
      <c r="AF963" s="12"/>
      <c r="AG963" s="12"/>
      <c r="AH963" s="12"/>
      <c r="AI963" s="12"/>
      <c r="AJ963" s="12"/>
      <c r="AK963" s="12"/>
      <c r="AL963" s="12"/>
      <c r="AM963" s="12"/>
      <c r="AN963" s="12"/>
      <c r="AO963" s="12"/>
      <c r="AP963" s="12"/>
      <c r="AQ963" s="12"/>
      <c r="AR963" s="12"/>
      <c r="AS963" s="12"/>
      <c r="AT963" s="12"/>
      <c r="AU963" s="12"/>
      <c r="AV963" s="12"/>
      <c r="AW963" s="12"/>
      <c r="AX963" s="12"/>
      <c r="AY963" s="12"/>
      <c r="AZ963" s="12">
        <f t="shared" si="319"/>
        <v>0</v>
      </c>
      <c r="BA963" s="12">
        <f t="shared" si="320"/>
        <v>0</v>
      </c>
      <c r="BB963" s="12">
        <f t="shared" si="321"/>
        <v>0</v>
      </c>
      <c r="BC963" s="12">
        <f t="shared" si="322"/>
        <v>0</v>
      </c>
      <c r="BD963" s="12">
        <f t="shared" si="323"/>
        <v>0</v>
      </c>
      <c r="BE963" s="12">
        <f t="shared" si="324"/>
        <v>0</v>
      </c>
      <c r="BF963" s="12">
        <f t="shared" si="318"/>
        <v>0</v>
      </c>
    </row>
    <row r="964" spans="1:61">
      <c r="A964" s="84" t="s">
        <v>1329</v>
      </c>
      <c r="B964" s="14"/>
      <c r="C964" s="14"/>
      <c r="D964" s="84"/>
      <c r="E964" s="84"/>
      <c r="F964" s="85"/>
      <c r="G964" s="85"/>
      <c r="H964" s="85"/>
      <c r="I964" s="14"/>
      <c r="J964" s="12"/>
      <c r="K964" s="12"/>
      <c r="L964" s="12"/>
      <c r="M964" s="12"/>
      <c r="N964" s="12"/>
      <c r="O964" s="12"/>
      <c r="P964" s="12"/>
      <c r="Q964" s="12"/>
      <c r="R964" s="12"/>
      <c r="S964" s="12"/>
      <c r="T964" s="12"/>
      <c r="U964" s="12"/>
      <c r="V964" s="12"/>
      <c r="W964" s="12"/>
      <c r="X964" s="12"/>
      <c r="Y964" s="12"/>
      <c r="Z964" s="12"/>
      <c r="AA964" s="12"/>
      <c r="AB964" s="12"/>
      <c r="AC964" s="12"/>
      <c r="AD964" s="12"/>
      <c r="AE964" s="12"/>
      <c r="AF964" s="12"/>
      <c r="AG964" s="12"/>
      <c r="AH964" s="12"/>
      <c r="AI964" s="12"/>
      <c r="AJ964" s="12"/>
      <c r="AK964" s="12"/>
      <c r="AL964" s="12"/>
      <c r="AM964" s="12"/>
      <c r="AN964" s="12"/>
      <c r="AO964" s="12"/>
      <c r="AP964" s="12"/>
      <c r="AQ964" s="12"/>
      <c r="AR964" s="12"/>
      <c r="AS964" s="12"/>
      <c r="AT964" s="12"/>
      <c r="AU964" s="12"/>
      <c r="AV964" s="12"/>
      <c r="AW964" s="12"/>
      <c r="AX964" s="12"/>
      <c r="AY964" s="12"/>
      <c r="AZ964" s="12">
        <f t="shared" si="319"/>
        <v>0</v>
      </c>
      <c r="BA964" s="12">
        <f t="shared" si="320"/>
        <v>0</v>
      </c>
      <c r="BB964" s="12">
        <f t="shared" si="321"/>
        <v>0</v>
      </c>
      <c r="BC964" s="12">
        <f t="shared" si="322"/>
        <v>0</v>
      </c>
      <c r="BD964" s="12">
        <f t="shared" si="323"/>
        <v>0</v>
      </c>
      <c r="BE964" s="12">
        <f t="shared" si="324"/>
        <v>0</v>
      </c>
      <c r="BF964" s="12">
        <f t="shared" si="318"/>
        <v>0</v>
      </c>
    </row>
    <row r="965" spans="1:61" hidden="1">
      <c r="A965" s="84"/>
      <c r="B965" s="14"/>
      <c r="C965" s="14"/>
      <c r="D965" s="84"/>
      <c r="E965" s="84"/>
      <c r="F965" s="85"/>
      <c r="G965" s="85"/>
      <c r="H965" s="85"/>
      <c r="I965" s="41"/>
      <c r="J965" s="24"/>
      <c r="K965" s="24"/>
      <c r="L965" s="24"/>
      <c r="M965" s="24"/>
      <c r="N965" s="24"/>
      <c r="O965" s="26"/>
      <c r="P965" s="24"/>
      <c r="Q965" s="24"/>
      <c r="R965" s="24"/>
      <c r="S965" s="24"/>
      <c r="T965" s="24"/>
      <c r="U965" s="24"/>
      <c r="V965" s="26"/>
      <c r="W965" s="24"/>
      <c r="X965" s="26"/>
      <c r="Y965" s="24"/>
      <c r="Z965" s="24"/>
      <c r="AA965" s="26"/>
      <c r="AB965" s="24"/>
      <c r="AC965" s="24"/>
      <c r="AD965" s="24"/>
      <c r="AE965" s="26"/>
      <c r="AF965" s="24"/>
      <c r="AG965" s="26"/>
      <c r="AH965" s="26"/>
      <c r="AI965" s="26"/>
      <c r="AJ965" s="26"/>
      <c r="AK965" s="24"/>
      <c r="AL965" s="12"/>
      <c r="AM965" s="12"/>
      <c r="AN965" s="12"/>
      <c r="AO965" s="12"/>
      <c r="AP965" s="12"/>
      <c r="AQ965" s="12"/>
      <c r="AR965" s="12"/>
      <c r="AS965" s="26"/>
      <c r="AT965" s="26"/>
      <c r="AU965" s="26"/>
      <c r="AV965" s="26"/>
      <c r="AW965" s="26"/>
      <c r="AX965" s="26"/>
      <c r="AY965" s="24"/>
      <c r="AZ965" s="12">
        <f t="shared" si="319"/>
        <v>0</v>
      </c>
      <c r="BA965" s="12">
        <f t="shared" si="320"/>
        <v>0</v>
      </c>
      <c r="BB965" s="12">
        <f t="shared" si="321"/>
        <v>0</v>
      </c>
      <c r="BC965" s="12">
        <f t="shared" si="322"/>
        <v>0</v>
      </c>
      <c r="BD965" s="12">
        <f t="shared" si="323"/>
        <v>0</v>
      </c>
      <c r="BE965" s="12">
        <f t="shared" si="324"/>
        <v>0</v>
      </c>
      <c r="BF965" s="12">
        <f t="shared" si="318"/>
        <v>0</v>
      </c>
    </row>
    <row r="966" spans="1:61" ht="38.25">
      <c r="A966" s="84" t="s">
        <v>1330</v>
      </c>
      <c r="B966" s="14" t="s">
        <v>21</v>
      </c>
      <c r="C966" s="14" t="s">
        <v>1331</v>
      </c>
      <c r="D966" s="84" t="s">
        <v>1399</v>
      </c>
      <c r="E966" s="84" t="s">
        <v>57</v>
      </c>
      <c r="F966" s="85">
        <v>10</v>
      </c>
      <c r="G966" s="85" t="s">
        <v>1332</v>
      </c>
      <c r="H966" s="85"/>
      <c r="I966" s="41"/>
      <c r="J966" s="24">
        <v>14000</v>
      </c>
      <c r="K966" s="24">
        <v>12000</v>
      </c>
      <c r="L966" s="24"/>
      <c r="M966" s="24"/>
      <c r="N966" s="24"/>
      <c r="O966" s="26"/>
      <c r="P966" s="24">
        <f t="shared" ref="P966:P971" si="358">SUM(J966:O966)</f>
        <v>26000</v>
      </c>
      <c r="Q966" s="24">
        <v>0</v>
      </c>
      <c r="R966" s="24">
        <v>0</v>
      </c>
      <c r="S966" s="24">
        <v>0</v>
      </c>
      <c r="T966" s="24">
        <v>0</v>
      </c>
      <c r="U966" s="24">
        <v>0</v>
      </c>
      <c r="V966" s="26">
        <v>0</v>
      </c>
      <c r="W966" s="24">
        <f t="shared" ref="W966:W971" si="359">SUM(Q966:V966)</f>
        <v>0</v>
      </c>
      <c r="X966" s="24">
        <v>0</v>
      </c>
      <c r="Y966" s="24">
        <v>0</v>
      </c>
      <c r="Z966" s="24">
        <v>0</v>
      </c>
      <c r="AA966" s="24">
        <v>0</v>
      </c>
      <c r="AB966" s="24">
        <v>0</v>
      </c>
      <c r="AC966" s="26">
        <v>0</v>
      </c>
      <c r="AD966" s="24">
        <f t="shared" ref="AD966:AD971" si="360">SUM(X966:AC966)</f>
        <v>0</v>
      </c>
      <c r="AE966" s="24">
        <v>0</v>
      </c>
      <c r="AF966" s="24">
        <v>0</v>
      </c>
      <c r="AG966" s="24">
        <v>0</v>
      </c>
      <c r="AH966" s="24">
        <v>0</v>
      </c>
      <c r="AI966" s="24">
        <v>0</v>
      </c>
      <c r="AJ966" s="26">
        <v>0</v>
      </c>
      <c r="AK966" s="24">
        <f t="shared" ref="AK966:AK971" si="361">SUM(AE966:AJ966)</f>
        <v>0</v>
      </c>
      <c r="AL966" s="12">
        <f t="shared" ref="AL966:AQ971" si="362">+J966+Q966+X966+AE966</f>
        <v>14000</v>
      </c>
      <c r="AM966" s="12">
        <f t="shared" si="362"/>
        <v>12000</v>
      </c>
      <c r="AN966" s="12">
        <f t="shared" si="362"/>
        <v>0</v>
      </c>
      <c r="AO966" s="12">
        <f t="shared" si="362"/>
        <v>0</v>
      </c>
      <c r="AP966" s="12">
        <f t="shared" si="362"/>
        <v>0</v>
      </c>
      <c r="AQ966" s="12">
        <f t="shared" si="362"/>
        <v>0</v>
      </c>
      <c r="AR966" s="12">
        <f t="shared" ref="AR966:AR971" si="363">SUM(AL966:AQ966)</f>
        <v>26000</v>
      </c>
      <c r="AS966" s="24">
        <v>0</v>
      </c>
      <c r="AT966" s="24">
        <v>0</v>
      </c>
      <c r="AU966" s="24">
        <v>0</v>
      </c>
      <c r="AV966" s="24">
        <v>0</v>
      </c>
      <c r="AW966" s="24">
        <v>0</v>
      </c>
      <c r="AX966" s="26">
        <v>0</v>
      </c>
      <c r="AY966" s="24">
        <f t="shared" ref="AY966:AY971" si="364">SUM(AS966:AX966)</f>
        <v>0</v>
      </c>
      <c r="AZ966" s="12">
        <f t="shared" si="319"/>
        <v>14000</v>
      </c>
      <c r="BA966" s="12">
        <f t="shared" si="320"/>
        <v>12000</v>
      </c>
      <c r="BB966" s="12">
        <f t="shared" si="321"/>
        <v>0</v>
      </c>
      <c r="BC966" s="12">
        <f t="shared" si="322"/>
        <v>0</v>
      </c>
      <c r="BD966" s="12">
        <f t="shared" si="323"/>
        <v>0</v>
      </c>
      <c r="BE966" s="12">
        <f t="shared" si="324"/>
        <v>0</v>
      </c>
      <c r="BF966" s="12">
        <f t="shared" si="318"/>
        <v>26000</v>
      </c>
    </row>
    <row r="967" spans="1:61" hidden="1">
      <c r="A967" s="84"/>
      <c r="B967" s="14"/>
      <c r="C967" s="14"/>
      <c r="D967" s="84"/>
      <c r="E967" s="84"/>
      <c r="F967" s="85"/>
      <c r="G967" s="85"/>
      <c r="H967" s="85"/>
      <c r="I967" s="41"/>
      <c r="J967" s="24"/>
      <c r="K967" s="24"/>
      <c r="L967" s="24"/>
      <c r="M967" s="24"/>
      <c r="N967" s="24"/>
      <c r="O967" s="26"/>
      <c r="P967" s="24"/>
      <c r="Q967" s="26"/>
      <c r="R967" s="24"/>
      <c r="S967" s="24"/>
      <c r="T967" s="24"/>
      <c r="U967" s="24"/>
      <c r="V967" s="26"/>
      <c r="W967" s="24"/>
      <c r="X967" s="26"/>
      <c r="Y967" s="24"/>
      <c r="Z967" s="24"/>
      <c r="AA967" s="26"/>
      <c r="AB967" s="24"/>
      <c r="AC967" s="24"/>
      <c r="AD967" s="24"/>
      <c r="AE967" s="26"/>
      <c r="AF967" s="24"/>
      <c r="AG967" s="26"/>
      <c r="AH967" s="26"/>
      <c r="AI967" s="26"/>
      <c r="AJ967" s="26"/>
      <c r="AK967" s="24"/>
      <c r="AL967" s="12"/>
      <c r="AM967" s="12"/>
      <c r="AN967" s="12"/>
      <c r="AO967" s="12"/>
      <c r="AP967" s="12"/>
      <c r="AQ967" s="12"/>
      <c r="AR967" s="12"/>
      <c r="AS967" s="26"/>
      <c r="AT967" s="26"/>
      <c r="AU967" s="26"/>
      <c r="AV967" s="26"/>
      <c r="AW967" s="26"/>
      <c r="AX967" s="26"/>
      <c r="AY967" s="24"/>
      <c r="AZ967" s="12">
        <f t="shared" si="319"/>
        <v>0</v>
      </c>
      <c r="BA967" s="12">
        <f t="shared" si="320"/>
        <v>0</v>
      </c>
      <c r="BB967" s="12">
        <f t="shared" si="321"/>
        <v>0</v>
      </c>
      <c r="BC967" s="12">
        <f t="shared" si="322"/>
        <v>0</v>
      </c>
      <c r="BD967" s="12">
        <f t="shared" si="323"/>
        <v>0</v>
      </c>
      <c r="BE967" s="12">
        <f t="shared" si="324"/>
        <v>0</v>
      </c>
      <c r="BF967" s="12">
        <f t="shared" si="318"/>
        <v>0</v>
      </c>
    </row>
    <row r="968" spans="1:61" ht="44.25" customHeight="1">
      <c r="A968" s="84" t="s">
        <v>1333</v>
      </c>
      <c r="B968" s="14" t="s">
        <v>12</v>
      </c>
      <c r="C968" s="126" t="s">
        <v>1334</v>
      </c>
      <c r="D968" s="84" t="s">
        <v>1399</v>
      </c>
      <c r="E968" s="84" t="s">
        <v>36</v>
      </c>
      <c r="F968" s="114" t="s">
        <v>1501</v>
      </c>
      <c r="G968" s="85"/>
      <c r="H968" s="85"/>
      <c r="I968" s="41"/>
      <c r="J968" s="24">
        <v>180000</v>
      </c>
      <c r="K968" s="24">
        <v>0</v>
      </c>
      <c r="L968" s="24">
        <v>0</v>
      </c>
      <c r="M968" s="24">
        <v>0</v>
      </c>
      <c r="N968" s="24">
        <v>0</v>
      </c>
      <c r="O968" s="26">
        <v>0</v>
      </c>
      <c r="P968" s="24">
        <f t="shared" si="358"/>
        <v>180000</v>
      </c>
      <c r="Q968" s="24">
        <v>0</v>
      </c>
      <c r="R968" s="24">
        <v>0</v>
      </c>
      <c r="S968" s="24">
        <v>0</v>
      </c>
      <c r="T968" s="24">
        <v>0</v>
      </c>
      <c r="U968" s="24">
        <v>0</v>
      </c>
      <c r="V968" s="26">
        <v>0</v>
      </c>
      <c r="W968" s="24">
        <f t="shared" si="359"/>
        <v>0</v>
      </c>
      <c r="X968" s="24">
        <v>0</v>
      </c>
      <c r="Y968" s="24">
        <v>0</v>
      </c>
      <c r="Z968" s="24">
        <v>0</v>
      </c>
      <c r="AA968" s="24">
        <v>0</v>
      </c>
      <c r="AB968" s="24">
        <v>0</v>
      </c>
      <c r="AC968" s="26">
        <v>0</v>
      </c>
      <c r="AD968" s="24">
        <f t="shared" si="360"/>
        <v>0</v>
      </c>
      <c r="AE968" s="24">
        <v>0</v>
      </c>
      <c r="AF968" s="24">
        <v>0</v>
      </c>
      <c r="AG968" s="24">
        <v>0</v>
      </c>
      <c r="AH968" s="24">
        <v>0</v>
      </c>
      <c r="AI968" s="24">
        <v>0</v>
      </c>
      <c r="AJ968" s="26">
        <v>0</v>
      </c>
      <c r="AK968" s="24">
        <f t="shared" si="361"/>
        <v>0</v>
      </c>
      <c r="AL968" s="12">
        <f t="shared" si="362"/>
        <v>180000</v>
      </c>
      <c r="AM968" s="12">
        <f t="shared" si="362"/>
        <v>0</v>
      </c>
      <c r="AN968" s="12">
        <f t="shared" si="362"/>
        <v>0</v>
      </c>
      <c r="AO968" s="12">
        <f t="shared" si="362"/>
        <v>0</v>
      </c>
      <c r="AP968" s="12">
        <f t="shared" si="362"/>
        <v>0</v>
      </c>
      <c r="AQ968" s="12">
        <f t="shared" si="362"/>
        <v>0</v>
      </c>
      <c r="AR968" s="12">
        <f t="shared" si="363"/>
        <v>180000</v>
      </c>
      <c r="AS968" s="24">
        <v>0</v>
      </c>
      <c r="AT968" s="24">
        <v>0</v>
      </c>
      <c r="AU968" s="24">
        <v>0</v>
      </c>
      <c r="AV968" s="24">
        <v>0</v>
      </c>
      <c r="AW968" s="24">
        <v>0</v>
      </c>
      <c r="AX968" s="26">
        <v>0</v>
      </c>
      <c r="AY968" s="24">
        <f t="shared" si="364"/>
        <v>0</v>
      </c>
      <c r="AZ968" s="12">
        <f t="shared" si="319"/>
        <v>180000</v>
      </c>
      <c r="BA968" s="12">
        <f t="shared" si="320"/>
        <v>0</v>
      </c>
      <c r="BB968" s="12">
        <f t="shared" si="321"/>
        <v>0</v>
      </c>
      <c r="BC968" s="12">
        <f t="shared" si="322"/>
        <v>0</v>
      </c>
      <c r="BD968" s="12">
        <f t="shared" si="323"/>
        <v>0</v>
      </c>
      <c r="BE968" s="12">
        <f t="shared" si="324"/>
        <v>0</v>
      </c>
      <c r="BF968" s="12">
        <f t="shared" si="318"/>
        <v>180000</v>
      </c>
    </row>
    <row r="969" spans="1:61" ht="44.25" customHeight="1">
      <c r="A969" s="84" t="s">
        <v>1335</v>
      </c>
      <c r="B969" s="14" t="s">
        <v>12</v>
      </c>
      <c r="C969" s="126"/>
      <c r="D969" s="84" t="s">
        <v>1399</v>
      </c>
      <c r="E969" s="84" t="s">
        <v>36</v>
      </c>
      <c r="F969" s="114" t="s">
        <v>1501</v>
      </c>
      <c r="G969" s="85"/>
      <c r="H969" s="85"/>
      <c r="I969" s="41"/>
      <c r="J969" s="24">
        <v>0</v>
      </c>
      <c r="K969" s="24">
        <v>0</v>
      </c>
      <c r="L969" s="24">
        <v>0</v>
      </c>
      <c r="M969" s="24">
        <v>0</v>
      </c>
      <c r="N969" s="24">
        <v>0</v>
      </c>
      <c r="O969" s="26">
        <v>0</v>
      </c>
      <c r="P969" s="24">
        <f t="shared" si="358"/>
        <v>0</v>
      </c>
      <c r="Q969" s="26">
        <v>130000</v>
      </c>
      <c r="R969" s="24">
        <v>0</v>
      </c>
      <c r="S969" s="24">
        <v>0</v>
      </c>
      <c r="T969" s="24">
        <v>0</v>
      </c>
      <c r="U969" s="24">
        <v>0</v>
      </c>
      <c r="V969" s="26">
        <v>0</v>
      </c>
      <c r="W969" s="24">
        <f t="shared" si="359"/>
        <v>130000</v>
      </c>
      <c r="X969" s="24">
        <v>0</v>
      </c>
      <c r="Y969" s="24">
        <v>0</v>
      </c>
      <c r="Z969" s="24">
        <v>0</v>
      </c>
      <c r="AA969" s="24">
        <v>0</v>
      </c>
      <c r="AB969" s="24">
        <v>0</v>
      </c>
      <c r="AC969" s="26">
        <v>0</v>
      </c>
      <c r="AD969" s="24">
        <f t="shared" si="360"/>
        <v>0</v>
      </c>
      <c r="AE969" s="24">
        <v>0</v>
      </c>
      <c r="AF969" s="24">
        <v>0</v>
      </c>
      <c r="AG969" s="24">
        <v>0</v>
      </c>
      <c r="AH969" s="24">
        <v>0</v>
      </c>
      <c r="AI969" s="24">
        <v>0</v>
      </c>
      <c r="AJ969" s="26">
        <v>0</v>
      </c>
      <c r="AK969" s="24">
        <f t="shared" si="361"/>
        <v>0</v>
      </c>
      <c r="AL969" s="12">
        <f t="shared" si="362"/>
        <v>130000</v>
      </c>
      <c r="AM969" s="12">
        <f t="shared" si="362"/>
        <v>0</v>
      </c>
      <c r="AN969" s="12">
        <f t="shared" si="362"/>
        <v>0</v>
      </c>
      <c r="AO969" s="12">
        <f t="shared" si="362"/>
        <v>0</v>
      </c>
      <c r="AP969" s="12">
        <f t="shared" si="362"/>
        <v>0</v>
      </c>
      <c r="AQ969" s="12">
        <f t="shared" si="362"/>
        <v>0</v>
      </c>
      <c r="AR969" s="12">
        <f t="shared" si="363"/>
        <v>130000</v>
      </c>
      <c r="AS969" s="24">
        <v>0</v>
      </c>
      <c r="AT969" s="24">
        <v>0</v>
      </c>
      <c r="AU969" s="24">
        <v>0</v>
      </c>
      <c r="AV969" s="24">
        <v>0</v>
      </c>
      <c r="AW969" s="24">
        <v>0</v>
      </c>
      <c r="AX969" s="26">
        <v>0</v>
      </c>
      <c r="AY969" s="24">
        <f t="shared" si="364"/>
        <v>0</v>
      </c>
      <c r="AZ969" s="12">
        <f t="shared" si="319"/>
        <v>130000</v>
      </c>
      <c r="BA969" s="12">
        <f t="shared" si="320"/>
        <v>0</v>
      </c>
      <c r="BB969" s="12">
        <f t="shared" si="321"/>
        <v>0</v>
      </c>
      <c r="BC969" s="12">
        <f t="shared" si="322"/>
        <v>0</v>
      </c>
      <c r="BD969" s="12">
        <f t="shared" si="323"/>
        <v>0</v>
      </c>
      <c r="BE969" s="12">
        <f t="shared" si="324"/>
        <v>0</v>
      </c>
      <c r="BF969" s="12">
        <f t="shared" si="318"/>
        <v>130000</v>
      </c>
    </row>
    <row r="970" spans="1:61" hidden="1">
      <c r="A970" s="84"/>
      <c r="B970" s="14"/>
      <c r="C970" s="14"/>
      <c r="D970" s="84"/>
      <c r="E970" s="84"/>
      <c r="F970" s="85"/>
      <c r="G970" s="85"/>
      <c r="H970" s="85"/>
      <c r="I970" s="14"/>
      <c r="J970" s="24"/>
      <c r="K970" s="24"/>
      <c r="L970" s="24"/>
      <c r="M970" s="24"/>
      <c r="N970" s="24"/>
      <c r="O970" s="26"/>
      <c r="P970" s="24"/>
      <c r="Q970" s="24"/>
      <c r="R970" s="24"/>
      <c r="S970" s="24"/>
      <c r="T970" s="24"/>
      <c r="U970" s="24"/>
      <c r="V970" s="26"/>
      <c r="W970" s="24"/>
      <c r="X970" s="24"/>
      <c r="Y970" s="24"/>
      <c r="Z970" s="24"/>
      <c r="AA970" s="26"/>
      <c r="AB970" s="24"/>
      <c r="AC970" s="24"/>
      <c r="AD970" s="24"/>
      <c r="AE970" s="24"/>
      <c r="AF970" s="24"/>
      <c r="AG970" s="26"/>
      <c r="AH970" s="26"/>
      <c r="AI970" s="26"/>
      <c r="AJ970" s="26"/>
      <c r="AK970" s="24"/>
      <c r="AL970" s="12"/>
      <c r="AM970" s="12"/>
      <c r="AN970" s="12"/>
      <c r="AO970" s="12"/>
      <c r="AP970" s="12"/>
      <c r="AQ970" s="12"/>
      <c r="AR970" s="12"/>
      <c r="AS970" s="12"/>
      <c r="AT970" s="26"/>
      <c r="AU970" s="26"/>
      <c r="AV970" s="26"/>
      <c r="AW970" s="26"/>
      <c r="AX970" s="26"/>
      <c r="AY970" s="24"/>
      <c r="AZ970" s="12">
        <f t="shared" si="319"/>
        <v>0</v>
      </c>
      <c r="BA970" s="12">
        <f t="shared" si="320"/>
        <v>0</v>
      </c>
      <c r="BB970" s="12">
        <f t="shared" si="321"/>
        <v>0</v>
      </c>
      <c r="BC970" s="12">
        <f t="shared" si="322"/>
        <v>0</v>
      </c>
      <c r="BD970" s="12">
        <f t="shared" si="323"/>
        <v>0</v>
      </c>
      <c r="BE970" s="12">
        <f t="shared" si="324"/>
        <v>0</v>
      </c>
      <c r="BF970" s="12">
        <f t="shared" ref="BF970" si="365">SUM(AZ970:BE970)</f>
        <v>0</v>
      </c>
    </row>
    <row r="971" spans="1:61" ht="42.75" customHeight="1">
      <c r="A971" s="14" t="s">
        <v>1336</v>
      </c>
      <c r="B971" s="14" t="s">
        <v>15</v>
      </c>
      <c r="C971" s="84" t="s">
        <v>1337</v>
      </c>
      <c r="D971" s="84" t="s">
        <v>45</v>
      </c>
      <c r="E971" s="14" t="s">
        <v>1416</v>
      </c>
      <c r="F971" s="85">
        <v>10</v>
      </c>
      <c r="G971" s="85"/>
      <c r="H971" s="85"/>
      <c r="I971" s="14"/>
      <c r="J971" s="12">
        <v>0</v>
      </c>
      <c r="K971" s="12">
        <v>0</v>
      </c>
      <c r="L971" s="12">
        <v>0</v>
      </c>
      <c r="M971" s="12">
        <v>0</v>
      </c>
      <c r="N971" s="12">
        <v>0</v>
      </c>
      <c r="O971" s="12">
        <v>0</v>
      </c>
      <c r="P971" s="24">
        <f t="shared" si="358"/>
        <v>0</v>
      </c>
      <c r="Q971" s="12">
        <v>275500</v>
      </c>
      <c r="R971" s="12">
        <v>0</v>
      </c>
      <c r="S971" s="12">
        <v>0</v>
      </c>
      <c r="T971" s="12">
        <v>0</v>
      </c>
      <c r="U971" s="12">
        <v>0</v>
      </c>
      <c r="V971" s="12">
        <v>0</v>
      </c>
      <c r="W971" s="24">
        <f t="shared" si="359"/>
        <v>275500</v>
      </c>
      <c r="X971" s="12">
        <v>1244000</v>
      </c>
      <c r="Y971" s="12">
        <v>0</v>
      </c>
      <c r="Z971" s="12">
        <v>0</v>
      </c>
      <c r="AA971" s="12">
        <v>0</v>
      </c>
      <c r="AB971" s="12">
        <v>0</v>
      </c>
      <c r="AC971" s="12">
        <v>0</v>
      </c>
      <c r="AD971" s="24">
        <f t="shared" si="360"/>
        <v>1244000</v>
      </c>
      <c r="AE971" s="12">
        <v>1336500</v>
      </c>
      <c r="AF971" s="12">
        <v>0</v>
      </c>
      <c r="AG971" s="12">
        <v>0</v>
      </c>
      <c r="AH971" s="12">
        <v>0</v>
      </c>
      <c r="AI971" s="12">
        <v>0</v>
      </c>
      <c r="AJ971" s="12">
        <v>0</v>
      </c>
      <c r="AK971" s="24">
        <f t="shared" si="361"/>
        <v>1336500</v>
      </c>
      <c r="AL971" s="12">
        <f t="shared" si="362"/>
        <v>2856000</v>
      </c>
      <c r="AM971" s="12">
        <f t="shared" si="362"/>
        <v>0</v>
      </c>
      <c r="AN971" s="12">
        <f t="shared" si="362"/>
        <v>0</v>
      </c>
      <c r="AO971" s="12">
        <f t="shared" si="362"/>
        <v>0</v>
      </c>
      <c r="AP971" s="12">
        <f t="shared" si="362"/>
        <v>0</v>
      </c>
      <c r="AQ971" s="12">
        <f t="shared" si="362"/>
        <v>0</v>
      </c>
      <c r="AR971" s="12">
        <f t="shared" si="363"/>
        <v>2856000</v>
      </c>
      <c r="AS971" s="12">
        <v>233000</v>
      </c>
      <c r="AT971" s="12">
        <v>0</v>
      </c>
      <c r="AU971" s="12">
        <v>0</v>
      </c>
      <c r="AV971" s="12">
        <v>0</v>
      </c>
      <c r="AW971" s="12">
        <v>0</v>
      </c>
      <c r="AX971" s="12">
        <v>0</v>
      </c>
      <c r="AY971" s="24">
        <f t="shared" si="364"/>
        <v>233000</v>
      </c>
      <c r="AZ971" s="12">
        <f t="shared" ref="AZ971" si="366">AL971+AS971</f>
        <v>3089000</v>
      </c>
      <c r="BA971" s="12">
        <f t="shared" ref="BA971" si="367">AM971+AT971</f>
        <v>0</v>
      </c>
      <c r="BB971" s="12">
        <f t="shared" ref="BB971" si="368">AN971+AU971</f>
        <v>0</v>
      </c>
      <c r="BC971" s="12">
        <f t="shared" ref="BC971" si="369">AO971+AV971</f>
        <v>0</v>
      </c>
      <c r="BD971" s="12">
        <f t="shared" ref="BD971" si="370">AP971+AW971</f>
        <v>0</v>
      </c>
      <c r="BE971" s="12">
        <f t="shared" ref="BE971" si="371">AQ971+AX971</f>
        <v>0</v>
      </c>
      <c r="BF971" s="12">
        <f>SUM(AZ971:BE971)</f>
        <v>3089000</v>
      </c>
    </row>
    <row r="972" spans="1:61" ht="16.5" hidden="1" customHeight="1">
      <c r="A972" s="84" t="s">
        <v>1338</v>
      </c>
      <c r="B972" s="14"/>
      <c r="C972" s="14"/>
      <c r="D972" s="84"/>
      <c r="E972" s="84"/>
      <c r="F972" s="85"/>
      <c r="G972" s="85"/>
      <c r="H972" s="85"/>
      <c r="I972" s="14"/>
      <c r="J972" s="12"/>
      <c r="K972" s="12"/>
      <c r="L972" s="12"/>
      <c r="M972" s="12"/>
      <c r="N972" s="12"/>
      <c r="O972" s="12"/>
      <c r="P972" s="12"/>
      <c r="Q972" s="12"/>
      <c r="R972" s="12"/>
      <c r="S972" s="12"/>
      <c r="T972" s="12"/>
      <c r="U972" s="12"/>
      <c r="V972" s="12"/>
      <c r="W972" s="12"/>
      <c r="X972" s="12"/>
      <c r="Y972" s="12"/>
      <c r="Z972" s="12"/>
      <c r="AA972" s="12"/>
      <c r="AB972" s="12"/>
      <c r="AC972" s="12"/>
      <c r="AD972" s="12"/>
      <c r="AE972" s="12"/>
      <c r="AF972" s="12"/>
      <c r="AG972" s="12"/>
      <c r="AH972" s="12"/>
      <c r="AI972" s="12"/>
      <c r="AJ972" s="12"/>
      <c r="AK972" s="12"/>
      <c r="AL972" s="12"/>
      <c r="AM972" s="12"/>
      <c r="AN972" s="12"/>
      <c r="AO972" s="12"/>
      <c r="AP972" s="12"/>
      <c r="AQ972" s="12"/>
      <c r="AR972" s="12"/>
      <c r="AS972" s="12"/>
      <c r="AT972" s="12"/>
      <c r="AU972" s="12"/>
      <c r="AV972" s="12"/>
      <c r="AW972" s="12"/>
      <c r="AX972" s="12"/>
      <c r="AY972" s="12"/>
      <c r="AZ972" s="12"/>
      <c r="BA972" s="12"/>
      <c r="BB972" s="12"/>
      <c r="BC972" s="12"/>
      <c r="BD972" s="12"/>
      <c r="BE972" s="12"/>
      <c r="BF972" s="12"/>
    </row>
    <row r="973" spans="1:61" hidden="1">
      <c r="A973" s="14"/>
      <c r="B973" s="14"/>
      <c r="C973" s="84"/>
      <c r="D973" s="84"/>
      <c r="E973" s="84"/>
      <c r="F973" s="85"/>
      <c r="G973" s="85"/>
      <c r="H973" s="86"/>
      <c r="I973" s="13"/>
      <c r="J973" s="26"/>
      <c r="K973" s="26"/>
      <c r="L973" s="26"/>
      <c r="M973" s="26"/>
      <c r="N973" s="26"/>
      <c r="O973" s="26"/>
      <c r="P973" s="12"/>
      <c r="Q973" s="26"/>
      <c r="R973" s="26"/>
      <c r="S973" s="26"/>
      <c r="T973" s="26"/>
      <c r="U973" s="26"/>
      <c r="V973" s="26"/>
      <c r="W973" s="12"/>
      <c r="X973" s="26"/>
      <c r="Y973" s="26"/>
      <c r="Z973" s="26"/>
      <c r="AA973" s="26"/>
      <c r="AB973" s="26"/>
      <c r="AC973" s="26"/>
      <c r="AD973" s="12"/>
      <c r="AE973" s="26"/>
      <c r="AF973" s="26"/>
      <c r="AG973" s="26"/>
      <c r="AH973" s="26"/>
      <c r="AI973" s="26"/>
      <c r="AJ973" s="26"/>
      <c r="AK973" s="12"/>
      <c r="AL973" s="12"/>
      <c r="AM973" s="12"/>
      <c r="AN973" s="12"/>
      <c r="AO973" s="12"/>
      <c r="AP973" s="12"/>
      <c r="AQ973" s="12"/>
      <c r="AR973" s="12"/>
      <c r="AS973" s="26"/>
      <c r="AT973" s="26"/>
      <c r="AU973" s="26"/>
      <c r="AV973" s="26"/>
      <c r="AW973" s="26"/>
      <c r="AX973" s="26"/>
      <c r="AY973" s="12"/>
      <c r="AZ973" s="12"/>
      <c r="BA973" s="12"/>
      <c r="BB973" s="12"/>
      <c r="BC973" s="12"/>
      <c r="BD973" s="12"/>
      <c r="BE973" s="12"/>
      <c r="BF973" s="12"/>
    </row>
    <row r="974" spans="1:61" s="4" customFormat="1" ht="30.75" customHeight="1">
      <c r="A974" s="28" t="s">
        <v>1339</v>
      </c>
      <c r="B974" s="28"/>
      <c r="C974" s="28"/>
      <c r="D974" s="29"/>
      <c r="E974" s="29"/>
      <c r="F974" s="79"/>
      <c r="G974" s="82"/>
      <c r="H974" s="82"/>
      <c r="I974" s="36"/>
      <c r="J974" s="37">
        <f t="shared" ref="J974:AO974" si="372">+J9+J164+J453+J464+J629+J647+J650+J659+J660+J661+J788+J799+J828+J829+J830+J831+J832+J833+J834+J835+J836+J838+J891+J892+J893+J894+J899+J900+J901+J902+J904+J905+J906+J907+J908+J912+J913+J914+J915+J916+J917+J918+J919+J920+J921+J922+J923+J924+J929+J930+J931+J932+J933+J934+J935+J936+J938+J939+J940+J941+J943+J946+J947+J948+J949+J950+J951+J955+J965+J966+J967+J968+J969+J970+J971+J973</f>
        <v>208308950.01699999</v>
      </c>
      <c r="K974" s="37">
        <f t="shared" si="372"/>
        <v>12365041.535</v>
      </c>
      <c r="L974" s="37">
        <f t="shared" si="372"/>
        <v>0</v>
      </c>
      <c r="M974" s="37">
        <f t="shared" si="372"/>
        <v>499925.1884843898</v>
      </c>
      <c r="N974" s="37">
        <f t="shared" si="372"/>
        <v>24695409.949999999</v>
      </c>
      <c r="O974" s="37">
        <f t="shared" si="372"/>
        <v>8070097</v>
      </c>
      <c r="P974" s="37">
        <f t="shared" si="372"/>
        <v>253939423.69048437</v>
      </c>
      <c r="Q974" s="37">
        <f t="shared" si="372"/>
        <v>280320249.77958</v>
      </c>
      <c r="R974" s="37">
        <f t="shared" si="372"/>
        <v>10684436.460000001</v>
      </c>
      <c r="S974" s="37">
        <f t="shared" si="372"/>
        <v>2347000</v>
      </c>
      <c r="T974" s="37">
        <f t="shared" si="372"/>
        <v>1351255.6574843898</v>
      </c>
      <c r="U974" s="37">
        <f t="shared" si="372"/>
        <v>73255986.950000003</v>
      </c>
      <c r="V974" s="37">
        <f t="shared" si="372"/>
        <v>3136830</v>
      </c>
      <c r="W974" s="37">
        <f t="shared" si="372"/>
        <v>371095758.84706432</v>
      </c>
      <c r="X974" s="37">
        <f t="shared" si="372"/>
        <v>312043382.15437996</v>
      </c>
      <c r="Y974" s="37">
        <f t="shared" si="372"/>
        <v>9720263.4600000009</v>
      </c>
      <c r="Z974" s="37">
        <f t="shared" si="372"/>
        <v>0</v>
      </c>
      <c r="AA974" s="37">
        <f t="shared" si="372"/>
        <v>28836160.319999997</v>
      </c>
      <c r="AB974" s="37">
        <f t="shared" si="372"/>
        <v>73774381.069999993</v>
      </c>
      <c r="AC974" s="37">
        <f t="shared" si="372"/>
        <v>2291213</v>
      </c>
      <c r="AD974" s="37">
        <f t="shared" si="372"/>
        <v>426665400.00437999</v>
      </c>
      <c r="AE974" s="37">
        <f t="shared" si="372"/>
        <v>276059465.68180001</v>
      </c>
      <c r="AF974" s="37">
        <f t="shared" si="372"/>
        <v>13308495.460000001</v>
      </c>
      <c r="AG974" s="37">
        <f t="shared" si="372"/>
        <v>0</v>
      </c>
      <c r="AH974" s="37">
        <f t="shared" si="372"/>
        <v>2918550</v>
      </c>
      <c r="AI974" s="37">
        <f t="shared" si="372"/>
        <v>18401659.869999997</v>
      </c>
      <c r="AJ974" s="37">
        <f t="shared" si="372"/>
        <v>1293110</v>
      </c>
      <c r="AK974" s="37">
        <f t="shared" si="372"/>
        <v>311981281.01180005</v>
      </c>
      <c r="AL974" s="37">
        <f t="shared" si="372"/>
        <v>1127314047.63276</v>
      </c>
      <c r="AM974" s="37">
        <f t="shared" si="372"/>
        <v>46078236.914999999</v>
      </c>
      <c r="AN974" s="37">
        <f t="shared" si="372"/>
        <v>2347000</v>
      </c>
      <c r="AO974" s="37">
        <f t="shared" si="372"/>
        <v>33864679.165968776</v>
      </c>
      <c r="AP974" s="37">
        <f t="shared" ref="AP974:BF974" si="373">+AP9+AP164+AP453+AP464+AP629+AP647+AP650+AP659+AP660+AP661+AP788+AP799+AP828+AP829+AP830+AP831+AP832+AP833+AP834+AP835+AP836+AP838+AP891+AP892+AP893+AP894+AP899+AP900+AP901+AP902+AP904+AP905+AP906+AP907+AP908+AP912+AP913+AP914+AP915+AP916+AP917+AP918+AP919+AP920+AP921+AP922+AP923+AP924+AP929+AP930+AP931+AP932+AP933+AP934+AP935+AP936+AP938+AP939+AP940+AP941+AP943+AP946+AP947+AP948+AP949+AP950+AP951+AP955+AP965+AP966+AP967+AP968+AP969+AP970+AP971+AP973</f>
        <v>190127437.84</v>
      </c>
      <c r="AQ974" s="37">
        <f t="shared" si="373"/>
        <v>14791250</v>
      </c>
      <c r="AR974" s="37">
        <f t="shared" si="373"/>
        <v>1415853902.5487287</v>
      </c>
      <c r="AS974" s="37">
        <f t="shared" si="373"/>
        <v>504200249.76999998</v>
      </c>
      <c r="AT974" s="37">
        <f t="shared" si="373"/>
        <v>251497</v>
      </c>
      <c r="AU974" s="37">
        <f t="shared" si="373"/>
        <v>0</v>
      </c>
      <c r="AV974" s="37">
        <f t="shared" si="373"/>
        <v>0</v>
      </c>
      <c r="AW974" s="37">
        <f t="shared" si="373"/>
        <v>7288920</v>
      </c>
      <c r="AX974" s="37">
        <f t="shared" si="373"/>
        <v>510.6</v>
      </c>
      <c r="AY974" s="37">
        <f t="shared" si="373"/>
        <v>511741177.37</v>
      </c>
      <c r="AZ974" s="37">
        <f t="shared" si="373"/>
        <v>1631514297.40276</v>
      </c>
      <c r="BA974" s="37">
        <f t="shared" si="373"/>
        <v>46329733.914999999</v>
      </c>
      <c r="BB974" s="37">
        <f t="shared" si="373"/>
        <v>2347000</v>
      </c>
      <c r="BC974" s="37">
        <f t="shared" si="373"/>
        <v>33864679.165968776</v>
      </c>
      <c r="BD974" s="37">
        <f t="shared" si="373"/>
        <v>197416357.84</v>
      </c>
      <c r="BE974" s="37">
        <f t="shared" si="373"/>
        <v>14791760.6</v>
      </c>
      <c r="BF974" s="37">
        <f t="shared" si="373"/>
        <v>1927595079.9237287</v>
      </c>
      <c r="BG974" s="93"/>
    </row>
    <row r="975" spans="1:61" s="4" customFormat="1" ht="25.5">
      <c r="A975" s="28" t="s">
        <v>1340</v>
      </c>
      <c r="B975" s="28"/>
      <c r="C975" s="28"/>
      <c r="D975" s="29"/>
      <c r="E975" s="29"/>
      <c r="F975" s="79"/>
      <c r="G975" s="79"/>
      <c r="H975" s="82"/>
      <c r="I975" s="28"/>
      <c r="J975" s="37">
        <f>+J974-J977-J978-J979</f>
        <v>184378804.01699999</v>
      </c>
      <c r="K975" s="37">
        <f t="shared" ref="K975:BA975" si="374">+K974-K977-K978-K979</f>
        <v>12365041.535</v>
      </c>
      <c r="L975" s="37">
        <f t="shared" si="374"/>
        <v>0</v>
      </c>
      <c r="M975" s="37">
        <f t="shared" si="374"/>
        <v>499925.1884843898</v>
      </c>
      <c r="N975" s="37">
        <f t="shared" si="374"/>
        <v>24695409.949999999</v>
      </c>
      <c r="O975" s="37">
        <f t="shared" si="374"/>
        <v>8070097</v>
      </c>
      <c r="P975" s="37">
        <f t="shared" si="374"/>
        <v>230009277.69048437</v>
      </c>
      <c r="Q975" s="37">
        <f t="shared" si="374"/>
        <v>252165185.77958</v>
      </c>
      <c r="R975" s="37">
        <f t="shared" si="374"/>
        <v>10684436.460000001</v>
      </c>
      <c r="S975" s="37">
        <f t="shared" si="374"/>
        <v>2347000</v>
      </c>
      <c r="T975" s="37">
        <f t="shared" si="374"/>
        <v>1351255.6574843898</v>
      </c>
      <c r="U975" s="37">
        <f t="shared" si="374"/>
        <v>73255986.950000003</v>
      </c>
      <c r="V975" s="37">
        <f t="shared" si="374"/>
        <v>3136830</v>
      </c>
      <c r="W975" s="37">
        <f t="shared" si="374"/>
        <v>342940694.84706432</v>
      </c>
      <c r="X975" s="37">
        <f t="shared" si="374"/>
        <v>257118318.15437996</v>
      </c>
      <c r="Y975" s="37">
        <f t="shared" si="374"/>
        <v>9720263.4600000009</v>
      </c>
      <c r="Z975" s="37">
        <f t="shared" si="374"/>
        <v>0</v>
      </c>
      <c r="AA975" s="37">
        <f t="shared" si="374"/>
        <v>25932660.319999997</v>
      </c>
      <c r="AB975" s="37">
        <f t="shared" si="374"/>
        <v>73774381.069999993</v>
      </c>
      <c r="AC975" s="37">
        <f t="shared" si="374"/>
        <v>2291213</v>
      </c>
      <c r="AD975" s="37">
        <f t="shared" si="374"/>
        <v>368836836.00437999</v>
      </c>
      <c r="AE975" s="37">
        <f t="shared" si="374"/>
        <v>224634401.68180001</v>
      </c>
      <c r="AF975" s="37">
        <f t="shared" si="374"/>
        <v>13308495.460000001</v>
      </c>
      <c r="AG975" s="37">
        <f t="shared" si="374"/>
        <v>0</v>
      </c>
      <c r="AH975" s="37">
        <f t="shared" si="374"/>
        <v>15050</v>
      </c>
      <c r="AI975" s="37">
        <f t="shared" si="374"/>
        <v>18401659.869999997</v>
      </c>
      <c r="AJ975" s="37">
        <f t="shared" si="374"/>
        <v>1293110</v>
      </c>
      <c r="AK975" s="37">
        <f t="shared" si="374"/>
        <v>257652717.01180005</v>
      </c>
      <c r="AL975" s="37">
        <f t="shared" si="374"/>
        <v>918296709.63276005</v>
      </c>
      <c r="AM975" s="37">
        <f t="shared" si="374"/>
        <v>46078236.914999999</v>
      </c>
      <c r="AN975" s="37">
        <f t="shared" si="374"/>
        <v>2347000</v>
      </c>
      <c r="AO975" s="37">
        <f t="shared" si="374"/>
        <v>28057679.165968776</v>
      </c>
      <c r="AP975" s="37">
        <f t="shared" si="374"/>
        <v>190127437.84</v>
      </c>
      <c r="AQ975" s="37">
        <f t="shared" si="374"/>
        <v>14791250</v>
      </c>
      <c r="AR975" s="37">
        <f t="shared" si="374"/>
        <v>1199698313.5487287</v>
      </c>
      <c r="AS975" s="37">
        <f t="shared" ref="AS975:AY975" si="375">+AS974-AS977-AS978-AS979</f>
        <v>153297574.76999998</v>
      </c>
      <c r="AT975" s="37">
        <f t="shared" si="375"/>
        <v>251497</v>
      </c>
      <c r="AU975" s="37">
        <f t="shared" si="375"/>
        <v>0</v>
      </c>
      <c r="AV975" s="37">
        <f t="shared" si="375"/>
        <v>0</v>
      </c>
      <c r="AW975" s="37">
        <f t="shared" si="375"/>
        <v>7288920</v>
      </c>
      <c r="AX975" s="37">
        <f t="shared" si="375"/>
        <v>510.6</v>
      </c>
      <c r="AY975" s="37">
        <f t="shared" si="375"/>
        <v>160838502.37</v>
      </c>
      <c r="AZ975" s="37">
        <f t="shared" si="374"/>
        <v>1071594284.40276</v>
      </c>
      <c r="BA975" s="37">
        <f t="shared" si="374"/>
        <v>46329733.914999999</v>
      </c>
      <c r="BB975" s="37">
        <f>+BB974-BB977-BB978-BB979</f>
        <v>2347000</v>
      </c>
      <c r="BC975" s="37">
        <f>+BC974-BC977-BC978-BC979</f>
        <v>28057679.165968776</v>
      </c>
      <c r="BD975" s="37">
        <f>+BD974-BD977-BD978-BD979</f>
        <v>197416357.84</v>
      </c>
      <c r="BE975" s="37">
        <f>+BE974-BE977-BE978-BE979</f>
        <v>14791760.6</v>
      </c>
      <c r="BF975" s="37">
        <f>+BF974-BF977-BF978-BF979</f>
        <v>1360536815.9237287</v>
      </c>
      <c r="BG975" s="93"/>
      <c r="BI975" s="87"/>
    </row>
    <row r="976" spans="1:61" ht="12.75" customHeight="1">
      <c r="A976" s="52" t="s">
        <v>1341</v>
      </c>
      <c r="B976" s="52"/>
      <c r="C976" s="52"/>
      <c r="D976" s="83"/>
      <c r="E976" s="83"/>
      <c r="F976" s="50"/>
      <c r="G976" s="50"/>
      <c r="H976" s="52"/>
      <c r="I976" s="52"/>
      <c r="J976" s="42"/>
      <c r="K976" s="42"/>
      <c r="L976" s="42"/>
      <c r="M976" s="42"/>
      <c r="N976" s="42"/>
      <c r="O976" s="42"/>
      <c r="P976" s="42"/>
      <c r="Q976" s="42"/>
      <c r="R976" s="42"/>
      <c r="S976" s="42"/>
      <c r="T976" s="42"/>
      <c r="U976" s="42"/>
      <c r="V976" s="42"/>
      <c r="W976" s="42"/>
      <c r="X976" s="42"/>
      <c r="Y976" s="42"/>
      <c r="Z976" s="42"/>
      <c r="AA976" s="42"/>
      <c r="AB976" s="42"/>
      <c r="AC976" s="42"/>
      <c r="AD976" s="42"/>
      <c r="AE976" s="42"/>
      <c r="AF976" s="42"/>
      <c r="AG976" s="42"/>
      <c r="AH976" s="42"/>
      <c r="AI976" s="42"/>
      <c r="AJ976" s="42"/>
      <c r="AK976" s="42"/>
      <c r="AL976" s="52"/>
      <c r="AM976" s="52"/>
      <c r="AN976" s="52"/>
      <c r="AO976" s="52"/>
      <c r="AP976" s="51">
        <f>+AW974+AI974+AB974+U974+N974</f>
        <v>197416357.83999997</v>
      </c>
      <c r="AQ976" s="52"/>
      <c r="AR976" s="52"/>
      <c r="AS976" s="42"/>
      <c r="AT976" s="42"/>
      <c r="AU976" s="42"/>
      <c r="AV976" s="42"/>
      <c r="AW976" s="42"/>
      <c r="AX976" s="42"/>
      <c r="AY976" s="52"/>
      <c r="AZ976" s="52"/>
      <c r="BA976" s="52"/>
      <c r="BB976" s="52"/>
      <c r="BC976" s="52"/>
      <c r="BD976" s="52"/>
      <c r="BE976" s="52"/>
      <c r="BF976" s="52"/>
    </row>
    <row r="977" spans="1:59">
      <c r="A977" s="52" t="s">
        <v>1491</v>
      </c>
      <c r="B977" s="52"/>
      <c r="C977" s="52"/>
      <c r="D977" s="83"/>
      <c r="E977" s="83"/>
      <c r="F977" s="50"/>
      <c r="G977" s="50"/>
      <c r="H977" s="52"/>
      <c r="I977" s="52"/>
      <c r="J977" s="42">
        <f>+J828+J831+J890+J968+J969</f>
        <v>180000</v>
      </c>
      <c r="K977" s="42">
        <f t="shared" ref="K977:BF977" si="376">+K828+K831+K890+K968+K969</f>
        <v>0</v>
      </c>
      <c r="L977" s="42">
        <f t="shared" si="376"/>
        <v>0</v>
      </c>
      <c r="M977" s="42">
        <f t="shared" si="376"/>
        <v>0</v>
      </c>
      <c r="N977" s="42">
        <f t="shared" si="376"/>
        <v>0</v>
      </c>
      <c r="O977" s="42">
        <f t="shared" si="376"/>
        <v>0</v>
      </c>
      <c r="P977" s="42">
        <f t="shared" si="376"/>
        <v>180000</v>
      </c>
      <c r="Q977" s="42">
        <f t="shared" si="376"/>
        <v>130000</v>
      </c>
      <c r="R977" s="42">
        <f t="shared" si="376"/>
        <v>0</v>
      </c>
      <c r="S977" s="42">
        <f t="shared" si="376"/>
        <v>0</v>
      </c>
      <c r="T977" s="42">
        <f t="shared" si="376"/>
        <v>0</v>
      </c>
      <c r="U977" s="42">
        <f t="shared" si="376"/>
        <v>0</v>
      </c>
      <c r="V977" s="42">
        <f t="shared" si="376"/>
        <v>0</v>
      </c>
      <c r="W977" s="42">
        <f t="shared" si="376"/>
        <v>130000</v>
      </c>
      <c r="X977" s="42">
        <f t="shared" si="376"/>
        <v>0</v>
      </c>
      <c r="Y977" s="42">
        <f t="shared" si="376"/>
        <v>0</v>
      </c>
      <c r="Z977" s="42">
        <f t="shared" si="376"/>
        <v>0</v>
      </c>
      <c r="AA977" s="42">
        <f t="shared" si="376"/>
        <v>2903500</v>
      </c>
      <c r="AB977" s="42">
        <f t="shared" si="376"/>
        <v>0</v>
      </c>
      <c r="AC977" s="42">
        <f t="shared" si="376"/>
        <v>0</v>
      </c>
      <c r="AD977" s="42">
        <f t="shared" si="376"/>
        <v>2903500</v>
      </c>
      <c r="AE977" s="42">
        <f t="shared" si="376"/>
        <v>0</v>
      </c>
      <c r="AF977" s="42">
        <f t="shared" si="376"/>
        <v>0</v>
      </c>
      <c r="AG977" s="42">
        <f t="shared" si="376"/>
        <v>0</v>
      </c>
      <c r="AH977" s="42">
        <f t="shared" si="376"/>
        <v>2903500</v>
      </c>
      <c r="AI977" s="42">
        <f t="shared" si="376"/>
        <v>0</v>
      </c>
      <c r="AJ977" s="42">
        <f t="shared" si="376"/>
        <v>0</v>
      </c>
      <c r="AK977" s="42">
        <f t="shared" si="376"/>
        <v>2903500</v>
      </c>
      <c r="AL977" s="42">
        <f t="shared" si="376"/>
        <v>310000</v>
      </c>
      <c r="AM977" s="42">
        <f t="shared" si="376"/>
        <v>0</v>
      </c>
      <c r="AN977" s="42">
        <f t="shared" si="376"/>
        <v>0</v>
      </c>
      <c r="AO977" s="42">
        <f t="shared" si="376"/>
        <v>5807000</v>
      </c>
      <c r="AP977" s="42">
        <f t="shared" si="376"/>
        <v>0</v>
      </c>
      <c r="AQ977" s="42">
        <f t="shared" si="376"/>
        <v>0</v>
      </c>
      <c r="AR977" s="42">
        <f t="shared" si="376"/>
        <v>6867000</v>
      </c>
      <c r="AS977" s="42">
        <f t="shared" si="376"/>
        <v>0</v>
      </c>
      <c r="AT977" s="42">
        <f t="shared" si="376"/>
        <v>0</v>
      </c>
      <c r="AU977" s="42">
        <f t="shared" si="376"/>
        <v>0</v>
      </c>
      <c r="AV977" s="42">
        <f t="shared" si="376"/>
        <v>0</v>
      </c>
      <c r="AW977" s="42">
        <f t="shared" si="376"/>
        <v>0</v>
      </c>
      <c r="AX977" s="42">
        <f t="shared" si="376"/>
        <v>0</v>
      </c>
      <c r="AY977" s="42">
        <f t="shared" si="376"/>
        <v>0</v>
      </c>
      <c r="AZ977" s="42">
        <f t="shared" si="376"/>
        <v>310000</v>
      </c>
      <c r="BA977" s="42">
        <f t="shared" si="376"/>
        <v>0</v>
      </c>
      <c r="BB977" s="42">
        <f t="shared" si="376"/>
        <v>0</v>
      </c>
      <c r="BC977" s="42">
        <f t="shared" si="376"/>
        <v>5807000</v>
      </c>
      <c r="BD977" s="42">
        <f t="shared" si="376"/>
        <v>0</v>
      </c>
      <c r="BE977" s="42">
        <f t="shared" si="376"/>
        <v>0</v>
      </c>
      <c r="BF977" s="42">
        <f t="shared" si="376"/>
        <v>6867000</v>
      </c>
    </row>
    <row r="978" spans="1:59">
      <c r="A978" s="52" t="s">
        <v>1493</v>
      </c>
      <c r="B978" s="52"/>
      <c r="C978" s="52"/>
      <c r="D978" s="52"/>
      <c r="E978" s="52"/>
      <c r="F978" s="52"/>
      <c r="G978" s="52"/>
      <c r="H978" s="52"/>
      <c r="I978" s="52"/>
      <c r="J978" s="51">
        <f t="shared" ref="J978" si="377">+J952+J954+J956+J957+J958+J959+J960</f>
        <v>23750146</v>
      </c>
      <c r="K978" s="51">
        <f t="shared" ref="K978:BF978" si="378">+K952+K954+K956+K957+K958+K959+K960</f>
        <v>0</v>
      </c>
      <c r="L978" s="51">
        <f t="shared" si="378"/>
        <v>0</v>
      </c>
      <c r="M978" s="51">
        <f t="shared" si="378"/>
        <v>0</v>
      </c>
      <c r="N978" s="51">
        <f t="shared" si="378"/>
        <v>0</v>
      </c>
      <c r="O978" s="51">
        <f t="shared" si="378"/>
        <v>0</v>
      </c>
      <c r="P978" s="51">
        <f t="shared" si="378"/>
        <v>23750146</v>
      </c>
      <c r="Q978" s="51">
        <f t="shared" si="378"/>
        <v>28025064</v>
      </c>
      <c r="R978" s="51">
        <f t="shared" si="378"/>
        <v>0</v>
      </c>
      <c r="S978" s="51">
        <f t="shared" si="378"/>
        <v>0</v>
      </c>
      <c r="T978" s="51">
        <f t="shared" si="378"/>
        <v>0</v>
      </c>
      <c r="U978" s="51">
        <f t="shared" si="378"/>
        <v>0</v>
      </c>
      <c r="V978" s="51">
        <f t="shared" si="378"/>
        <v>0</v>
      </c>
      <c r="W978" s="51">
        <f t="shared" si="378"/>
        <v>28025064</v>
      </c>
      <c r="X978" s="51">
        <f t="shared" si="378"/>
        <v>54925064</v>
      </c>
      <c r="Y978" s="51">
        <f t="shared" si="378"/>
        <v>0</v>
      </c>
      <c r="Z978" s="51">
        <f t="shared" si="378"/>
        <v>0</v>
      </c>
      <c r="AA978" s="51">
        <f t="shared" si="378"/>
        <v>0</v>
      </c>
      <c r="AB978" s="51">
        <f t="shared" si="378"/>
        <v>0</v>
      </c>
      <c r="AC978" s="51">
        <f t="shared" si="378"/>
        <v>0</v>
      </c>
      <c r="AD978" s="51">
        <f t="shared" si="378"/>
        <v>54925064</v>
      </c>
      <c r="AE978" s="51">
        <f t="shared" si="378"/>
        <v>51425064</v>
      </c>
      <c r="AF978" s="51">
        <f t="shared" si="378"/>
        <v>0</v>
      </c>
      <c r="AG978" s="51">
        <f t="shared" si="378"/>
        <v>0</v>
      </c>
      <c r="AH978" s="51">
        <f t="shared" si="378"/>
        <v>0</v>
      </c>
      <c r="AI978" s="51">
        <f t="shared" si="378"/>
        <v>0</v>
      </c>
      <c r="AJ978" s="51">
        <f t="shared" si="378"/>
        <v>0</v>
      </c>
      <c r="AK978" s="51">
        <f t="shared" si="378"/>
        <v>51425064</v>
      </c>
      <c r="AL978" s="51">
        <f t="shared" si="378"/>
        <v>208707338</v>
      </c>
      <c r="AM978" s="51">
        <f t="shared" si="378"/>
        <v>0</v>
      </c>
      <c r="AN978" s="51">
        <f t="shared" si="378"/>
        <v>0</v>
      </c>
      <c r="AO978" s="51">
        <f t="shared" si="378"/>
        <v>0</v>
      </c>
      <c r="AP978" s="51">
        <f t="shared" si="378"/>
        <v>0</v>
      </c>
      <c r="AQ978" s="51">
        <f t="shared" si="378"/>
        <v>0</v>
      </c>
      <c r="AR978" s="51">
        <f t="shared" si="378"/>
        <v>208707338</v>
      </c>
      <c r="AS978" s="51">
        <f t="shared" si="378"/>
        <v>350902675</v>
      </c>
      <c r="AT978" s="51">
        <f t="shared" si="378"/>
        <v>0</v>
      </c>
      <c r="AU978" s="51">
        <f t="shared" si="378"/>
        <v>0</v>
      </c>
      <c r="AV978" s="51">
        <f t="shared" si="378"/>
        <v>0</v>
      </c>
      <c r="AW978" s="51">
        <f t="shared" si="378"/>
        <v>0</v>
      </c>
      <c r="AX978" s="51">
        <f t="shared" si="378"/>
        <v>0</v>
      </c>
      <c r="AY978" s="51">
        <f t="shared" si="378"/>
        <v>350902675</v>
      </c>
      <c r="AZ978" s="51">
        <f t="shared" si="378"/>
        <v>559610013</v>
      </c>
      <c r="BA978" s="51">
        <f t="shared" si="378"/>
        <v>0</v>
      </c>
      <c r="BB978" s="51">
        <f t="shared" si="378"/>
        <v>0</v>
      </c>
      <c r="BC978" s="51">
        <f t="shared" si="378"/>
        <v>0</v>
      </c>
      <c r="BD978" s="51">
        <f t="shared" si="378"/>
        <v>0</v>
      </c>
      <c r="BE978" s="51">
        <f t="shared" si="378"/>
        <v>0</v>
      </c>
      <c r="BF978" s="51">
        <f t="shared" si="378"/>
        <v>559610013</v>
      </c>
    </row>
    <row r="979" spans="1:59" ht="60" customHeight="1">
      <c r="A979" s="105" t="s">
        <v>1492</v>
      </c>
      <c r="B979" s="52"/>
      <c r="C979" s="83"/>
      <c r="D979" s="83"/>
      <c r="E979" s="83"/>
      <c r="F979" s="50"/>
      <c r="G979" s="83"/>
      <c r="H979" s="83"/>
      <c r="I979" s="83"/>
      <c r="J979" s="42">
        <f>+J965+J886</f>
        <v>0</v>
      </c>
      <c r="K979" s="42">
        <f t="shared" ref="K979:BF979" si="379">+K965+K886</f>
        <v>0</v>
      </c>
      <c r="L979" s="42">
        <f t="shared" si="379"/>
        <v>0</v>
      </c>
      <c r="M979" s="42">
        <f t="shared" si="379"/>
        <v>0</v>
      </c>
      <c r="N979" s="42">
        <f t="shared" si="379"/>
        <v>0</v>
      </c>
      <c r="O979" s="42">
        <f t="shared" si="379"/>
        <v>0</v>
      </c>
      <c r="P979" s="42">
        <f t="shared" si="379"/>
        <v>0</v>
      </c>
      <c r="Q979" s="42">
        <f t="shared" si="379"/>
        <v>0</v>
      </c>
      <c r="R979" s="42">
        <f t="shared" si="379"/>
        <v>0</v>
      </c>
      <c r="S979" s="42">
        <f t="shared" si="379"/>
        <v>0</v>
      </c>
      <c r="T979" s="42">
        <f t="shared" si="379"/>
        <v>0</v>
      </c>
      <c r="U979" s="42">
        <f t="shared" si="379"/>
        <v>0</v>
      </c>
      <c r="V979" s="42">
        <f t="shared" si="379"/>
        <v>0</v>
      </c>
      <c r="W979" s="42">
        <f t="shared" si="379"/>
        <v>0</v>
      </c>
      <c r="X979" s="42">
        <f t="shared" si="379"/>
        <v>0</v>
      </c>
      <c r="Y979" s="42">
        <f t="shared" si="379"/>
        <v>0</v>
      </c>
      <c r="Z979" s="42">
        <f t="shared" si="379"/>
        <v>0</v>
      </c>
      <c r="AA979" s="42">
        <f t="shared" si="379"/>
        <v>0</v>
      </c>
      <c r="AB979" s="42">
        <f t="shared" si="379"/>
        <v>0</v>
      </c>
      <c r="AC979" s="42">
        <f t="shared" si="379"/>
        <v>0</v>
      </c>
      <c r="AD979" s="42">
        <f t="shared" si="379"/>
        <v>0</v>
      </c>
      <c r="AE979" s="42">
        <f t="shared" si="379"/>
        <v>0</v>
      </c>
      <c r="AF979" s="42">
        <f t="shared" si="379"/>
        <v>0</v>
      </c>
      <c r="AG979" s="42">
        <f t="shared" si="379"/>
        <v>0</v>
      </c>
      <c r="AH979" s="42">
        <f t="shared" si="379"/>
        <v>0</v>
      </c>
      <c r="AI979" s="42">
        <f t="shared" si="379"/>
        <v>0</v>
      </c>
      <c r="AJ979" s="42">
        <f t="shared" si="379"/>
        <v>0</v>
      </c>
      <c r="AK979" s="42">
        <f t="shared" si="379"/>
        <v>0</v>
      </c>
      <c r="AL979" s="42">
        <f t="shared" si="379"/>
        <v>0</v>
      </c>
      <c r="AM979" s="42">
        <f t="shared" si="379"/>
        <v>0</v>
      </c>
      <c r="AN979" s="42">
        <f t="shared" si="379"/>
        <v>0</v>
      </c>
      <c r="AO979" s="42">
        <f t="shared" si="379"/>
        <v>0</v>
      </c>
      <c r="AP979" s="42">
        <f t="shared" si="379"/>
        <v>0</v>
      </c>
      <c r="AQ979" s="42">
        <f t="shared" si="379"/>
        <v>0</v>
      </c>
      <c r="AR979" s="42">
        <f t="shared" si="379"/>
        <v>581251</v>
      </c>
      <c r="AS979" s="42">
        <f t="shared" si="379"/>
        <v>0</v>
      </c>
      <c r="AT979" s="42">
        <f t="shared" si="379"/>
        <v>0</v>
      </c>
      <c r="AU979" s="42">
        <f t="shared" si="379"/>
        <v>0</v>
      </c>
      <c r="AV979" s="42">
        <f t="shared" si="379"/>
        <v>0</v>
      </c>
      <c r="AW979" s="42">
        <f t="shared" si="379"/>
        <v>0</v>
      </c>
      <c r="AX979" s="42">
        <f t="shared" si="379"/>
        <v>0</v>
      </c>
      <c r="AY979" s="42">
        <f t="shared" si="379"/>
        <v>0</v>
      </c>
      <c r="AZ979" s="42">
        <f t="shared" si="379"/>
        <v>0</v>
      </c>
      <c r="BA979" s="42">
        <f t="shared" si="379"/>
        <v>0</v>
      </c>
      <c r="BB979" s="42">
        <f t="shared" si="379"/>
        <v>0</v>
      </c>
      <c r="BC979" s="42">
        <f t="shared" si="379"/>
        <v>0</v>
      </c>
      <c r="BD979" s="42">
        <f t="shared" si="379"/>
        <v>0</v>
      </c>
      <c r="BE979" s="42">
        <f t="shared" si="379"/>
        <v>0</v>
      </c>
      <c r="BF979" s="42">
        <f t="shared" si="379"/>
        <v>581251</v>
      </c>
    </row>
    <row r="980" spans="1:59" s="17" customFormat="1" ht="25.5">
      <c r="A980" s="52"/>
      <c r="B980" s="52"/>
      <c r="C980" s="52"/>
      <c r="D980" s="52"/>
      <c r="E980" s="52"/>
      <c r="F980" s="52"/>
      <c r="G980" s="52"/>
      <c r="H980" s="52"/>
      <c r="I980" s="52"/>
      <c r="J980" s="44"/>
      <c r="K980" s="44"/>
      <c r="L980" s="44"/>
      <c r="M980" s="44"/>
      <c r="N980" s="44"/>
      <c r="O980" s="44"/>
      <c r="P980" s="44"/>
      <c r="Q980" s="44"/>
      <c r="R980" s="44"/>
      <c r="S980" s="44"/>
      <c r="T980" s="44"/>
      <c r="U980" s="44"/>
      <c r="V980" s="44"/>
      <c r="W980" s="44"/>
      <c r="X980" s="44"/>
      <c r="Y980" s="44"/>
      <c r="Z980" s="44"/>
      <c r="AA980" s="44"/>
      <c r="AB980" s="44"/>
      <c r="AC980" s="44"/>
      <c r="AD980" s="44"/>
      <c r="AE980" s="44"/>
      <c r="AF980" s="44"/>
      <c r="AG980" s="44"/>
      <c r="AH980" s="44"/>
      <c r="AI980" s="44"/>
      <c r="AJ980" s="44"/>
      <c r="AK980" s="44"/>
      <c r="AL980" s="44"/>
      <c r="AM980" s="44"/>
      <c r="AN980" s="44"/>
      <c r="AO980" s="44"/>
      <c r="AP980" s="44"/>
      <c r="AQ980" s="44"/>
      <c r="AR980" s="44"/>
      <c r="AS980" s="44"/>
      <c r="AT980" s="44"/>
      <c r="AU980" s="44"/>
      <c r="AV980" s="44"/>
      <c r="AW980" s="44"/>
      <c r="AX980" s="44"/>
      <c r="AY980" s="44"/>
      <c r="AZ980" s="112"/>
      <c r="BA980" s="44"/>
      <c r="BB980" s="44"/>
      <c r="BC980" s="44"/>
      <c r="BD980" s="44"/>
      <c r="BE980" s="44"/>
      <c r="BF980" s="44"/>
      <c r="BG980" s="94"/>
    </row>
    <row r="981" spans="1:59" s="17" customFormat="1" ht="25.5">
      <c r="A981" s="52"/>
      <c r="B981" s="52"/>
      <c r="C981" s="52"/>
      <c r="D981" s="52"/>
      <c r="E981" s="52"/>
      <c r="F981" s="52"/>
      <c r="G981" s="52"/>
      <c r="H981" s="52"/>
      <c r="I981" s="52"/>
      <c r="J981" s="44"/>
      <c r="K981" s="44"/>
      <c r="L981" s="44"/>
      <c r="M981" s="44"/>
      <c r="N981" s="44"/>
      <c r="O981" s="44"/>
      <c r="P981" s="44"/>
      <c r="Q981" s="44"/>
      <c r="R981" s="44"/>
      <c r="S981" s="44"/>
      <c r="T981" s="44"/>
      <c r="U981" s="44"/>
      <c r="V981" s="44"/>
      <c r="W981" s="44"/>
      <c r="X981" s="44"/>
      <c r="Y981" s="44"/>
      <c r="Z981" s="44"/>
      <c r="AA981" s="44"/>
      <c r="AB981" s="44"/>
      <c r="AC981" s="44"/>
      <c r="AD981" s="44"/>
      <c r="AE981" s="44"/>
      <c r="AF981" s="44"/>
      <c r="AG981" s="44"/>
      <c r="AH981" s="44"/>
      <c r="AI981" s="44"/>
      <c r="AJ981" s="44"/>
      <c r="AK981" s="44"/>
      <c r="AL981" s="44"/>
      <c r="AM981" s="44"/>
      <c r="AN981" s="44"/>
      <c r="AO981" s="44"/>
      <c r="AP981" s="44"/>
      <c r="AQ981" s="44"/>
      <c r="AR981" s="44"/>
      <c r="AS981" s="44"/>
      <c r="AT981" s="44"/>
      <c r="AU981" s="44"/>
      <c r="AV981" s="44"/>
      <c r="AW981" s="44"/>
      <c r="AX981" s="44"/>
      <c r="AY981" s="44"/>
      <c r="AZ981" s="44"/>
      <c r="BA981" s="44"/>
      <c r="BB981" s="44"/>
      <c r="BC981" s="44"/>
      <c r="BD981" s="44"/>
      <c r="BE981" s="44"/>
      <c r="BF981" s="44"/>
      <c r="BG981" s="94"/>
    </row>
    <row r="982" spans="1:59" s="17" customFormat="1" ht="26.25" customHeight="1">
      <c r="A982" s="52"/>
      <c r="B982" s="53"/>
      <c r="C982" s="52"/>
      <c r="D982" s="52"/>
      <c r="E982" s="52"/>
      <c r="F982" s="50"/>
      <c r="G982" s="52"/>
      <c r="H982" s="52"/>
      <c r="I982" s="52"/>
      <c r="J982" s="44"/>
      <c r="K982" s="44"/>
      <c r="L982" s="44"/>
      <c r="M982" s="44"/>
      <c r="N982" s="44"/>
      <c r="O982" s="44"/>
      <c r="P982" s="44"/>
      <c r="Q982" s="44"/>
      <c r="R982" s="44"/>
      <c r="S982" s="44"/>
      <c r="T982" s="44"/>
      <c r="U982" s="44"/>
      <c r="V982" s="44"/>
      <c r="W982" s="44"/>
      <c r="X982" s="44"/>
      <c r="Y982" s="44"/>
      <c r="Z982" s="44"/>
      <c r="AA982" s="44"/>
      <c r="AB982" s="44"/>
      <c r="AC982" s="44"/>
      <c r="AD982" s="44"/>
      <c r="AE982" s="44"/>
      <c r="AF982" s="44"/>
      <c r="AG982" s="44"/>
      <c r="AH982" s="44"/>
      <c r="AI982" s="44"/>
      <c r="AJ982" s="44"/>
      <c r="AK982" s="44"/>
      <c r="AL982" s="44"/>
      <c r="AM982" s="44"/>
      <c r="AN982" s="44"/>
      <c r="AO982" s="44"/>
      <c r="AP982" s="44"/>
      <c r="AQ982" s="44"/>
      <c r="AR982" s="44"/>
      <c r="AS982" s="44"/>
      <c r="AT982" s="44"/>
      <c r="AU982" s="44"/>
      <c r="AV982" s="44"/>
      <c r="AW982" s="44"/>
      <c r="AX982" s="44"/>
      <c r="AY982" s="44"/>
      <c r="AZ982" s="44"/>
      <c r="BA982" s="44"/>
      <c r="BB982" s="44"/>
      <c r="BC982" s="44"/>
      <c r="BD982" s="44"/>
      <c r="BE982" s="44"/>
      <c r="BF982" s="44"/>
      <c r="BG982" s="94"/>
    </row>
    <row r="983" spans="1:59" s="17" customFormat="1" ht="26.25" hidden="1" customHeight="1">
      <c r="A983" s="52" t="s">
        <v>1342</v>
      </c>
      <c r="B983" s="52"/>
      <c r="C983" s="52"/>
      <c r="D983" s="52"/>
      <c r="E983" s="52"/>
      <c r="F983" s="50"/>
      <c r="G983" s="52"/>
      <c r="H983" s="52"/>
      <c r="I983" s="52"/>
      <c r="J983" s="44">
        <f t="shared" ref="J983:AO983" si="380">+J9+J164+J453+J464+J629+J647+J650+J659+J660+J661+J788+J799+J828+J829+J830+J831+J832+J833+J834+J835+J836+J838+J891+J892+J893+J894+J899+J900+J901+J902+J904+J905+J906+J907+J908+J912+J913+J914+J915+J916+J917+J918+J919+J920+J921+J922+J923+J924+J929+J930+J931+J932+J933+J934+J935+J936+J938+J939+J940+J941+J943+J946+J947+J948+J949+J950+J951+J955+J965+J966+J967+J968+J969+J970+J971+J973</f>
        <v>208308950.01699999</v>
      </c>
      <c r="K983" s="44">
        <f t="shared" si="380"/>
        <v>12365041.535</v>
      </c>
      <c r="L983" s="44">
        <f t="shared" si="380"/>
        <v>0</v>
      </c>
      <c r="M983" s="44">
        <f t="shared" si="380"/>
        <v>499925.1884843898</v>
      </c>
      <c r="N983" s="44">
        <f t="shared" si="380"/>
        <v>24695409.949999999</v>
      </c>
      <c r="O983" s="44">
        <f t="shared" si="380"/>
        <v>8070097</v>
      </c>
      <c r="P983" s="44">
        <f t="shared" si="380"/>
        <v>253939423.69048437</v>
      </c>
      <c r="Q983" s="44">
        <f t="shared" si="380"/>
        <v>280320249.77958</v>
      </c>
      <c r="R983" s="44">
        <f t="shared" si="380"/>
        <v>10684436.460000001</v>
      </c>
      <c r="S983" s="44">
        <f t="shared" si="380"/>
        <v>2347000</v>
      </c>
      <c r="T983" s="44">
        <f t="shared" si="380"/>
        <v>1351255.6574843898</v>
      </c>
      <c r="U983" s="44">
        <f t="shared" si="380"/>
        <v>73255986.950000003</v>
      </c>
      <c r="V983" s="44">
        <f t="shared" si="380"/>
        <v>3136830</v>
      </c>
      <c r="W983" s="44">
        <f t="shared" si="380"/>
        <v>371095758.84706432</v>
      </c>
      <c r="X983" s="44">
        <f t="shared" si="380"/>
        <v>312043382.15437996</v>
      </c>
      <c r="Y983" s="44">
        <f t="shared" si="380"/>
        <v>9720263.4600000009</v>
      </c>
      <c r="Z983" s="44">
        <f t="shared" si="380"/>
        <v>0</v>
      </c>
      <c r="AA983" s="44">
        <f t="shared" si="380"/>
        <v>28836160.319999997</v>
      </c>
      <c r="AB983" s="44">
        <f t="shared" si="380"/>
        <v>73774381.069999993</v>
      </c>
      <c r="AC983" s="44">
        <f t="shared" si="380"/>
        <v>2291213</v>
      </c>
      <c r="AD983" s="44">
        <f t="shared" si="380"/>
        <v>426665400.00437999</v>
      </c>
      <c r="AE983" s="44">
        <f t="shared" si="380"/>
        <v>276059465.68180001</v>
      </c>
      <c r="AF983" s="44">
        <f t="shared" si="380"/>
        <v>13308495.460000001</v>
      </c>
      <c r="AG983" s="44">
        <f t="shared" si="380"/>
        <v>0</v>
      </c>
      <c r="AH983" s="44">
        <f t="shared" si="380"/>
        <v>2918550</v>
      </c>
      <c r="AI983" s="44">
        <f t="shared" si="380"/>
        <v>18401659.869999997</v>
      </c>
      <c r="AJ983" s="44">
        <f t="shared" si="380"/>
        <v>1293110</v>
      </c>
      <c r="AK983" s="44">
        <f t="shared" si="380"/>
        <v>311981281.01180005</v>
      </c>
      <c r="AL983" s="44">
        <f t="shared" si="380"/>
        <v>1127314047.63276</v>
      </c>
      <c r="AM983" s="44">
        <f t="shared" si="380"/>
        <v>46078236.914999999</v>
      </c>
      <c r="AN983" s="44">
        <f t="shared" si="380"/>
        <v>2347000</v>
      </c>
      <c r="AO983" s="44">
        <f t="shared" si="380"/>
        <v>33864679.165968776</v>
      </c>
      <c r="AP983" s="44">
        <f t="shared" ref="AP983:BF983" si="381">+AP9+AP164+AP453+AP464+AP629+AP647+AP650+AP659+AP660+AP661+AP788+AP799+AP828+AP829+AP830+AP831+AP832+AP833+AP834+AP835+AP836+AP838+AP891+AP892+AP893+AP894+AP899+AP900+AP901+AP902+AP904+AP905+AP906+AP907+AP908+AP912+AP913+AP914+AP915+AP916+AP917+AP918+AP919+AP920+AP921+AP922+AP923+AP924+AP929+AP930+AP931+AP932+AP933+AP934+AP935+AP936+AP938+AP939+AP940+AP941+AP943+AP946+AP947+AP948+AP949+AP950+AP951+AP955+AP965+AP966+AP967+AP968+AP969+AP970+AP971+AP973</f>
        <v>190127437.84</v>
      </c>
      <c r="AQ983" s="44">
        <f t="shared" si="381"/>
        <v>14791250</v>
      </c>
      <c r="AR983" s="44">
        <f t="shared" si="381"/>
        <v>1415853902.5487287</v>
      </c>
      <c r="AS983" s="44">
        <f t="shared" si="381"/>
        <v>504200249.76999998</v>
      </c>
      <c r="AT983" s="44">
        <f t="shared" si="381"/>
        <v>251497</v>
      </c>
      <c r="AU983" s="44">
        <f t="shared" si="381"/>
        <v>0</v>
      </c>
      <c r="AV983" s="44">
        <f t="shared" si="381"/>
        <v>0</v>
      </c>
      <c r="AW983" s="44">
        <f t="shared" si="381"/>
        <v>7288920</v>
      </c>
      <c r="AX983" s="44">
        <f t="shared" si="381"/>
        <v>510.6</v>
      </c>
      <c r="AY983" s="44">
        <f t="shared" si="381"/>
        <v>511741177.37</v>
      </c>
      <c r="AZ983" s="44">
        <f t="shared" si="381"/>
        <v>1631514297.40276</v>
      </c>
      <c r="BA983" s="44">
        <f t="shared" si="381"/>
        <v>46329733.914999999</v>
      </c>
      <c r="BB983" s="44">
        <f t="shared" si="381"/>
        <v>2347000</v>
      </c>
      <c r="BC983" s="44">
        <f t="shared" si="381"/>
        <v>33864679.165968776</v>
      </c>
      <c r="BD983" s="44">
        <f t="shared" si="381"/>
        <v>197416357.84</v>
      </c>
      <c r="BE983" s="44">
        <f t="shared" si="381"/>
        <v>14791760.6</v>
      </c>
      <c r="BF983" s="44">
        <f t="shared" si="381"/>
        <v>1927595079.9237287</v>
      </c>
      <c r="BG983" s="94"/>
    </row>
    <row r="984" spans="1:59" s="17" customFormat="1" ht="26.25" hidden="1" customHeight="1">
      <c r="A984" s="52"/>
      <c r="B984" s="52" t="s">
        <v>1343</v>
      </c>
      <c r="C984" s="52"/>
      <c r="D984" s="52"/>
      <c r="E984" s="52"/>
      <c r="F984" s="50"/>
      <c r="G984" s="52"/>
      <c r="H984" s="52"/>
      <c r="I984" s="52"/>
      <c r="J984" s="44"/>
      <c r="K984" s="44"/>
      <c r="L984" s="44"/>
      <c r="M984" s="44"/>
      <c r="N984" s="44"/>
      <c r="O984" s="44"/>
      <c r="P984" s="44"/>
      <c r="Q984" s="44"/>
      <c r="R984" s="44"/>
      <c r="S984" s="44"/>
      <c r="T984" s="44"/>
      <c r="U984" s="44"/>
      <c r="V984" s="44"/>
      <c r="W984" s="44"/>
      <c r="X984" s="44"/>
      <c r="Y984" s="44"/>
      <c r="Z984" s="44"/>
      <c r="AA984" s="44"/>
      <c r="AB984" s="44"/>
      <c r="AC984" s="44"/>
      <c r="AD984" s="44"/>
      <c r="AE984" s="44"/>
      <c r="AF984" s="44"/>
      <c r="AG984" s="44"/>
      <c r="AH984" s="44"/>
      <c r="AI984" s="44"/>
      <c r="AJ984" s="44"/>
      <c r="AK984" s="44"/>
      <c r="AL984" s="44"/>
      <c r="AM984" s="44"/>
      <c r="AN984" s="44"/>
      <c r="AO984" s="44"/>
      <c r="AP984" s="44"/>
      <c r="AQ984" s="44"/>
      <c r="AR984" s="44"/>
      <c r="AS984" s="44"/>
      <c r="AT984" s="44"/>
      <c r="AU984" s="44"/>
      <c r="AV984" s="44"/>
      <c r="AW984" s="44"/>
      <c r="AX984" s="44"/>
      <c r="AY984" s="44"/>
      <c r="AZ984" s="44"/>
      <c r="BA984" s="44"/>
      <c r="BB984" s="44"/>
      <c r="BC984" s="44"/>
      <c r="BD984" s="44"/>
      <c r="BE984" s="44"/>
      <c r="BF984" s="44"/>
      <c r="BG984" s="94"/>
    </row>
    <row r="985" spans="1:59" s="17" customFormat="1" ht="26.25" hidden="1" customHeight="1">
      <c r="A985" s="52"/>
      <c r="B985" s="52" t="s">
        <v>1344</v>
      </c>
      <c r="C985" s="52"/>
      <c r="D985" s="52"/>
      <c r="E985" s="52"/>
      <c r="F985" s="50"/>
      <c r="G985" s="52"/>
      <c r="H985" s="52"/>
      <c r="I985" s="52"/>
      <c r="J985" s="44"/>
      <c r="K985" s="44"/>
      <c r="L985" s="44"/>
      <c r="M985" s="44"/>
      <c r="N985" s="44"/>
      <c r="O985" s="44"/>
      <c r="P985" s="44"/>
      <c r="Q985" s="44"/>
      <c r="R985" s="44"/>
      <c r="S985" s="44"/>
      <c r="T985" s="44"/>
      <c r="U985" s="44"/>
      <c r="V985" s="44"/>
      <c r="W985" s="44"/>
      <c r="X985" s="44"/>
      <c r="Y985" s="44"/>
      <c r="Z985" s="44"/>
      <c r="AA985" s="44"/>
      <c r="AB985" s="44"/>
      <c r="AC985" s="44"/>
      <c r="AD985" s="44"/>
      <c r="AE985" s="44"/>
      <c r="AF985" s="44"/>
      <c r="AG985" s="44"/>
      <c r="AH985" s="44"/>
      <c r="AI985" s="44"/>
      <c r="AJ985" s="44"/>
      <c r="AK985" s="44"/>
      <c r="AL985" s="44"/>
      <c r="AM985" s="44"/>
      <c r="AN985" s="44"/>
      <c r="AO985" s="44"/>
      <c r="AP985" s="44"/>
      <c r="AQ985" s="44"/>
      <c r="AR985" s="44"/>
      <c r="AS985" s="44"/>
      <c r="AT985" s="44"/>
      <c r="AU985" s="44"/>
      <c r="AV985" s="44"/>
      <c r="AW985" s="44"/>
      <c r="AX985" s="44"/>
      <c r="AY985" s="44"/>
      <c r="AZ985" s="44"/>
      <c r="BA985" s="44"/>
      <c r="BB985" s="44"/>
      <c r="BC985" s="44"/>
      <c r="BD985" s="44"/>
      <c r="BE985" s="44"/>
      <c r="BF985" s="44"/>
      <c r="BG985" s="94"/>
    </row>
    <row r="986" spans="1:59" s="17" customFormat="1" ht="89.25" hidden="1">
      <c r="A986" s="52"/>
      <c r="B986" s="52" t="s">
        <v>1345</v>
      </c>
      <c r="C986" s="52"/>
      <c r="D986" s="52"/>
      <c r="E986" s="52"/>
      <c r="F986" s="52"/>
      <c r="G986" s="52"/>
      <c r="H986" s="52"/>
      <c r="I986" s="52"/>
      <c r="J986" s="44"/>
      <c r="K986" s="44"/>
      <c r="L986" s="44"/>
      <c r="M986" s="44"/>
      <c r="N986" s="44"/>
      <c r="O986" s="44"/>
      <c r="P986" s="44"/>
      <c r="Q986" s="44"/>
      <c r="R986" s="44"/>
      <c r="S986" s="44"/>
      <c r="T986" s="44"/>
      <c r="U986" s="44"/>
      <c r="V986" s="44"/>
      <c r="W986" s="44"/>
      <c r="X986" s="44"/>
      <c r="Y986" s="44"/>
      <c r="Z986" s="44"/>
      <c r="AA986" s="44"/>
      <c r="AB986" s="44"/>
      <c r="AC986" s="44"/>
      <c r="AD986" s="44"/>
      <c r="AE986" s="44"/>
      <c r="AF986" s="44"/>
      <c r="AG986" s="44"/>
      <c r="AH986" s="44"/>
      <c r="AI986" s="44"/>
      <c r="AJ986" s="44"/>
      <c r="AK986" s="44"/>
      <c r="AL986" s="44"/>
      <c r="AM986" s="44"/>
      <c r="AN986" s="44"/>
      <c r="AO986" s="44"/>
      <c r="AP986" s="44"/>
      <c r="AQ986" s="44"/>
      <c r="AR986" s="44"/>
      <c r="AS986" s="44"/>
      <c r="AT986" s="44"/>
      <c r="AU986" s="44"/>
      <c r="AV986" s="44"/>
      <c r="AW986" s="44"/>
      <c r="AX986" s="44"/>
      <c r="AY986" s="44"/>
      <c r="AZ986" s="44"/>
      <c r="BA986" s="44"/>
      <c r="BB986" s="44"/>
      <c r="BC986" s="44"/>
      <c r="BD986" s="44"/>
      <c r="BE986" s="44"/>
      <c r="BF986" s="44"/>
      <c r="BG986" s="94"/>
    </row>
    <row r="987" spans="1:59" s="4" customFormat="1" ht="26.25" hidden="1" customHeight="1">
      <c r="A987" s="28" t="s">
        <v>1339</v>
      </c>
      <c r="B987" s="28"/>
      <c r="C987" s="28"/>
      <c r="D987" s="29"/>
      <c r="E987" s="29"/>
      <c r="F987" s="80"/>
      <c r="G987" s="78"/>
      <c r="H987" s="37"/>
      <c r="I987" s="36"/>
      <c r="J987" s="37">
        <v>214651029.36699998</v>
      </c>
      <c r="K987" s="37">
        <v>12958366.535</v>
      </c>
      <c r="L987" s="37">
        <v>0</v>
      </c>
      <c r="M987" s="37">
        <v>499925.1884843898</v>
      </c>
      <c r="N987" s="37">
        <v>48713619.950000003</v>
      </c>
      <c r="O987" s="37">
        <v>8070097</v>
      </c>
      <c r="P987" s="37">
        <v>284893038.04048437</v>
      </c>
      <c r="Q987" s="37">
        <v>367697582.84957999</v>
      </c>
      <c r="R987" s="37">
        <v>12387140.460000001</v>
      </c>
      <c r="S987" s="37">
        <v>2347000</v>
      </c>
      <c r="T987" s="37">
        <v>5917885.6574843898</v>
      </c>
      <c r="U987" s="37">
        <v>123825976.95</v>
      </c>
      <c r="V987" s="37">
        <v>3088830</v>
      </c>
      <c r="W987" s="37">
        <v>515264415.91706431</v>
      </c>
      <c r="X987" s="37">
        <v>422596735.65438002</v>
      </c>
      <c r="Y987" s="37">
        <v>16106753.460000001</v>
      </c>
      <c r="Z987" s="37">
        <v>0</v>
      </c>
      <c r="AA987" s="37">
        <v>39974160.32</v>
      </c>
      <c r="AB987" s="37">
        <v>141301851.06999999</v>
      </c>
      <c r="AC987" s="37">
        <v>2218713</v>
      </c>
      <c r="AD987" s="37">
        <v>622198213.50437999</v>
      </c>
      <c r="AE987" s="37">
        <v>337829483.18180001</v>
      </c>
      <c r="AF987" s="37">
        <v>30543595.460000001</v>
      </c>
      <c r="AG987" s="37">
        <v>0</v>
      </c>
      <c r="AH987" s="37">
        <v>13269550</v>
      </c>
      <c r="AI987" s="37">
        <v>86819169.870000005</v>
      </c>
      <c r="AJ987" s="37">
        <v>1256810</v>
      </c>
      <c r="AK987" s="37">
        <v>469718608.51180005</v>
      </c>
      <c r="AL987" s="12">
        <f t="shared" ref="AL987:AQ987" si="382">+J987+Q987+X987+AE987</f>
        <v>1342774831.0527601</v>
      </c>
      <c r="AM987" s="12">
        <f t="shared" si="382"/>
        <v>71995855.914999992</v>
      </c>
      <c r="AN987" s="12">
        <f t="shared" si="382"/>
        <v>2347000</v>
      </c>
      <c r="AO987" s="12">
        <f t="shared" si="382"/>
        <v>59661521.165968776</v>
      </c>
      <c r="AP987" s="12">
        <f t="shared" si="382"/>
        <v>400660617.84000003</v>
      </c>
      <c r="AQ987" s="12">
        <f t="shared" si="382"/>
        <v>14634450</v>
      </c>
      <c r="AR987" s="12">
        <f>SUM(AL987:AQ987)</f>
        <v>1892074275.9737291</v>
      </c>
      <c r="AS987" s="37">
        <v>536032840.76999998</v>
      </c>
      <c r="AT987" s="37">
        <v>251497</v>
      </c>
      <c r="AU987" s="37">
        <v>0</v>
      </c>
      <c r="AV987" s="37">
        <v>0</v>
      </c>
      <c r="AW987" s="37">
        <v>74285320</v>
      </c>
      <c r="AX987" s="37">
        <v>510.6</v>
      </c>
      <c r="AY987" s="37">
        <v>610570168.37</v>
      </c>
      <c r="AZ987" s="12">
        <f t="shared" ref="AZ987:BE987" si="383">+AL987+AS987</f>
        <v>1878807671.8227601</v>
      </c>
      <c r="BA987" s="12">
        <f t="shared" si="383"/>
        <v>72247352.914999992</v>
      </c>
      <c r="BB987" s="12">
        <f t="shared" si="383"/>
        <v>2347000</v>
      </c>
      <c r="BC987" s="12">
        <f t="shared" si="383"/>
        <v>59661521.165968776</v>
      </c>
      <c r="BD987" s="12">
        <f t="shared" si="383"/>
        <v>474945937.84000003</v>
      </c>
      <c r="BE987" s="12">
        <f t="shared" si="383"/>
        <v>14634960.6</v>
      </c>
      <c r="BF987" s="12">
        <f>SUM(AZ987:BE987)</f>
        <v>2502644444.343729</v>
      </c>
      <c r="BG987" s="93"/>
    </row>
    <row r="988" spans="1:59" s="17" customFormat="1" ht="26.25" hidden="1" customHeight="1">
      <c r="A988" s="52"/>
      <c r="B988" s="52"/>
      <c r="C988" s="52"/>
      <c r="D988" s="52"/>
      <c r="E988" s="52"/>
      <c r="F988" s="50"/>
      <c r="G988" s="52"/>
      <c r="H988" s="52"/>
      <c r="I988" s="52"/>
      <c r="J988" s="44"/>
      <c r="K988" s="44"/>
      <c r="L988" s="44"/>
      <c r="M988" s="44"/>
      <c r="N988" s="44"/>
      <c r="O988" s="44"/>
      <c r="P988" s="44"/>
      <c r="Q988" s="44"/>
      <c r="R988" s="44"/>
      <c r="S988" s="44"/>
      <c r="T988" s="44"/>
      <c r="U988" s="44"/>
      <c r="V988" s="44"/>
      <c r="W988" s="44"/>
      <c r="X988" s="44"/>
      <c r="Y988" s="44"/>
      <c r="Z988" s="44"/>
      <c r="AA988" s="44"/>
      <c r="AB988" s="44"/>
      <c r="AC988" s="44"/>
      <c r="AD988" s="44"/>
      <c r="AE988" s="44"/>
      <c r="AF988" s="44"/>
      <c r="AG988" s="44"/>
      <c r="AH988" s="44"/>
      <c r="AI988" s="44"/>
      <c r="AJ988" s="44"/>
      <c r="AK988" s="44"/>
      <c r="AL988" s="44">
        <f>+AL974-AL987</f>
        <v>-215460783.42000008</v>
      </c>
      <c r="AM988" s="44">
        <f t="shared" ref="AM988:AR988" si="384">+AM974-AM987</f>
        <v>-25917618.999999993</v>
      </c>
      <c r="AN988" s="44">
        <f t="shared" si="384"/>
        <v>0</v>
      </c>
      <c r="AO988" s="44">
        <f t="shared" si="384"/>
        <v>-25796842</v>
      </c>
      <c r="AP988" s="44">
        <f t="shared" si="384"/>
        <v>-210533180.00000003</v>
      </c>
      <c r="AQ988" s="44">
        <f t="shared" si="384"/>
        <v>156800</v>
      </c>
      <c r="AR988" s="44">
        <f t="shared" si="384"/>
        <v>-476220373.42500043</v>
      </c>
      <c r="AS988" s="44"/>
      <c r="AT988" s="44"/>
      <c r="AU988" s="44"/>
      <c r="AV988" s="44"/>
      <c r="AW988" s="44"/>
      <c r="AX988" s="44"/>
      <c r="AY988" s="44"/>
      <c r="AZ988" s="44"/>
      <c r="BA988" s="44"/>
      <c r="BB988" s="44"/>
      <c r="BC988" s="44"/>
      <c r="BD988" s="44"/>
      <c r="BE988" s="44"/>
      <c r="BF988" s="44"/>
      <c r="BG988" s="94"/>
    </row>
    <row r="989" spans="1:59" s="17" customFormat="1" ht="26.25" hidden="1" customHeight="1">
      <c r="A989" s="52"/>
      <c r="B989" s="52"/>
      <c r="C989" s="52"/>
      <c r="D989" s="52"/>
      <c r="E989" s="52"/>
      <c r="F989" s="50"/>
      <c r="G989" s="52"/>
      <c r="H989" s="52"/>
      <c r="I989" s="52"/>
      <c r="J989" s="44"/>
      <c r="K989" s="44"/>
      <c r="L989" s="44"/>
      <c r="M989" s="44"/>
      <c r="N989" s="44"/>
      <c r="O989" s="44"/>
      <c r="P989" s="44"/>
      <c r="Q989" s="44"/>
      <c r="R989" s="44"/>
      <c r="S989" s="44"/>
      <c r="T989" s="44"/>
      <c r="U989" s="44"/>
      <c r="V989" s="44"/>
      <c r="W989" s="44"/>
      <c r="X989" s="44"/>
      <c r="Y989" s="44"/>
      <c r="Z989" s="44"/>
      <c r="AA989" s="44"/>
      <c r="AB989" s="44"/>
      <c r="AC989" s="44"/>
      <c r="AD989" s="44"/>
      <c r="AE989" s="44"/>
      <c r="AF989" s="44"/>
      <c r="AG989" s="44"/>
      <c r="AH989" s="44"/>
      <c r="AI989" s="44"/>
      <c r="AJ989" s="44"/>
      <c r="AK989" s="44"/>
      <c r="AL989" s="44" t="e">
        <f>+AL960+AL959+AL958+AL957+AL917+AL890+AL887+AL886+#REF!</f>
        <v>#REF!</v>
      </c>
      <c r="AM989" s="44" t="e">
        <f>+AM960+AM959+AM958+AM957+AM917+AM890+AM887+AM886+#REF!</f>
        <v>#REF!</v>
      </c>
      <c r="AN989" s="44" t="e">
        <f>+AN960+AN959+AN958+AN957+AN917+AN890+AN887+AN886+#REF!</f>
        <v>#REF!</v>
      </c>
      <c r="AO989" s="44" t="e">
        <f>+AO960+AO959+AO958+AO957+AO917+AO890+AO887+AO886+#REF!</f>
        <v>#REF!</v>
      </c>
      <c r="AP989" s="44" t="e">
        <f>+AP960+AP959+AP958+AP957+AP917+AP890+AP887+AP886+#REF!</f>
        <v>#REF!</v>
      </c>
      <c r="AQ989" s="44" t="e">
        <f>+AQ960+AQ959+AQ958+AQ957+AQ917+AQ890+AQ887+AQ886+#REF!</f>
        <v>#REF!</v>
      </c>
      <c r="AR989" s="44" t="e">
        <f>SUM(AL989:AO989)</f>
        <v>#REF!</v>
      </c>
      <c r="AS989" s="44"/>
      <c r="AT989" s="44"/>
      <c r="AU989" s="44"/>
      <c r="AV989" s="44"/>
      <c r="AW989" s="44"/>
      <c r="AX989" s="44"/>
      <c r="AY989" s="44"/>
      <c r="AZ989" s="44"/>
      <c r="BA989" s="44"/>
      <c r="BB989" s="44"/>
      <c r="BC989" s="44"/>
      <c r="BD989" s="44"/>
      <c r="BE989" s="44"/>
      <c r="BF989" s="44"/>
      <c r="BG989" s="94"/>
    </row>
    <row r="990" spans="1:59" s="17" customFormat="1" ht="26.25" hidden="1" customHeight="1">
      <c r="A990" s="52"/>
      <c r="B990" s="52"/>
      <c r="C990" s="52"/>
      <c r="D990" s="52"/>
      <c r="E990" s="52"/>
      <c r="F990" s="50"/>
      <c r="G990" s="52"/>
      <c r="H990" s="52"/>
      <c r="I990" s="52"/>
      <c r="J990" s="44"/>
      <c r="K990" s="44"/>
      <c r="L990" s="44"/>
      <c r="M990" s="44"/>
      <c r="N990" s="44"/>
      <c r="O990" s="44"/>
      <c r="P990" s="44"/>
      <c r="Q990" s="44"/>
      <c r="R990" s="44"/>
      <c r="S990" s="44"/>
      <c r="T990" s="44"/>
      <c r="U990" s="44"/>
      <c r="V990" s="44"/>
      <c r="W990" s="44"/>
      <c r="X990" s="44"/>
      <c r="Y990" s="44"/>
      <c r="Z990" s="44"/>
      <c r="AA990" s="44"/>
      <c r="AB990" s="44"/>
      <c r="AC990" s="44"/>
      <c r="AD990" s="44"/>
      <c r="AE990" s="44"/>
      <c r="AF990" s="44"/>
      <c r="AG990" s="44"/>
      <c r="AH990" s="44"/>
      <c r="AI990" s="44"/>
      <c r="AJ990" s="44"/>
      <c r="AK990" s="44"/>
      <c r="AL990" s="44"/>
      <c r="AM990" s="44"/>
      <c r="AN990" s="44"/>
      <c r="AO990" s="44"/>
      <c r="AP990" s="44"/>
      <c r="AQ990" s="44"/>
      <c r="AR990" s="44"/>
      <c r="AS990" s="44"/>
      <c r="AT990" s="44"/>
      <c r="AU990" s="44"/>
      <c r="AV990" s="44"/>
      <c r="AW990" s="44"/>
      <c r="AX990" s="44"/>
      <c r="AY990" s="44"/>
      <c r="AZ990" s="44"/>
      <c r="BA990" s="44"/>
      <c r="BB990" s="44"/>
      <c r="BC990" s="44"/>
      <c r="BD990" s="44"/>
      <c r="BE990" s="44"/>
      <c r="BF990" s="44"/>
      <c r="BG990" s="94"/>
    </row>
    <row r="991" spans="1:59" s="17" customFormat="1" ht="51" hidden="1" customHeight="1">
      <c r="A991" s="125"/>
      <c r="B991" s="125"/>
      <c r="C991" s="125"/>
      <c r="D991" s="125"/>
      <c r="E991" s="125"/>
      <c r="F991" s="125"/>
      <c r="G991" s="125"/>
      <c r="H991" s="125"/>
      <c r="I991" s="125"/>
      <c r="J991" s="44"/>
      <c r="K991" s="44"/>
      <c r="L991" s="44"/>
      <c r="M991" s="44"/>
      <c r="N991" s="44"/>
      <c r="O991" s="44"/>
      <c r="P991" s="44"/>
      <c r="Q991" s="44"/>
      <c r="R991" s="44"/>
      <c r="S991" s="44"/>
      <c r="T991" s="44"/>
      <c r="U991" s="44"/>
      <c r="V991" s="44"/>
      <c r="W991" s="44"/>
      <c r="X991" s="44"/>
      <c r="Y991" s="44"/>
      <c r="Z991" s="44"/>
      <c r="AA991" s="44"/>
      <c r="AB991" s="44"/>
      <c r="AC991" s="44"/>
      <c r="AD991" s="44"/>
      <c r="AE991" s="44"/>
      <c r="AF991" s="44"/>
      <c r="AG991" s="44"/>
      <c r="AH991" s="44"/>
      <c r="AI991" s="44"/>
      <c r="AJ991" s="44"/>
      <c r="AK991" s="44"/>
      <c r="AL991" s="44"/>
      <c r="AM991" s="44"/>
      <c r="AN991" s="44"/>
      <c r="AO991" s="44"/>
      <c r="AP991" s="44"/>
      <c r="AQ991" s="44"/>
      <c r="AR991" s="44"/>
      <c r="AS991" s="44"/>
      <c r="AT991" s="44"/>
      <c r="AU991" s="44"/>
      <c r="AV991" s="44"/>
      <c r="AW991" s="44"/>
      <c r="AX991" s="44"/>
      <c r="AY991" s="44"/>
      <c r="AZ991" s="44"/>
      <c r="BA991" s="44"/>
      <c r="BB991" s="44"/>
      <c r="BC991" s="44"/>
      <c r="BD991" s="44"/>
      <c r="BE991" s="44"/>
      <c r="BF991" s="44"/>
      <c r="BG991" s="94"/>
    </row>
    <row r="992" spans="1:59" ht="26.25" hidden="1" customHeight="1">
      <c r="A992" s="83" t="s">
        <v>8</v>
      </c>
      <c r="B992" s="52" t="s">
        <v>8</v>
      </c>
      <c r="C992" s="52"/>
      <c r="D992" s="83"/>
      <c r="E992" s="83"/>
      <c r="F992" s="50"/>
      <c r="G992" s="50"/>
      <c r="H992" s="52"/>
      <c r="I992" s="52">
        <v>6</v>
      </c>
      <c r="J992" s="42">
        <f t="shared" ref="J992:AO992" si="385">+J167+J168+J527+J821+J822+J823</f>
        <v>15000</v>
      </c>
      <c r="K992" s="42">
        <f t="shared" si="385"/>
        <v>15000</v>
      </c>
      <c r="L992" s="42">
        <f t="shared" si="385"/>
        <v>0</v>
      </c>
      <c r="M992" s="42">
        <f t="shared" si="385"/>
        <v>0</v>
      </c>
      <c r="N992" s="42">
        <f t="shared" si="385"/>
        <v>0</v>
      </c>
      <c r="O992" s="42">
        <f t="shared" si="385"/>
        <v>0</v>
      </c>
      <c r="P992" s="42">
        <f t="shared" si="385"/>
        <v>30000</v>
      </c>
      <c r="Q992" s="42">
        <f t="shared" si="385"/>
        <v>15000</v>
      </c>
      <c r="R992" s="42">
        <f t="shared" si="385"/>
        <v>15000</v>
      </c>
      <c r="S992" s="42">
        <f t="shared" si="385"/>
        <v>0</v>
      </c>
      <c r="T992" s="42">
        <f t="shared" si="385"/>
        <v>0</v>
      </c>
      <c r="U992" s="42">
        <f t="shared" si="385"/>
        <v>0</v>
      </c>
      <c r="V992" s="42">
        <f t="shared" si="385"/>
        <v>0</v>
      </c>
      <c r="W992" s="42">
        <f t="shared" si="385"/>
        <v>30000</v>
      </c>
      <c r="X992" s="42">
        <f t="shared" si="385"/>
        <v>15000</v>
      </c>
      <c r="Y992" s="42">
        <f t="shared" si="385"/>
        <v>15000</v>
      </c>
      <c r="Z992" s="42">
        <f t="shared" si="385"/>
        <v>0</v>
      </c>
      <c r="AA992" s="42">
        <f t="shared" si="385"/>
        <v>0</v>
      </c>
      <c r="AB992" s="42">
        <f t="shared" si="385"/>
        <v>0</v>
      </c>
      <c r="AC992" s="42">
        <f t="shared" si="385"/>
        <v>0</v>
      </c>
      <c r="AD992" s="42">
        <f t="shared" si="385"/>
        <v>30000</v>
      </c>
      <c r="AE992" s="42">
        <f t="shared" si="385"/>
        <v>15000</v>
      </c>
      <c r="AF992" s="42">
        <f t="shared" si="385"/>
        <v>15000</v>
      </c>
      <c r="AG992" s="42">
        <f t="shared" si="385"/>
        <v>0</v>
      </c>
      <c r="AH992" s="42">
        <f t="shared" si="385"/>
        <v>0</v>
      </c>
      <c r="AI992" s="42">
        <f t="shared" si="385"/>
        <v>0</v>
      </c>
      <c r="AJ992" s="42">
        <f t="shared" si="385"/>
        <v>0</v>
      </c>
      <c r="AK992" s="42">
        <f t="shared" si="385"/>
        <v>30000</v>
      </c>
      <c r="AL992" s="42">
        <f t="shared" si="385"/>
        <v>60000</v>
      </c>
      <c r="AM992" s="42">
        <f t="shared" si="385"/>
        <v>60000</v>
      </c>
      <c r="AN992" s="42">
        <f t="shared" si="385"/>
        <v>0</v>
      </c>
      <c r="AO992" s="42">
        <f t="shared" si="385"/>
        <v>0</v>
      </c>
      <c r="AP992" s="42">
        <f t="shared" ref="AP992:BF992" si="386">+AP167+AP168+AP527+AP821+AP822+AP823</f>
        <v>0</v>
      </c>
      <c r="AQ992" s="42">
        <f t="shared" si="386"/>
        <v>0</v>
      </c>
      <c r="AR992" s="42">
        <f t="shared" si="386"/>
        <v>120000</v>
      </c>
      <c r="AS992" s="42">
        <f t="shared" si="386"/>
        <v>0</v>
      </c>
      <c r="AT992" s="42">
        <f t="shared" si="386"/>
        <v>0</v>
      </c>
      <c r="AU992" s="42">
        <f t="shared" si="386"/>
        <v>0</v>
      </c>
      <c r="AV992" s="42">
        <f t="shared" si="386"/>
        <v>0</v>
      </c>
      <c r="AW992" s="42">
        <f t="shared" si="386"/>
        <v>0</v>
      </c>
      <c r="AX992" s="42">
        <f t="shared" si="386"/>
        <v>0</v>
      </c>
      <c r="AY992" s="42">
        <f t="shared" si="386"/>
        <v>0</v>
      </c>
      <c r="AZ992" s="42">
        <f t="shared" si="386"/>
        <v>60000</v>
      </c>
      <c r="BA992" s="42">
        <f t="shared" si="386"/>
        <v>60000</v>
      </c>
      <c r="BB992" s="42">
        <f t="shared" si="386"/>
        <v>0</v>
      </c>
      <c r="BC992" s="42">
        <f t="shared" si="386"/>
        <v>0</v>
      </c>
      <c r="BD992" s="42">
        <f t="shared" si="386"/>
        <v>0</v>
      </c>
      <c r="BE992" s="42">
        <f t="shared" si="386"/>
        <v>0</v>
      </c>
      <c r="BF992" s="42">
        <f t="shared" si="386"/>
        <v>120000</v>
      </c>
    </row>
    <row r="993" spans="1:58" ht="26.25" hidden="1" customHeight="1">
      <c r="A993" s="14" t="s">
        <v>7</v>
      </c>
      <c r="B993" s="14" t="s">
        <v>7</v>
      </c>
      <c r="C993" s="14" t="s">
        <v>7</v>
      </c>
      <c r="D993" s="83"/>
      <c r="E993" s="83"/>
      <c r="F993" s="50"/>
      <c r="G993" s="50"/>
      <c r="H993" s="52"/>
      <c r="I993" s="52">
        <v>3</v>
      </c>
      <c r="J993" s="44" t="e">
        <f>+#REF!+#REF!+J816</f>
        <v>#REF!</v>
      </c>
      <c r="K993" s="44" t="e">
        <f>+#REF!+#REF!+K816</f>
        <v>#REF!</v>
      </c>
      <c r="L993" s="44" t="e">
        <f>+#REF!+#REF!+L816</f>
        <v>#REF!</v>
      </c>
      <c r="M993" s="44" t="e">
        <f>+#REF!+#REF!+M816</f>
        <v>#REF!</v>
      </c>
      <c r="N993" s="44" t="e">
        <f>+#REF!+#REF!+N816</f>
        <v>#REF!</v>
      </c>
      <c r="O993" s="44" t="e">
        <f>+#REF!+#REF!+O816</f>
        <v>#REF!</v>
      </c>
      <c r="P993" s="44" t="e">
        <f>+#REF!+#REF!+P816</f>
        <v>#REF!</v>
      </c>
      <c r="Q993" s="44" t="e">
        <f>+#REF!+#REF!+Q816</f>
        <v>#REF!</v>
      </c>
      <c r="R993" s="44" t="e">
        <f>+#REF!+#REF!+R816</f>
        <v>#REF!</v>
      </c>
      <c r="S993" s="44" t="e">
        <f>+#REF!+#REF!+S816</f>
        <v>#REF!</v>
      </c>
      <c r="T993" s="44" t="e">
        <f>+#REF!+#REF!+T816</f>
        <v>#REF!</v>
      </c>
      <c r="U993" s="44" t="e">
        <f>+#REF!+#REF!+U816</f>
        <v>#REF!</v>
      </c>
      <c r="V993" s="44" t="e">
        <f>+#REF!+#REF!+V816</f>
        <v>#REF!</v>
      </c>
      <c r="W993" s="44" t="e">
        <f>+#REF!+#REF!+W816</f>
        <v>#REF!</v>
      </c>
      <c r="X993" s="44" t="e">
        <f>+#REF!+#REF!+X816</f>
        <v>#REF!</v>
      </c>
      <c r="Y993" s="44" t="e">
        <f>+#REF!+#REF!+Y816</f>
        <v>#REF!</v>
      </c>
      <c r="Z993" s="44" t="e">
        <f>+#REF!+#REF!+Z816</f>
        <v>#REF!</v>
      </c>
      <c r="AA993" s="44" t="e">
        <f>+#REF!+#REF!+AA816</f>
        <v>#REF!</v>
      </c>
      <c r="AB993" s="44" t="e">
        <f>+#REF!+#REF!+AB816</f>
        <v>#REF!</v>
      </c>
      <c r="AC993" s="44" t="e">
        <f>+#REF!+#REF!+AC816</f>
        <v>#REF!</v>
      </c>
      <c r="AD993" s="44" t="e">
        <f>+#REF!+#REF!+AD816</f>
        <v>#REF!</v>
      </c>
      <c r="AE993" s="44" t="e">
        <f>+#REF!+#REF!+AE816</f>
        <v>#REF!</v>
      </c>
      <c r="AF993" s="44" t="e">
        <f>+#REF!+#REF!+AF816</f>
        <v>#REF!</v>
      </c>
      <c r="AG993" s="44" t="e">
        <f>+#REF!+#REF!+AG816</f>
        <v>#REF!</v>
      </c>
      <c r="AH993" s="44" t="e">
        <f>+#REF!+#REF!+AH816</f>
        <v>#REF!</v>
      </c>
      <c r="AI993" s="44" t="e">
        <f>+#REF!+#REF!+AI816</f>
        <v>#REF!</v>
      </c>
      <c r="AJ993" s="44" t="e">
        <f>+#REF!+#REF!+AJ816</f>
        <v>#REF!</v>
      </c>
      <c r="AK993" s="44" t="e">
        <f>+#REF!+#REF!+AK816</f>
        <v>#REF!</v>
      </c>
      <c r="AL993" s="44" t="e">
        <f>+#REF!+#REF!+AL816</f>
        <v>#REF!</v>
      </c>
      <c r="AM993" s="44" t="e">
        <f>+#REF!+#REF!+AM816</f>
        <v>#REF!</v>
      </c>
      <c r="AN993" s="44" t="e">
        <f>+#REF!+#REF!+AN816</f>
        <v>#REF!</v>
      </c>
      <c r="AO993" s="44" t="e">
        <f>+#REF!+#REF!+AO816</f>
        <v>#REF!</v>
      </c>
      <c r="AP993" s="44" t="e">
        <f>+#REF!+#REF!+AP816</f>
        <v>#REF!</v>
      </c>
      <c r="AQ993" s="44" t="e">
        <f>+#REF!+#REF!+AQ816</f>
        <v>#REF!</v>
      </c>
      <c r="AR993" s="44" t="e">
        <f>+#REF!+#REF!+AR816</f>
        <v>#REF!</v>
      </c>
      <c r="AS993" s="44" t="e">
        <f>+#REF!+#REF!+AS816</f>
        <v>#REF!</v>
      </c>
      <c r="AT993" s="44" t="e">
        <f>+#REF!+#REF!+AT816</f>
        <v>#REF!</v>
      </c>
      <c r="AU993" s="44" t="e">
        <f>+#REF!+#REF!+AU816</f>
        <v>#REF!</v>
      </c>
      <c r="AV993" s="44" t="e">
        <f>+#REF!+#REF!+AV816</f>
        <v>#REF!</v>
      </c>
      <c r="AW993" s="44" t="e">
        <f>+#REF!+#REF!+AW816</f>
        <v>#REF!</v>
      </c>
      <c r="AX993" s="44" t="e">
        <f>+#REF!+#REF!+AX816</f>
        <v>#REF!</v>
      </c>
      <c r="AY993" s="44" t="e">
        <f>+#REF!+#REF!+AY816</f>
        <v>#REF!</v>
      </c>
      <c r="AZ993" s="44" t="e">
        <f>+#REF!+#REF!+AZ816</f>
        <v>#REF!</v>
      </c>
      <c r="BA993" s="44" t="e">
        <f>+#REF!+#REF!+BA816</f>
        <v>#REF!</v>
      </c>
      <c r="BB993" s="44" t="e">
        <f>+#REF!+#REF!+BB816</f>
        <v>#REF!</v>
      </c>
      <c r="BC993" s="44" t="e">
        <f>+#REF!+#REF!+BC816</f>
        <v>#REF!</v>
      </c>
      <c r="BD993" s="44" t="e">
        <f>+#REF!+#REF!+BD816</f>
        <v>#REF!</v>
      </c>
      <c r="BE993" s="44" t="e">
        <f>+#REF!+#REF!+BE816</f>
        <v>#REF!</v>
      </c>
      <c r="BF993" s="44" t="e">
        <f>+#REF!+#REF!+BF816</f>
        <v>#REF!</v>
      </c>
    </row>
    <row r="994" spans="1:58" ht="26.25" hidden="1" customHeight="1">
      <c r="A994" s="14" t="s">
        <v>21</v>
      </c>
      <c r="B994" s="14" t="s">
        <v>21</v>
      </c>
      <c r="C994" s="14" t="s">
        <v>21</v>
      </c>
      <c r="D994" s="83"/>
      <c r="E994" s="83"/>
      <c r="F994" s="50"/>
      <c r="G994" s="50"/>
      <c r="H994" s="52"/>
      <c r="I994" s="52">
        <v>13</v>
      </c>
      <c r="J994" s="42">
        <f t="shared" ref="J994:O994" si="387">+J170+J171+J172+J173+J174+J175+J176+J177++J938+J939+J940+J941+J966</f>
        <v>917500</v>
      </c>
      <c r="K994" s="42">
        <f t="shared" si="387"/>
        <v>142000</v>
      </c>
      <c r="L994" s="42">
        <f t="shared" si="387"/>
        <v>0</v>
      </c>
      <c r="M994" s="42">
        <f t="shared" si="387"/>
        <v>0</v>
      </c>
      <c r="N994" s="42">
        <f t="shared" si="387"/>
        <v>474080</v>
      </c>
      <c r="O994" s="42">
        <f t="shared" si="387"/>
        <v>0</v>
      </c>
      <c r="P994" s="42">
        <f t="shared" ref="P994:BF994" si="388">+P170+P171+P172+P173+P174+P175+P176+P177+P938+P939+P940+P941+P966</f>
        <v>1533580</v>
      </c>
      <c r="Q994" s="42">
        <f t="shared" si="388"/>
        <v>882000</v>
      </c>
      <c r="R994" s="42">
        <f t="shared" si="388"/>
        <v>0</v>
      </c>
      <c r="S994" s="42">
        <f t="shared" si="388"/>
        <v>0</v>
      </c>
      <c r="T994" s="42">
        <f t="shared" si="388"/>
        <v>0</v>
      </c>
      <c r="U994" s="42">
        <f t="shared" si="388"/>
        <v>97000</v>
      </c>
      <c r="V994" s="42">
        <f t="shared" si="388"/>
        <v>0</v>
      </c>
      <c r="W994" s="42">
        <f t="shared" si="388"/>
        <v>979000</v>
      </c>
      <c r="X994" s="42">
        <f t="shared" si="388"/>
        <v>0</v>
      </c>
      <c r="Y994" s="42">
        <f t="shared" si="388"/>
        <v>80000</v>
      </c>
      <c r="Z994" s="42">
        <f t="shared" si="388"/>
        <v>0</v>
      </c>
      <c r="AA994" s="42">
        <f t="shared" si="388"/>
        <v>0</v>
      </c>
      <c r="AB994" s="42">
        <f t="shared" si="388"/>
        <v>51000</v>
      </c>
      <c r="AC994" s="42">
        <f t="shared" si="388"/>
        <v>0</v>
      </c>
      <c r="AD994" s="42">
        <f t="shared" si="388"/>
        <v>131000</v>
      </c>
      <c r="AE994" s="42">
        <f t="shared" si="388"/>
        <v>0</v>
      </c>
      <c r="AF994" s="42">
        <f t="shared" si="388"/>
        <v>75000</v>
      </c>
      <c r="AG994" s="42">
        <f t="shared" si="388"/>
        <v>0</v>
      </c>
      <c r="AH994" s="42">
        <f t="shared" si="388"/>
        <v>0</v>
      </c>
      <c r="AI994" s="42">
        <f t="shared" si="388"/>
        <v>1334000</v>
      </c>
      <c r="AJ994" s="42">
        <f t="shared" si="388"/>
        <v>0</v>
      </c>
      <c r="AK994" s="42">
        <f t="shared" si="388"/>
        <v>1409000</v>
      </c>
      <c r="AL994" s="42">
        <f t="shared" si="388"/>
        <v>1799500</v>
      </c>
      <c r="AM994" s="42">
        <f t="shared" si="388"/>
        <v>297000</v>
      </c>
      <c r="AN994" s="42">
        <f t="shared" si="388"/>
        <v>0</v>
      </c>
      <c r="AO994" s="42">
        <f t="shared" si="388"/>
        <v>0</v>
      </c>
      <c r="AP994" s="42">
        <f t="shared" si="388"/>
        <v>1956080</v>
      </c>
      <c r="AQ994" s="42">
        <f t="shared" si="388"/>
        <v>0</v>
      </c>
      <c r="AR994" s="42">
        <f t="shared" si="388"/>
        <v>4052580</v>
      </c>
      <c r="AS994" s="42">
        <f t="shared" si="388"/>
        <v>0</v>
      </c>
      <c r="AT994" s="42">
        <f t="shared" si="388"/>
        <v>130000</v>
      </c>
      <c r="AU994" s="42">
        <f t="shared" si="388"/>
        <v>0</v>
      </c>
      <c r="AV994" s="42">
        <f t="shared" si="388"/>
        <v>0</v>
      </c>
      <c r="AW994" s="42">
        <f t="shared" si="388"/>
        <v>5457680</v>
      </c>
      <c r="AX994" s="42">
        <f t="shared" si="388"/>
        <v>0</v>
      </c>
      <c r="AY994" s="42">
        <f t="shared" si="388"/>
        <v>5587680</v>
      </c>
      <c r="AZ994" s="42">
        <f t="shared" si="388"/>
        <v>1799500</v>
      </c>
      <c r="BA994" s="42">
        <f t="shared" si="388"/>
        <v>427000</v>
      </c>
      <c r="BB994" s="42">
        <f t="shared" si="388"/>
        <v>0</v>
      </c>
      <c r="BC994" s="42">
        <f t="shared" si="388"/>
        <v>0</v>
      </c>
      <c r="BD994" s="42">
        <f t="shared" si="388"/>
        <v>7413760</v>
      </c>
      <c r="BE994" s="42">
        <f t="shared" si="388"/>
        <v>0</v>
      </c>
      <c r="BF994" s="42">
        <f t="shared" si="388"/>
        <v>9640260</v>
      </c>
    </row>
    <row r="995" spans="1:58" hidden="1">
      <c r="A995" s="14" t="s">
        <v>1346</v>
      </c>
      <c r="B995" s="14" t="s">
        <v>1346</v>
      </c>
      <c r="C995" s="14" t="s">
        <v>1346</v>
      </c>
      <c r="D995" s="83"/>
      <c r="E995" s="83"/>
      <c r="F995" s="50"/>
      <c r="G995" s="50"/>
      <c r="H995" s="52"/>
      <c r="I995" s="52"/>
      <c r="J995" s="42"/>
      <c r="K995" s="42"/>
      <c r="L995" s="42"/>
      <c r="M995" s="42"/>
      <c r="N995" s="42"/>
      <c r="O995" s="42"/>
      <c r="P995" s="42"/>
      <c r="Q995" s="42"/>
      <c r="R995" s="42"/>
      <c r="S995" s="42"/>
      <c r="T995" s="42"/>
      <c r="U995" s="42"/>
      <c r="V995" s="42"/>
      <c r="W995" s="42"/>
      <c r="X995" s="42"/>
      <c r="Y995" s="42"/>
      <c r="Z995" s="42"/>
      <c r="AA995" s="42"/>
      <c r="AB995" s="42"/>
      <c r="AC995" s="42"/>
      <c r="AD995" s="42"/>
      <c r="AE995" s="42"/>
      <c r="AF995" s="42"/>
      <c r="AG995" s="42"/>
      <c r="AH995" s="42"/>
      <c r="AI995" s="42"/>
      <c r="AJ995" s="42"/>
      <c r="AK995" s="42"/>
      <c r="AL995" s="42"/>
      <c r="AM995" s="42"/>
      <c r="AN995" s="42"/>
      <c r="AO995" s="42"/>
      <c r="AP995" s="42"/>
      <c r="AQ995" s="42"/>
      <c r="AR995" s="42"/>
      <c r="AS995" s="42"/>
      <c r="AT995" s="42"/>
      <c r="AU995" s="42"/>
      <c r="AV995" s="42"/>
      <c r="AW995" s="42"/>
      <c r="AX995" s="42"/>
      <c r="AY995" s="42"/>
      <c r="AZ995" s="42"/>
      <c r="BA995" s="42"/>
      <c r="BB995" s="42"/>
      <c r="BC995" s="42"/>
      <c r="BD995" s="42"/>
      <c r="BE995" s="42"/>
      <c r="BF995" s="42"/>
    </row>
    <row r="996" spans="1:58" ht="26.25" hidden="1" customHeight="1">
      <c r="A996" s="14" t="s">
        <v>10</v>
      </c>
      <c r="B996" s="14" t="s">
        <v>10</v>
      </c>
      <c r="C996" s="14" t="s">
        <v>10</v>
      </c>
      <c r="D996" s="83"/>
      <c r="E996" s="83"/>
      <c r="F996" s="50"/>
      <c r="G996" s="50"/>
      <c r="H996" s="52"/>
      <c r="I996" s="52">
        <v>127</v>
      </c>
      <c r="J996" s="42">
        <f t="shared" ref="J996:AZ996" si="389">+J659+J660+J662+J663+J664+J665+J666+J667+J668+J669+J670+J671+J672+J673+J674+J675+J676+J677+J678+J679+J680+J681+J682+J683+J684+J685+J686+J687+J688+J689+J690+J691+J692+J693+J694+J695+J696+J697+J698+J699+J700+J701+J702+J703+J704+J705+J706+J707+J708+J709+J710+J711+J712+J713+J714+J715+J716+J717+J718+J719+J720+J721+J722+J723+J724+J725+J726+J727+J728+J729+J730+J731+J732+J733+J734+J735+J736+J737+J738+J739+J740+J741+J742+J743+J744+J745+J746+J747+J748+J749+J750+J751+J752+J753+J754+J755+J756+J757+J758+J759+J760+J761+J762+J763+J764+J765+J766+J767+J768+J769+J770+J771+J772+J773+J774+J775+J776+J777+J778+J779+J780+J781+J782+J783+J784+J785+J786</f>
        <v>24054426</v>
      </c>
      <c r="K996" s="42">
        <f t="shared" si="389"/>
        <v>0</v>
      </c>
      <c r="L996" s="42">
        <f t="shared" si="389"/>
        <v>0</v>
      </c>
      <c r="M996" s="42">
        <f t="shared" si="389"/>
        <v>124496.944</v>
      </c>
      <c r="N996" s="42">
        <f t="shared" si="389"/>
        <v>0</v>
      </c>
      <c r="O996" s="42">
        <f t="shared" si="389"/>
        <v>0</v>
      </c>
      <c r="P996" s="42">
        <f t="shared" si="389"/>
        <v>24178922.943999998</v>
      </c>
      <c r="Q996" s="42">
        <f t="shared" si="389"/>
        <v>35155984.991580002</v>
      </c>
      <c r="R996" s="42">
        <f t="shared" si="389"/>
        <v>0</v>
      </c>
      <c r="S996" s="42">
        <f t="shared" si="389"/>
        <v>11000</v>
      </c>
      <c r="T996" s="42">
        <f t="shared" si="389"/>
        <v>321070.473</v>
      </c>
      <c r="U996" s="42">
        <f t="shared" si="389"/>
        <v>52000</v>
      </c>
      <c r="V996" s="42">
        <f t="shared" si="389"/>
        <v>0</v>
      </c>
      <c r="W996" s="42">
        <f t="shared" si="389"/>
        <v>35540055.464579999</v>
      </c>
      <c r="X996" s="42">
        <f t="shared" si="389"/>
        <v>38292559</v>
      </c>
      <c r="Y996" s="42">
        <f t="shared" si="389"/>
        <v>0</v>
      </c>
      <c r="Z996" s="42">
        <f t="shared" si="389"/>
        <v>0</v>
      </c>
      <c r="AA996" s="42">
        <f t="shared" si="389"/>
        <v>759058.74</v>
      </c>
      <c r="AB996" s="42">
        <f t="shared" si="389"/>
        <v>50000</v>
      </c>
      <c r="AC996" s="42">
        <f t="shared" si="389"/>
        <v>0</v>
      </c>
      <c r="AD996" s="42">
        <f t="shared" si="389"/>
        <v>39101617.740000002</v>
      </c>
      <c r="AE996" s="42">
        <f t="shared" si="389"/>
        <v>35452801</v>
      </c>
      <c r="AF996" s="42">
        <f t="shared" si="389"/>
        <v>0</v>
      </c>
      <c r="AG996" s="42">
        <f t="shared" si="389"/>
        <v>0</v>
      </c>
      <c r="AH996" s="42">
        <f t="shared" si="389"/>
        <v>0</v>
      </c>
      <c r="AI996" s="42">
        <f t="shared" si="389"/>
        <v>50000</v>
      </c>
      <c r="AJ996" s="42">
        <f t="shared" si="389"/>
        <v>0</v>
      </c>
      <c r="AK996" s="42">
        <f t="shared" si="389"/>
        <v>35502801</v>
      </c>
      <c r="AL996" s="42">
        <f t="shared" si="389"/>
        <v>132955770.99157999</v>
      </c>
      <c r="AM996" s="42">
        <f t="shared" si="389"/>
        <v>0</v>
      </c>
      <c r="AN996" s="42">
        <f t="shared" si="389"/>
        <v>11000</v>
      </c>
      <c r="AO996" s="42">
        <f t="shared" si="389"/>
        <v>1204626.1570000001</v>
      </c>
      <c r="AP996" s="42">
        <f t="shared" si="389"/>
        <v>152000</v>
      </c>
      <c r="AQ996" s="42">
        <f t="shared" si="389"/>
        <v>0</v>
      </c>
      <c r="AR996" s="42">
        <f t="shared" si="389"/>
        <v>134323397.14858001</v>
      </c>
      <c r="AS996" s="42">
        <f t="shared" ref="AS996:AY996" si="390">+AS659+AS660+AS662+AS663+AS664+AS665+AS666+AS667+AS668+AS669+AS670+AS671+AS672+AS673+AS674+AS675+AS676+AS677+AS678+AS679+AS680+AS681+AS682+AS683+AS684+AS685+AS686+AS687+AS688+AS689+AS690+AS691+AS692+AS693+AS694+AS695+AS696+AS697+AS698+AS699+AS700+AS701+AS702+AS703+AS704+AS705+AS706+AS707+AS708+AS709+AS710+AS711+AS712+AS713+AS714+AS715+AS716+AS717+AS718+AS719+AS720+AS721+AS722+AS723+AS724+AS725+AS726+AS727+AS728+AS729+AS730+AS731+AS732+AS733+AS734+AS735+AS736+AS737+AS738+AS739+AS740+AS741+AS742+AS743+AS744+AS745+AS746+AS747+AS748+AS749+AS750+AS751+AS752+AS753+AS754+AS755+AS756+AS757+AS758+AS759+AS760+AS761+AS762+AS763+AS764+AS765+AS766+AS767+AS768+AS769+AS770+AS771+AS772+AS773+AS774+AS775+AS776+AS777+AS778+AS779+AS780+AS781+AS782+AS783+AS784+AS785+AS786</f>
        <v>12724910</v>
      </c>
      <c r="AT996" s="42">
        <f t="shared" si="390"/>
        <v>0</v>
      </c>
      <c r="AU996" s="42">
        <f t="shared" si="390"/>
        <v>0</v>
      </c>
      <c r="AV996" s="42">
        <f t="shared" si="390"/>
        <v>0</v>
      </c>
      <c r="AW996" s="42">
        <f t="shared" si="390"/>
        <v>0</v>
      </c>
      <c r="AX996" s="42">
        <f t="shared" si="390"/>
        <v>0</v>
      </c>
      <c r="AY996" s="42">
        <f t="shared" si="390"/>
        <v>12724910</v>
      </c>
      <c r="AZ996" s="42">
        <f t="shared" si="389"/>
        <v>145680680.99158001</v>
      </c>
      <c r="BA996" s="42">
        <f t="shared" ref="BA996:BF996" si="391">+BA659+BA660+BA662+BA663+BA664+BA665+BA666+BA667+BA668+BA669+BA670+BA671+BA672+BA673+BA674+BA675+BA676+BA677+BA678+BA679+BA680+BA681+BA682+BA683+BA684+BA685+BA686+BA687+BA688+BA689+BA690+BA691+BA692+BA693+BA694+BA695+BA696+BA697+BA698+BA699+BA700+BA701+BA702+BA703+BA704+BA705+BA706+BA707+BA708+BA709+BA710+BA711+BA712+BA713+BA714+BA715+BA716+BA717+BA718+BA719+BA720+BA721+BA722+BA723+BA724+BA725+BA726+BA727+BA728+BA729+BA730+BA731+BA732+BA733+BA734+BA735+BA736+BA737+BA738+BA739+BA740+BA741+BA742+BA743+BA744+BA745+BA746+BA747+BA748+BA749+BA750+BA751+BA752+BA753+BA754+BA755+BA756+BA757+BA758+BA759+BA760+BA761+BA762+BA763+BA764+BA765+BA766+BA767+BA768+BA769+BA770+BA771+BA772+BA773+BA774+BA775+BA776+BA777+BA778+BA779+BA780+BA781+BA782+BA783+BA784+BA785+BA786</f>
        <v>0</v>
      </c>
      <c r="BB996" s="42">
        <f t="shared" si="391"/>
        <v>11000</v>
      </c>
      <c r="BC996" s="42">
        <f t="shared" si="391"/>
        <v>1204626.1570000001</v>
      </c>
      <c r="BD996" s="42">
        <f t="shared" si="391"/>
        <v>152000</v>
      </c>
      <c r="BE996" s="42">
        <f t="shared" si="391"/>
        <v>0</v>
      </c>
      <c r="BF996" s="42">
        <f t="shared" si="391"/>
        <v>147048307.14858001</v>
      </c>
    </row>
    <row r="997" spans="1:58" s="3" customFormat="1" ht="26.25" hidden="1" customHeight="1">
      <c r="A997" s="14" t="s">
        <v>1347</v>
      </c>
      <c r="B997" s="14" t="s">
        <v>1347</v>
      </c>
      <c r="C997" s="14" t="s">
        <v>1347</v>
      </c>
      <c r="D997" s="83"/>
      <c r="E997" s="83"/>
      <c r="F997" s="50"/>
      <c r="G997" s="50"/>
      <c r="H997" s="52"/>
      <c r="I997" s="52">
        <v>0</v>
      </c>
      <c r="J997" s="42"/>
      <c r="K997" s="42"/>
      <c r="L997" s="42"/>
      <c r="M997" s="42"/>
      <c r="N997" s="42"/>
      <c r="O997" s="42"/>
      <c r="P997" s="42"/>
      <c r="Q997" s="42"/>
      <c r="R997" s="42"/>
      <c r="S997" s="42"/>
      <c r="T997" s="42"/>
      <c r="U997" s="42"/>
      <c r="V997" s="42"/>
      <c r="W997" s="42"/>
      <c r="X997" s="42"/>
      <c r="Y997" s="42"/>
      <c r="Z997" s="42"/>
      <c r="AA997" s="42"/>
      <c r="AB997" s="42"/>
      <c r="AC997" s="42"/>
      <c r="AD997" s="42"/>
      <c r="AE997" s="42"/>
      <c r="AF997" s="42"/>
      <c r="AG997" s="42"/>
      <c r="AH997" s="42"/>
      <c r="AI997" s="42"/>
      <c r="AJ997" s="42"/>
      <c r="AK997" s="42"/>
      <c r="AL997" s="42"/>
      <c r="AM997" s="42"/>
      <c r="AN997" s="42"/>
      <c r="AO997" s="42"/>
      <c r="AP997" s="42"/>
      <c r="AQ997" s="42"/>
      <c r="AR997" s="42"/>
      <c r="AS997" s="42"/>
      <c r="AT997" s="42"/>
      <c r="AU997" s="42"/>
      <c r="AV997" s="42"/>
      <c r="AW997" s="42"/>
      <c r="AX997" s="42"/>
      <c r="AY997" s="42"/>
      <c r="AZ997" s="42"/>
      <c r="BA997" s="42"/>
      <c r="BB997" s="42"/>
      <c r="BC997" s="42"/>
      <c r="BD997" s="42"/>
      <c r="BE997" s="42"/>
      <c r="BF997" s="42"/>
    </row>
    <row r="998" spans="1:58" s="3" customFormat="1" ht="26.25" hidden="1" customHeight="1">
      <c r="A998" s="14" t="s">
        <v>17</v>
      </c>
      <c r="B998" s="14" t="s">
        <v>17</v>
      </c>
      <c r="C998" s="14" t="s">
        <v>17</v>
      </c>
      <c r="D998" s="83"/>
      <c r="E998" s="83"/>
      <c r="F998" s="50"/>
      <c r="G998" s="50"/>
      <c r="H998" s="52"/>
      <c r="I998" s="52">
        <v>5</v>
      </c>
      <c r="J998" s="42">
        <f t="shared" ref="J998:AK998" si="392">+J796+J797+J798+J899+J900</f>
        <v>1810930</v>
      </c>
      <c r="K998" s="42">
        <f t="shared" si="392"/>
        <v>0</v>
      </c>
      <c r="L998" s="42">
        <f t="shared" si="392"/>
        <v>0</v>
      </c>
      <c r="M998" s="42">
        <f t="shared" si="392"/>
        <v>5200.1844843897825</v>
      </c>
      <c r="N998" s="42">
        <f t="shared" si="392"/>
        <v>0</v>
      </c>
      <c r="O998" s="42">
        <f t="shared" si="392"/>
        <v>0</v>
      </c>
      <c r="P998" s="42">
        <f t="shared" si="392"/>
        <v>1816130.1844843898</v>
      </c>
      <c r="Q998" s="42">
        <f t="shared" si="392"/>
        <v>3927591</v>
      </c>
      <c r="R998" s="42">
        <f t="shared" si="392"/>
        <v>0</v>
      </c>
      <c r="S998" s="42">
        <f t="shared" si="392"/>
        <v>0</v>
      </c>
      <c r="T998" s="42">
        <f t="shared" si="392"/>
        <v>2365.1844843897825</v>
      </c>
      <c r="U998" s="42">
        <f t="shared" si="392"/>
        <v>0</v>
      </c>
      <c r="V998" s="42">
        <f t="shared" si="392"/>
        <v>0</v>
      </c>
      <c r="W998" s="42">
        <f t="shared" si="392"/>
        <v>3929956.1844843896</v>
      </c>
      <c r="X998" s="42">
        <f t="shared" si="392"/>
        <v>3927591</v>
      </c>
      <c r="Y998" s="42">
        <f t="shared" si="392"/>
        <v>0</v>
      </c>
      <c r="Z998" s="42">
        <f t="shared" si="392"/>
        <v>0</v>
      </c>
      <c r="AA998" s="42">
        <f t="shared" si="392"/>
        <v>0</v>
      </c>
      <c r="AB998" s="42">
        <f t="shared" si="392"/>
        <v>0</v>
      </c>
      <c r="AC998" s="42">
        <f t="shared" si="392"/>
        <v>0</v>
      </c>
      <c r="AD998" s="42">
        <f t="shared" si="392"/>
        <v>3927591</v>
      </c>
      <c r="AE998" s="42">
        <f t="shared" si="392"/>
        <v>3927591</v>
      </c>
      <c r="AF998" s="42">
        <f t="shared" si="392"/>
        <v>0</v>
      </c>
      <c r="AG998" s="42">
        <f t="shared" si="392"/>
        <v>0</v>
      </c>
      <c r="AH998" s="42">
        <f t="shared" si="392"/>
        <v>0</v>
      </c>
      <c r="AI998" s="42">
        <f t="shared" si="392"/>
        <v>0</v>
      </c>
      <c r="AJ998" s="42">
        <f t="shared" si="392"/>
        <v>0</v>
      </c>
      <c r="AK998" s="42">
        <f t="shared" si="392"/>
        <v>3927591</v>
      </c>
      <c r="AL998" s="42">
        <f t="shared" ref="AL998:BF998" si="393">+AL796+AL797+AL798+AL899+AL900</f>
        <v>13593703</v>
      </c>
      <c r="AM998" s="42">
        <f t="shared" si="393"/>
        <v>0</v>
      </c>
      <c r="AN998" s="42">
        <f t="shared" si="393"/>
        <v>0</v>
      </c>
      <c r="AO998" s="42">
        <f t="shared" si="393"/>
        <v>7565.368968779565</v>
      </c>
      <c r="AP998" s="42">
        <f t="shared" si="393"/>
        <v>0</v>
      </c>
      <c r="AQ998" s="42">
        <f t="shared" si="393"/>
        <v>0</v>
      </c>
      <c r="AR998" s="42">
        <f t="shared" si="393"/>
        <v>13601268.368968779</v>
      </c>
      <c r="AS998" s="42">
        <f t="shared" ref="AS998:AY998" si="394">+AS796+AS797+AS798+AS899+AS900</f>
        <v>0</v>
      </c>
      <c r="AT998" s="42">
        <f t="shared" si="394"/>
        <v>0</v>
      </c>
      <c r="AU998" s="42">
        <f t="shared" si="394"/>
        <v>0</v>
      </c>
      <c r="AV998" s="42">
        <f t="shared" si="394"/>
        <v>0</v>
      </c>
      <c r="AW998" s="42">
        <f t="shared" si="394"/>
        <v>0</v>
      </c>
      <c r="AX998" s="42">
        <f t="shared" si="394"/>
        <v>0</v>
      </c>
      <c r="AY998" s="42">
        <f t="shared" si="394"/>
        <v>0</v>
      </c>
      <c r="AZ998" s="42">
        <f t="shared" si="393"/>
        <v>13593703</v>
      </c>
      <c r="BA998" s="42">
        <f t="shared" si="393"/>
        <v>0</v>
      </c>
      <c r="BB998" s="42">
        <f t="shared" si="393"/>
        <v>0</v>
      </c>
      <c r="BC998" s="42">
        <f t="shared" si="393"/>
        <v>7565.368968779565</v>
      </c>
      <c r="BD998" s="42">
        <f t="shared" si="393"/>
        <v>0</v>
      </c>
      <c r="BE998" s="42">
        <f t="shared" si="393"/>
        <v>0</v>
      </c>
      <c r="BF998" s="42">
        <f t="shared" si="393"/>
        <v>13601268.368968779</v>
      </c>
    </row>
    <row r="999" spans="1:58" s="3" customFormat="1" ht="26.25" hidden="1" customHeight="1">
      <c r="A999" s="14" t="s">
        <v>16</v>
      </c>
      <c r="B999" s="14" t="s">
        <v>16</v>
      </c>
      <c r="C999" s="14" t="s">
        <v>16</v>
      </c>
      <c r="D999" s="83"/>
      <c r="E999" s="83"/>
      <c r="F999" s="50"/>
      <c r="G999" s="50"/>
      <c r="H999" s="52"/>
      <c r="I999" s="52">
        <v>23</v>
      </c>
      <c r="J999" s="42" t="e">
        <f>+#REF!+#REF!+#REF!+#REF!+J800+J801+J802+J803+J804+J805+J806+J807+J808+J809+J810+J811+J812+J813+J815+J817+J818+J819+J820</f>
        <v>#REF!</v>
      </c>
      <c r="K999" s="42" t="e">
        <f>+#REF!+#REF!+#REF!+#REF!+K800+K801+K802+K803+K804+K805+K806+K807+K808+K809+K810+K811+K812+K813+K815+K817+K818+K819+K820</f>
        <v>#REF!</v>
      </c>
      <c r="L999" s="42" t="e">
        <f>+#REF!+#REF!+#REF!+#REF!+L800+L801+L802+L803+L804+L805+L806+L807+L808+L809+L810+L811+L812+L813+L815+L817+L818+L819+L820</f>
        <v>#REF!</v>
      </c>
      <c r="M999" s="42" t="e">
        <f>+#REF!+#REF!+#REF!+#REF!+M800+M801+M802+M803+M804+M805+M806+M807+M808+M809+M810+M811+M812+M813+M815+M817+M818+M819+M820</f>
        <v>#REF!</v>
      </c>
      <c r="N999" s="42" t="e">
        <f>+#REF!+#REF!+#REF!+#REF!+N800+N801+N802+N803+N804+N805+N806+N807+N808+N809+N810+N811+N812+N813+N815+N817+N818+N819+N820</f>
        <v>#REF!</v>
      </c>
      <c r="O999" s="42" t="e">
        <f>+#REF!+#REF!+#REF!+#REF!+O800+O801+O802+O803+O804+O805+O806+O807+O808+O809+O810+O811+O812+O813+O815+O817+O818+O819+O820</f>
        <v>#REF!</v>
      </c>
      <c r="P999" s="42" t="e">
        <f>+#REF!+#REF!+#REF!+#REF!+P800+P801+P802+P803+P804+P805+P806+P807+P808+P809+P810+P811+P812+P813+P815+P817+P818+P819+P820</f>
        <v>#REF!</v>
      </c>
      <c r="Q999" s="42" t="e">
        <f>+#REF!+#REF!+#REF!+#REF!+Q800+Q801+Q802+Q803+Q804+Q805+Q806+Q807+Q808+Q809+Q810+Q811+Q812+Q813+Q815+Q817+Q818+Q819+Q820</f>
        <v>#REF!</v>
      </c>
      <c r="R999" s="42" t="e">
        <f>+#REF!+#REF!+#REF!+#REF!+R800+R801+R802+R803+R804+R805+R806+R807+R808+R809+R810+R811+R812+R813+R815+R817+R818+R819+R820</f>
        <v>#REF!</v>
      </c>
      <c r="S999" s="42" t="e">
        <f>+#REF!+#REF!+#REF!+#REF!+S800+S801+S802+S803+S804+S805+S806+S807+S808+S809+S810+S811+S812+S813+S815+S817+S818+S819+S820</f>
        <v>#REF!</v>
      </c>
      <c r="T999" s="42" t="e">
        <f>+#REF!+#REF!+#REF!+#REF!+T800+T801+T802+T803+T804+T805+T806+T807+T808+T809+T810+T811+T812+T813+T815+T817+T818+T819+T820</f>
        <v>#REF!</v>
      </c>
      <c r="U999" s="42" t="e">
        <f>+#REF!+#REF!+#REF!+#REF!+U800+U801+U802+U803+U804+U805+U806+U807+U808+U809+U810+U811+U812+U813+U815+U817+U818+U819+U820</f>
        <v>#REF!</v>
      </c>
      <c r="V999" s="42" t="e">
        <f>+#REF!+#REF!+#REF!+#REF!+V800+V801+V802+V803+V804+V805+V806+V807+V808+V809+V810+V811+V812+V813+V815+V817+V818+V819+V820</f>
        <v>#REF!</v>
      </c>
      <c r="W999" s="42" t="e">
        <f>+#REF!+#REF!+#REF!+#REF!+W800+W801+W802+W803+W804+W805+W806+W807+W808+W809+W810+W811+W812+W813+W815+W817+W818+W819+W820</f>
        <v>#REF!</v>
      </c>
      <c r="X999" s="42" t="e">
        <f>+#REF!+#REF!+#REF!+#REF!+X800+X801+X802+X803+X804+X805+X806+X807+X808+X809+X810+X811+X812+X813+X815+X817+X818+X819+X820</f>
        <v>#REF!</v>
      </c>
      <c r="Y999" s="42" t="e">
        <f>+#REF!+#REF!+#REF!+#REF!+Y800+Y801+Y802+Y803+Y804+Y805+Y806+Y807+Y808+Y809+Y810+Y811+Y812+Y813+Y815+Y817+Y818+Y819+Y820</f>
        <v>#REF!</v>
      </c>
      <c r="Z999" s="42" t="e">
        <f>+#REF!+#REF!+#REF!+#REF!+Z800+Z801+Z802+Z803+Z804+Z805+Z806+Z807+Z808+Z809+Z810+Z811+Z812+Z813+Z815+Z817+Z818+Z819+Z820</f>
        <v>#REF!</v>
      </c>
      <c r="AA999" s="42" t="e">
        <f>+#REF!+#REF!+#REF!+#REF!+AA800+AA801+AA802+AA803+AA804+AA805+AA806+AA807+AA808+AA809+AA810+AA811+AA812+AA813+AA815+AA817+AA818+AA819+AA820</f>
        <v>#REF!</v>
      </c>
      <c r="AB999" s="42" t="e">
        <f>+#REF!+#REF!+#REF!+#REF!+AB800+AB801+AB802+AB803+AB804+AB805+AB806+AB807+AB808+AB809+AB810+AB811+AB812+AB813+AB815+AB817+AB818+AB819+AB820</f>
        <v>#REF!</v>
      </c>
      <c r="AC999" s="42" t="e">
        <f>+#REF!+#REF!+#REF!+#REF!+AC800+AC801+AC802+AC803+AC804+AC805+AC806+AC807+AC808+AC809+AC810+AC811+AC812+AC813+AC815+AC817+AC818+AC819+AC820</f>
        <v>#REF!</v>
      </c>
      <c r="AD999" s="42" t="e">
        <f>+#REF!+#REF!+#REF!+#REF!+AD800+AD801+AD802+AD803+AD804+AD805+AD806+AD807+AD808+AD809+AD810+AD811+AD812+AD813+AD815+AD817+AD818+AD819+AD820</f>
        <v>#REF!</v>
      </c>
      <c r="AE999" s="42" t="e">
        <f>+#REF!+#REF!+#REF!+#REF!+AE800+AE801+AE802+AE803+AE804+AE805+AE806+AE807+AE808+AE809+AE810+AE811+AE812+AE813+AE815+AE817+AE818+AE819+AE820</f>
        <v>#REF!</v>
      </c>
      <c r="AF999" s="42" t="e">
        <f>+#REF!+#REF!+#REF!+#REF!+AF800+AF801+AF802+AF803+AF804+AF805+AF806+AF807+AF808+AF809+AF810+AF811+AF812+AF813+AF815+AF817+AF818+AF819+AF820</f>
        <v>#REF!</v>
      </c>
      <c r="AG999" s="42" t="e">
        <f>+#REF!+#REF!+#REF!+#REF!+AG800+AG801+AG802+AG803+AG804+AG805+AG806+AG807+AG808+AG809+AG810+AG811+AG812+AG813+AG815+AG817+AG818+AG819+AG820</f>
        <v>#REF!</v>
      </c>
      <c r="AH999" s="42" t="e">
        <f>+#REF!+#REF!+#REF!+#REF!+AH800+AH801+AH802+AH803+AH804+AH805+AH806+AH807+AH808+AH809+AH810+AH811+AH812+AH813+AH815+AH817+AH818+AH819+AH820</f>
        <v>#REF!</v>
      </c>
      <c r="AI999" s="42" t="e">
        <f>+#REF!+#REF!+#REF!+#REF!+AI800+AI801+AI802+AI803+AI804+AI805+AI806+AI807+AI808+AI809+AI810+AI811+AI812+AI813+AI815+AI817+AI818+AI819+AI820</f>
        <v>#REF!</v>
      </c>
      <c r="AJ999" s="42" t="e">
        <f>+#REF!+#REF!+#REF!+#REF!+AJ800+AJ801+AJ802+AJ803+AJ804+AJ805+AJ806+AJ807+AJ808+AJ809+AJ810+AJ811+AJ812+AJ813+AJ815+AJ817+AJ818+AJ819+AJ820</f>
        <v>#REF!</v>
      </c>
      <c r="AK999" s="42" t="e">
        <f>+#REF!+#REF!+#REF!+#REF!+AK800+AK801+AK802+AK803+AK804+AK805+AK806+AK807+AK808+AK809+AK810+AK811+AK812+AK813+AK815+AK817+AK818+AK819+AK820</f>
        <v>#REF!</v>
      </c>
      <c r="AL999" s="42" t="e">
        <f>+#REF!+#REF!+#REF!+#REF!+AL800+AL801+AL802+AL803+AL804+AL805+AL806+AL807+AL808+AL809+AL810+AL811+AL812+AL813+AL815+AL817+AL818+AL819+AL820</f>
        <v>#REF!</v>
      </c>
      <c r="AM999" s="42" t="e">
        <f>+#REF!+#REF!+#REF!+#REF!+AM800+AM801+AM802+AM803+AM804+AM805+AM806+AM807+AM808+AM809+AM810+AM811+AM812+AM813+AM815+AM817+AM818+AM819+AM820</f>
        <v>#REF!</v>
      </c>
      <c r="AN999" s="42" t="e">
        <f>+#REF!+#REF!+#REF!+#REF!+AN800+AN801+AN802+AN803+AN804+AN805+AN806+AN807+AN808+AN809+AN810+AN811+AN812+AN813+AN815+AN817+AN818+AN819+AN820</f>
        <v>#REF!</v>
      </c>
      <c r="AO999" s="42" t="e">
        <f>+#REF!+#REF!+#REF!+#REF!+AO800+AO801+AO802+AO803+AO804+AO805+AO806+AO807+AO808+AO809+AO810+AO811+AO812+AO813+AO815+AO817+AO818+AO819+AO820</f>
        <v>#REF!</v>
      </c>
      <c r="AP999" s="42" t="e">
        <f>+#REF!+#REF!+#REF!+#REF!+AP800+AP801+AP802+AP803+AP804+AP805+AP806+AP807+AP808+AP809+AP810+AP811+AP812+AP813+AP815+AP817+AP818+AP819+AP820</f>
        <v>#REF!</v>
      </c>
      <c r="AQ999" s="42" t="e">
        <f>+#REF!+#REF!+#REF!+#REF!+AQ800+AQ801+AQ802+AQ803+AQ804+AQ805+AQ806+AQ807+AQ808+AQ809+AQ810+AQ811+AQ812+AQ813+AQ815+AQ817+AQ818+AQ819+AQ820</f>
        <v>#REF!</v>
      </c>
      <c r="AR999" s="42" t="e">
        <f>+#REF!+#REF!+#REF!+#REF!+AR800+AR801+AR802+AR803+AR804+AR805+AR806+AR807+AR808+AR809+AR810+AR811+AR812+AR813+AR815+AR817+AR818+AR819+AR820</f>
        <v>#REF!</v>
      </c>
      <c r="AS999" s="42" t="e">
        <f>+#REF!+#REF!+#REF!+#REF!+AS800+AS801+AS802+AS803+AS804+AS805+AS806+AS807+AS808+AS809+AS810+AS811+AS812+AS813+AS815+AS817+AS818+AS819+AS820</f>
        <v>#REF!</v>
      </c>
      <c r="AT999" s="42" t="e">
        <f>+#REF!+#REF!+#REF!+#REF!+AT800+AT801+AT802+AT803+AT804+AT805+AT806+AT807+AT808+AT809+AT810+AT811+AT812+AT813+AT815+AT817+AT818+AT819+AT820</f>
        <v>#REF!</v>
      </c>
      <c r="AU999" s="42" t="e">
        <f>+#REF!+#REF!+#REF!+#REF!+AU800+AU801+AU802+AU803+AU804+AU805+AU806+AU807+AU808+AU809+AU810+AU811+AU812+AU813+AU815+AU817+AU818+AU819+AU820</f>
        <v>#REF!</v>
      </c>
      <c r="AV999" s="42" t="e">
        <f>+#REF!+#REF!+#REF!+#REF!+AV800+AV801+AV802+AV803+AV804+AV805+AV806+AV807+AV808+AV809+AV810+AV811+AV812+AV813+AV815+AV817+AV818+AV819+AV820</f>
        <v>#REF!</v>
      </c>
      <c r="AW999" s="42" t="e">
        <f>+#REF!+#REF!+#REF!+#REF!+AW800+AW801+AW802+AW803+AW804+AW805+AW806+AW807+AW808+AW809+AW810+AW811+AW812+AW813+AW815+AW817+AW818+AW819+AW820</f>
        <v>#REF!</v>
      </c>
      <c r="AX999" s="42" t="e">
        <f>+#REF!+#REF!+#REF!+#REF!+AX800+AX801+AX802+AX803+AX804+AX805+AX806+AX807+AX808+AX809+AX810+AX811+AX812+AX813+AX815+AX817+AX818+AX819+AX820</f>
        <v>#REF!</v>
      </c>
      <c r="AY999" s="42" t="e">
        <f>+#REF!+#REF!+#REF!+#REF!+AY800+AY801+AY802+AY803+AY804+AY805+AY806+AY807+AY808+AY809+AY810+AY811+AY812+AY813+AY815+AY817+AY818+AY819+AY820</f>
        <v>#REF!</v>
      </c>
      <c r="AZ999" s="42" t="e">
        <f>+#REF!+#REF!+#REF!+#REF!+AZ800+AZ801+AZ802+AZ803+AZ804+AZ805+AZ806+AZ807+AZ808+AZ809+AZ810+AZ811+AZ812+AZ813+AZ815+AZ817+AZ818+AZ819+AZ820</f>
        <v>#REF!</v>
      </c>
      <c r="BA999" s="42" t="e">
        <f>+#REF!+#REF!+#REF!+#REF!+BA800+BA801+BA802+BA803+BA804+BA805+BA806+BA807+BA808+BA809+BA810+BA811+BA812+BA813+BA815+BA817+BA818+BA819+BA820</f>
        <v>#REF!</v>
      </c>
      <c r="BB999" s="42" t="e">
        <f>+#REF!+#REF!+#REF!+#REF!+BB800+BB801+BB802+BB803+BB804+BB805+BB806+BB807+BB808+BB809+BB810+BB811+BB812+BB813+BB815+BB817+BB818+BB819+BB820</f>
        <v>#REF!</v>
      </c>
      <c r="BC999" s="42" t="e">
        <f>+#REF!+#REF!+#REF!+#REF!+BC800+BC801+BC802+BC803+BC804+BC805+BC806+BC807+BC808+BC809+BC810+BC811+BC812+BC813+BC815+BC817+BC818+BC819+BC820</f>
        <v>#REF!</v>
      </c>
      <c r="BD999" s="42" t="e">
        <f>+#REF!+#REF!+#REF!+#REF!+BD800+BD801+BD802+BD803+BD804+BD805+BD806+BD807+BD808+BD809+BD810+BD811+BD812+BD813+BD815+BD817+BD818+BD819+BD820</f>
        <v>#REF!</v>
      </c>
      <c r="BE999" s="42" t="e">
        <f>+#REF!+#REF!+#REF!+#REF!+BE800+BE801+BE802+BE803+BE804+BE805+BE806+BE807+BE808+BE809+BE810+BE811+BE812+BE813+BE815+BE817+BE818+BE819+BE820</f>
        <v>#REF!</v>
      </c>
      <c r="BF999" s="42" t="e">
        <f>+#REF!+#REF!+#REF!+#REF!+BF800+BF801+BF802+BF803+BF804+BF805+BF806+BF807+BF808+BF809+BF810+BF811+BF812+BF813+BF815+BF817+BF818+BF819+BF820</f>
        <v>#REF!</v>
      </c>
    </row>
    <row r="1000" spans="1:58" s="3" customFormat="1" ht="26.25" hidden="1" customHeight="1">
      <c r="A1000" s="14" t="s">
        <v>14</v>
      </c>
      <c r="B1000" s="14" t="s">
        <v>14</v>
      </c>
      <c r="C1000" s="54" t="s">
        <v>14</v>
      </c>
      <c r="D1000" s="83"/>
      <c r="E1000" s="83"/>
      <c r="F1000" s="50"/>
      <c r="G1000" s="50"/>
      <c r="H1000" s="52"/>
      <c r="I1000" s="52">
        <v>25</v>
      </c>
      <c r="J1000" s="42">
        <f t="shared" ref="J1000:AK1000" si="395">+J914+J929+J918+J916+J814+J885+J886+J887+J891+J892+J893+J894+J915+J919+J920+J921+J922+J923+J930+J931+J932+J933+J934+J935+J936</f>
        <v>149375</v>
      </c>
      <c r="K1000" s="42">
        <f t="shared" si="395"/>
        <v>0</v>
      </c>
      <c r="L1000" s="42">
        <f t="shared" si="395"/>
        <v>0</v>
      </c>
      <c r="M1000" s="42">
        <f t="shared" si="395"/>
        <v>0</v>
      </c>
      <c r="N1000" s="42">
        <f t="shared" si="395"/>
        <v>0</v>
      </c>
      <c r="O1000" s="42">
        <f t="shared" si="395"/>
        <v>0</v>
      </c>
      <c r="P1000" s="42">
        <f t="shared" si="395"/>
        <v>149375</v>
      </c>
      <c r="Q1000" s="42">
        <f t="shared" si="395"/>
        <v>1399592</v>
      </c>
      <c r="R1000" s="42">
        <f t="shared" si="395"/>
        <v>0</v>
      </c>
      <c r="S1000" s="42">
        <f t="shared" si="395"/>
        <v>0</v>
      </c>
      <c r="T1000" s="42">
        <f t="shared" si="395"/>
        <v>0</v>
      </c>
      <c r="U1000" s="42">
        <f t="shared" si="395"/>
        <v>0</v>
      </c>
      <c r="V1000" s="42">
        <f t="shared" si="395"/>
        <v>0</v>
      </c>
      <c r="W1000" s="42">
        <f t="shared" si="395"/>
        <v>1399592</v>
      </c>
      <c r="X1000" s="42">
        <f t="shared" si="395"/>
        <v>367833</v>
      </c>
      <c r="Y1000" s="42">
        <f t="shared" si="395"/>
        <v>0</v>
      </c>
      <c r="Z1000" s="42">
        <f t="shared" si="395"/>
        <v>0</v>
      </c>
      <c r="AA1000" s="42">
        <f t="shared" si="395"/>
        <v>0</v>
      </c>
      <c r="AB1000" s="42">
        <f t="shared" si="395"/>
        <v>0</v>
      </c>
      <c r="AC1000" s="42">
        <f t="shared" si="395"/>
        <v>0</v>
      </c>
      <c r="AD1000" s="42">
        <f t="shared" si="395"/>
        <v>367833</v>
      </c>
      <c r="AE1000" s="42">
        <f t="shared" si="395"/>
        <v>168935</v>
      </c>
      <c r="AF1000" s="42">
        <f t="shared" si="395"/>
        <v>0</v>
      </c>
      <c r="AG1000" s="42">
        <f t="shared" si="395"/>
        <v>0</v>
      </c>
      <c r="AH1000" s="42">
        <f t="shared" si="395"/>
        <v>0</v>
      </c>
      <c r="AI1000" s="42">
        <f t="shared" si="395"/>
        <v>0</v>
      </c>
      <c r="AJ1000" s="42">
        <f t="shared" si="395"/>
        <v>0</v>
      </c>
      <c r="AK1000" s="42">
        <f t="shared" si="395"/>
        <v>168935</v>
      </c>
      <c r="AL1000" s="42">
        <f t="shared" ref="AL1000:BF1000" si="396">+AL914+AL929+AL918+AL916+AL814+AL885+AL886+AL887+AL891+AL892+AL893+AL894+AL915+AL919+AL920+AL921+AL922+AL923+AL930+AL931+AL932+AL933+AL934+AL935+AL936</f>
        <v>2085735.0000000002</v>
      </c>
      <c r="AM1000" s="42">
        <f t="shared" si="396"/>
        <v>0</v>
      </c>
      <c r="AN1000" s="42">
        <f t="shared" si="396"/>
        <v>0</v>
      </c>
      <c r="AO1000" s="42">
        <f t="shared" si="396"/>
        <v>82320</v>
      </c>
      <c r="AP1000" s="42">
        <f t="shared" si="396"/>
        <v>0</v>
      </c>
      <c r="AQ1000" s="42">
        <f t="shared" si="396"/>
        <v>0</v>
      </c>
      <c r="AR1000" s="42">
        <f t="shared" si="396"/>
        <v>2749306</v>
      </c>
      <c r="AS1000" s="42">
        <f t="shared" ref="AS1000:AY1000" si="397">+AS914+AS929+AS918+AS916+AS814+AS885+AS886+AS887+AS891+AS892+AS893+AS894+AS915+AS919+AS920+AS921+AS922+AS923+AS930+AS931+AS932+AS933+AS934+AS935+AS936</f>
        <v>0</v>
      </c>
      <c r="AT1000" s="42">
        <f t="shared" si="397"/>
        <v>0</v>
      </c>
      <c r="AU1000" s="42">
        <f t="shared" si="397"/>
        <v>0</v>
      </c>
      <c r="AV1000" s="42">
        <f t="shared" si="397"/>
        <v>0</v>
      </c>
      <c r="AW1000" s="42">
        <f t="shared" si="397"/>
        <v>0</v>
      </c>
      <c r="AX1000" s="42">
        <f t="shared" si="397"/>
        <v>0</v>
      </c>
      <c r="AY1000" s="42">
        <f t="shared" si="397"/>
        <v>0</v>
      </c>
      <c r="AZ1000" s="42">
        <f t="shared" si="396"/>
        <v>2085735.0000000002</v>
      </c>
      <c r="BA1000" s="42">
        <f t="shared" si="396"/>
        <v>0</v>
      </c>
      <c r="BB1000" s="42">
        <f t="shared" si="396"/>
        <v>0</v>
      </c>
      <c r="BC1000" s="42">
        <f t="shared" si="396"/>
        <v>82320</v>
      </c>
      <c r="BD1000" s="42">
        <f t="shared" si="396"/>
        <v>0</v>
      </c>
      <c r="BE1000" s="42">
        <f t="shared" si="396"/>
        <v>0</v>
      </c>
      <c r="BF1000" s="42">
        <f t="shared" si="396"/>
        <v>2749306</v>
      </c>
    </row>
    <row r="1001" spans="1:58" s="3" customFormat="1" ht="26.25" hidden="1" customHeight="1">
      <c r="A1001" s="14" t="s">
        <v>3</v>
      </c>
      <c r="B1001" s="14" t="s">
        <v>3</v>
      </c>
      <c r="C1001" s="14" t="s">
        <v>3</v>
      </c>
      <c r="D1001" s="83"/>
      <c r="E1001" s="83"/>
      <c r="F1001" s="50"/>
      <c r="G1001" s="50"/>
      <c r="H1001" s="52">
        <f>560-28</f>
        <v>532</v>
      </c>
      <c r="I1001" s="52">
        <v>477</v>
      </c>
      <c r="J1001" s="42" t="e">
        <f>+#REF!+#REF!+#REF!+#REF!+#REF!+#REF!+J10+J11+J12+J13+J14+J15+J16+J17+J18+J19+J20+J21+J22+J23+J24+J25+J26+J27+J28+J29+J30+J31+J32+J33+J34+J35+J36+J37+J38+J39+J40+J41+J42+J43+J44+J45+J46+J47+J48+J49+J50+J51+J52+J53+J54+J55+J56+J57+J58+J59+J60+J61+J62+J63+J64+J65+J66+J67+J68+J69+J70+J71+J72+J73+J74+J75+J76+J77+J78+J79+J80+J81+J82+J83+J84+J85+J86+J87+J88+J89+J90+J91+J92+J93+J94+J95+J96+J97+J98+J99+J100+J101+J102+J103+J104+J105+J106+J107+J108+J109+J110+J111+J112+J113+J114+J115+J116+J117+J118+J119+J120+J121+J122+J123+J124+J125+J126+J127+J128+J129+J130+J131+J132+J133+J134+J135+J136+J137+J138+J139+J140+J141+J142+J143+J144+J145+J146+J147+J148+J149+J150+J151+J152+J153+J154+J155+J156+J157+J158+J159+J160+J161+J162+J163+J165+J166+J178+J179+J180+J181+J182+J183+J184+J185+J186+J187+J188+J189+J190+J191+J192+J193+J194+J195+J196+J197+J198+J199+J200+J201+J202+J203+J204+J205+J206+J207+J208+J209+J210+J211+J212+J213+J214+J215+J216+J217+J218+J219+J220+J221+J222+J223+J224+J225+J226+J227+J228+J229+J230+J231+J232+J233+J234+J235+J236+J237+J238+J239+J240+J241+J242+J243+J244+J245+J246+J247+J248+J249+J250+J251+J252+J253+J254+J255+J256+J257+J258+J259+J260+J261+J262+J263+J264+J265+J266+J267+J268+J269+J270+J271+J272+J273+J274+J275+J276+J277+J278+J279+J280+J281+J282+J283+J284+J285+J286+J287+J288+J289+J290+J291+J292+J293+J294+J295+J296+J297+J298+J299+J300+J301+J302+J303+J304+J305+J306+J307+J308+J309+J310+J311+J312+J313+J314+J315+J316+J317+J318+J319+J320+J321+J322+J323+J324+J325+J326+J327+J328+J329+J330+J331+J332+J333+J334+J335+J336+J337+J338+J339+J340+J341+J342+J343+J344+J345+J346+J347+J348+J349+J350+J351+J352+J353+J354+J355+J356+J357+J358+J359+J360+J361+J362+J363+J364+J365+J366+J367+J368+J369+J370+J371+J372+J373+J374+J375+J376+J377+J378+J379+J380+J381+J382+J383+J384+J385+J386+J387+J388+J389+J390+J391+J392+J393+J394+J395+J396+J397+J398+J399+J400+J401+J402+J403+J404+J405+J406+J407+J408+J409+J410+J411+J412+J413+J414+J415+J416+J417+J418+J419+J420+J421+J422+J423+J424+J425+J426+J427+J428+J429+J430+J431+J432+J433+J434+J435+J436+J437+J438+J439+J440+J441+J442+J443+J444+J445+J446+J447+J448+J449+J450+J451+#REF!+J452+#REF!+#REF!+#REF!+#REF!+#REF!+#REF!+#REF!+J630+J631+J632+J633+#REF!+#REF!+#REF!+J634+#REF!+J651+J652+J653+J654+J655+J656+J657+J828+J829+J830+J831+J832+J833+J834+J835+J836+J901+J902+J904+J905+J906+J907+J973</f>
        <v>#REF!</v>
      </c>
      <c r="K1001" s="42" t="e">
        <f>+#REF!+#REF!+#REF!+#REF!+#REF!+#REF!+K10+K11+K12+K13+K14+K15+K16+K17+K18+K19+K20+K21+K22+K23+K24+K25+K26+K27+K28+K29+K30+K31+K32+K33+K34+K35+K36+K37+K38+K39+K40+K41+K42+K43+K44+K45+K46+K47+K48+K49+K50+K51+K52+K53+K54+K55+K56+K57+K58+K59+K60+K61+K62+K63+K64+K65+K66+K67+K68+K69+K70+K71+K72+K73+K74+K75+K76+K77+K78+K79+K80+K81+K82+K83+K84+K85+K86+K87+K88+K89+K90+K91+K92+K93+K94+K95+K96+K97+K98+K99+K100+K101+K102+K103+K104+K105+K106+K107+K108+K109+K110+K111+K112+K113+K114+K115+K116+K117+K118+K119+K120+K121+K122+K123+K124+K125+K126+K127+K128+K129+K130+K131+K132+K133+K134+K135+K136+K137+K138+K139+K140+K141+K142+K143+K144+K145+K146+K147+K148+K149+K150+K151+K152+K153+K154+K155+K156+K157+K158+K159+K160+K161+K162+K163+K165+K166+K178+K179+K180+K181+K182+K183+K184+K185+K186+K187+K188+K189+K190+K191+K192+K193+K194+K195+K196+K197+K198+K199+K200+K201+K202+K203+K204+K205+K206+K207+K208+K209+K210+K211+K212+K213+K214+K215+K216+K217+K218+K219+K220+K221+K222+K223+K224+K225+K226+K227+K228+K229+K230+K231+K232+K233+K234+K235+K236+K237+K238+K239+K240+K241+K242+K243+K244+K245+K246+K247+K248+K249+K250+K251+K252+K253+K254+K255+K256+K257+K258+K259+K260+K261+K262+K263+K264+K265+K266+K267+K268+K269+K270+K271+K272+K273+K274+K275+K276+K277+K278+K279+K280+K281+K282+K283+K284+K285+K286+K287+K288+K289+K290+K291+K292+K293+K294+K295+K296+K297+K298+K299+K300+K301+K302+K303+K304+K305+K306+K307+K308+K309+K310+K311+K312+K313+K314+K315+K316+K317+K318+K319+K320+K321+K322+K323+K324+K325+K326+K327+K328+K329+K330+K331+K332+K333+K334+K335+K336+K337+K338+K339+K340+K341+K342+K343+K344+K345+K346+K347+K348+K349+K350+K351+K352+K353+K354+K355+K356+K357+K358+K359+K360+K361+K362+K363+K364+K365+K366+K367+K368+K369+K370+K371+K372+K373+K374+K375+K376+K377+K378+K379+K380+K381+K382+K383+K384+K385+K386+K387+K388+K389+K390+K391+K392+K393+K394+K395+K396+K397+K398+K399+K400+K401+K402+K403+K404+K405+K406+K407+K408+K409+K410+K411+K412+K413+K414+K415+K416+K417+K418+K419+K420+K421+K422+K423+K424+K425+K426+K427+K428+K429+K430+K431+K432+K433+K434+K435+K436+K437+K438+K439+K440+K441+K442+K443+K444+K445+K446+K447+K448+K449+K450+K451+#REF!+K452+#REF!+#REF!+#REF!+#REF!+#REF!+#REF!+#REF!+K630+K631+K632+K633+#REF!+#REF!+#REF!+K634+#REF!+K651+K652+K653+K654+K655+K656+K657+K828+K829+K830+K831+K832+K833+K834+K835+K836+K901+K902+K904+K905+K906+K907+K973</f>
        <v>#REF!</v>
      </c>
      <c r="L1001" s="42" t="e">
        <f>+#REF!+#REF!+#REF!+#REF!+#REF!+#REF!+L10+L11+L12+L13+L14+L15+L16+L17+L18+L19+L20+L21+L22+L23+L24+L25+L26+L27+L28+L29+L30+L31+L32+L33+L34+L35+L36+L37+L38+L39+L40+L41+L42+L43+L44+L45+L46+L47+L48+L49+L50+L51+L52+L53+L54+L55+L56+L57+L58+L59+L60+L61+L62+L63+L64+L65+L66+L67+L68+L69+L70+L71+L72+L73+L74+L75+L76+L77+L78+L79+L80+L81+L82+L83+L84+L85+L86+L87+L88+L89+L90+L91+L92+L93+L94+L95+L96+L97+L98+L99+L100+L101+L102+L103+L104+L105+L106+L107+L108+L109+L110+L111+L112+L113+L114+L115+L116+L117+L118+L119+L120+L121+L122+L123+L124+L125+L126+L127+L128+L129+L130+L131+L132+L133+L134+L135+L136+L137+L138+L139+L140+L141+L142+L143+L144+L145+L146+L147+L148+L149+L150+L151+L152+L153+L154+L155+L156+L157+L158+L159+L160+L161+L162+L163+L165+L166+L178+L179+L180+L181+L182+L183+L184+L185+L186+L187+L188+L189+L190+L191+L192+L193+L194+L195+L196+L197+L198+L199+L200+L201+L202+L203+L204+L205+L206+L207+L208+L209+L210+L211+L212+L213+L214+L215+L216+L217+L218+L219+L220+L221+L222+L223+L224+L225+L226+L227+L228+L229+L230+L231+L232+L233+L234+L235+L236+L237+L238+L239+L240+L241+L242+L243+L244+L245+L246+L247+L248+L249+L250+L251+L252+L253+L254+L255+L256+L257+L258+L259+L260+L261+L262+L263+L264+L265+L266+L267+L268+L269+L270+L271+L272+L273+L274+L275+L276+L277+L278+L279+L280+L281+L282+L283+L284+L285+L286+L287+L288+L289+L290+L291+L292+L293+L294+L295+L296+L297+L298+L299+L300+L301+L302+L303+L304+L305+L306+L307+L308+L309+L310+L311+L312+L313+L314+L315+L316+L317+L318+L319+L320+L321+L322+L323+L324+L325+L326+L327+L328+L329+L330+L331+L332+L333+L334+L335+L336+L337+L338+L339+L340+L341+L342+L343+L344+L345+L346+L347+L348+L349+L350+L351+L352+L353+L354+L355+L356+L357+L358+L359+L360+L361+L362+L363+L364+L365+L366+L367+L368+L369+L370+L371+L372+L373+L374+L375+L376+L377+L378+L379+L380+L381+L382+L383+L384+L385+L386+L387+L388+L389+L390+L391+L392+L393+L394+L395+L396+L397+L398+L399+L400+L401+L402+L403+L404+L405+L406+L407+L408+L409+L410+L411+L412+L413+L414+L415+L416+L417+L418+L419+L420+L421+L422+L423+L424+L425+L426+L427+L428+L429+L430+L431+L432+L433+L434+L435+L436+L437+L438+L439+L440+L441+L442+L443+L444+L445+L446+L447+L448+L449+L450+L451+#REF!+L452+#REF!+#REF!+#REF!+#REF!+#REF!+#REF!+#REF!+L630+L631+L632+L633+#REF!+#REF!+#REF!+L634+#REF!+L651+L652+L653+L654+L655+L656+L657+L828+L829+L830+L831+L832+L833+L834+L835+L836+L901+L902+L904+L905+L906+L907+L973</f>
        <v>#REF!</v>
      </c>
      <c r="M1001" s="42" t="e">
        <f>+#REF!+#REF!+#REF!+#REF!+#REF!+#REF!+M10+M11+M12+M13+M14+M15+M16+M17+M18+M19+M20+M21+M22+M23+M24+M25+M26+M27+M28+M29+M30+M31+M32+M33+M34+M35+M36+M37+M38+M39+M40+M41+M42+M43+M44+M45+M46+M47+M48+M49+M50+M51+M52+M53+M54+M55+M56+M57+M58+M59+M60+M61+M62+M63+M64+M65+M66+M67+M68+M69+M70+M71+M72+M73+M74+M75+M76+M77+M78+M79+M80+M81+M82+M83+M84+M85+M86+M87+M88+M89+M90+M91+M92+M93+M94+M95+M96+M97+M98+M99+M100+M101+M102+M103+M104+M105+M106+M107+M108+M109+M110+M111+M112+M113+M114+M115+M116+M117+M118+M119+M120+M121+M122+M123+M124+M125+M126+M127+M128+M129+M130+M131+M132+M133+M134+M135+M136+M137+M138+M139+M140+M141+M142+M143+M144+M145+M146+M147+M148+M149+M150+M151+M152+M153+M154+M155+M156+M157+M158+M159+M160+M161+M162+M163+M165+M166+M178+M179+M180+M181+M182+M183+M184+M185+M186+M187+M188+M189+M190+M191+M192+M193+M194+M195+M196+M197+M198+M199+M200+M201+M202+M203+M204+M205+M206+M207+M208+M209+M210+M211+M212+M213+M214+M215+M216+M217+M218+M219+M220+M221+M222+M223+M224+M225+M226+M227+M228+M229+M230+M231+M232+M233+M234+M235+M236+M237+M238+M239+M240+M241+M242+M243+M244+M245+M246+M247+M248+M249+M250+M251+M252+M253+M254+M255+M256+M257+M258+M259+M260+M261+M262+M263+M264+M265+M266+M267+M268+M269+M270+M271+M272+M273+M274+M275+M276+M277+M278+M279+M280+M281+M282+M283+M284+M285+M286+M287+M288+M289+M290+M291+M292+M293+M294+M295+M296+M297+M298+M299+M300+M301+M302+M303+M304+M305+M306+M307+M308+M309+M310+M311+M312+M313+M314+M315+M316+M317+M318+M319+M320+M321+M322+M323+M324+M325+M326+M327+M328+M329+M330+M331+M332+M333+M334+M335+M336+M337+M338+M339+M340+M341+M342+M343+M344+M345+M346+M347+M348+M349+M350+M351+M352+M353+M354+M355+M356+M357+M358+M359+M360+M361+M362+M363+M364+M365+M366+M367+M368+M369+M370+M371+M372+M373+M374+M375+M376+M377+M378+M379+M380+M381+M382+M383+M384+M385+M386+M387+M388+M389+M390+M391+M392+M393+M394+M395+M396+M397+M398+M399+M400+M401+M402+M403+M404+M405+M406+M407+M408+M409+M410+M411+M412+M413+M414+M415+M416+M417+M418+M419+M420+M421+M422+M423+M424+M425+M426+M427+M428+M429+M430+M431+M432+M433+M434+M435+M436+M437+M438+M439+M440+M441+M442+M443+M444+M445+M446+M447+M448+M449+M450+M451+#REF!+M452+#REF!+#REF!+#REF!+#REF!+#REF!+#REF!+#REF!+M630+M631+M632+M633+#REF!+#REF!+#REF!+M634+#REF!+M651+M652+M653+M654+M655+M656+M657+M828+M829+M830+M831+M832+M833+M834+M835+M836+M901+M902+M904+M905+M906+M907+M973</f>
        <v>#REF!</v>
      </c>
      <c r="N1001" s="42" t="e">
        <f>+#REF!+#REF!+#REF!+#REF!+#REF!+#REF!+N10+N11+N12+N13+N14+N15+N16+N17+N18+N19+N20+N21+N22+N23+N24+N25+N26+N27+N28+N29+N30+N31+N32+N33+N34+N35+N36+N37+N38+N39+N40+N41+N42+N43+N44+N45+N46+N47+N48+N49+N50+N51+N52+N53+N54+N55+N56+N57+N58+N59+N60+N61+N62+N63+N64+N65+N66+N67+N68+N69+N70+N71+N72+N73+N74+N75+N76+N77+N78+N79+N80+N81+N82+N83+N84+N85+N86+N87+N88+N89+N90+N91+N92+N93+N94+N95+N96+N97+N98+N99+N100+N101+N102+N103+N104+N105+N106+N107+N108+N109+N110+N111+N112+N113+N114+N115+N116+N117+N118+N119+N120+N121+N122+N123+N124+N125+N126+N127+N128+N129+N130+N131+N132+N133+N134+N135+N136+N137+N138+N139+N140+N141+N142+N143+N144+N145+N146+N147+N148+N149+N150+N151+N152+N153+N154+N155+N156+N157+N158+N159+N160+N161+N162+N163+N165+N166+N178+N179+N180+N181+N182+N183+N184+N185+N186+N187+N188+N189+N190+N191+N192+N193+N194+N195+N196+N197+N198+N199+N200+N201+N202+N203+N204+N205+N206+N207+N208+N209+N210+N211+N212+N213+N214+N215+N216+N217+N218+N219+N220+N221+N222+N223+N224+N225+N226+N227+N228+N229+N230+N231+N232+N233+N234+N235+N236+N237+N238+N239+N240+N241+N242+N243+N244+N245+N246+N247+N248+N249+N250+N251+N252+N253+N254+N255+N256+N257+N258+N259+N260+N261+N262+N263+N264+N265+N266+N267+N268+N269+N270+N271+N272+N273+N274+N275+N276+N277+N278+N279+N280+N281+N282+N283+N284+N285+N286+N287+N288+N289+N290+N291+N292+N293+N294+N295+N296+N297+N298+N299+N300+N301+N302+N303+N304+N305+N306+N307+N308+N309+N310+N311+N312+N313+N314+N315+N316+N317+N318+N319+N320+N321+N322+N323+N324+N325+N326+N327+N328+N329+N330+N331+N332+N333+N334+N335+N336+N337+N338+N339+N340+N341+N342+N343+N344+N345+N346+N347+N348+N349+N350+N351+N352+N353+N354+N355+N356+N357+N358+N359+N360+N361+N362+N363+N364+N365+N366+N367+N368+N369+N370+N371+N372+N373+N374+N375+N376+N377+N378+N379+N380+N381+N382+N383+N384+N385+N386+N387+N388+N389+N390+N391+N392+N393+N394+N395+N396+N397+N398+N399+N400+N401+N402+N403+N404+N405+N406+N407+N408+N409+N410+N411+N412+N413+N414+N415+N416+N417+N418+N419+N420+N421+N422+N423+N424+N425+N426+N427+N428+N429+N430+N431+N432+N433+N434+N435+N436+N437+N438+N439+N440+N441+N442+N443+N444+N445+N446+N447+N448+N449+N450+N451+#REF!+N452+#REF!+#REF!+#REF!+#REF!+#REF!+#REF!+#REF!+N630+N631+N632+N633+#REF!+#REF!+#REF!+N634+#REF!+N651+N652+N653+N654+N655+N656+N657+N828+N829+N830+N831+N832+N833+N834+N835+N836+N901+N902+N904+N905+N906+N907+N973</f>
        <v>#REF!</v>
      </c>
      <c r="O1001" s="42" t="e">
        <f>+#REF!+#REF!+#REF!+#REF!+#REF!+#REF!+O10+O11+O12+O13+O14+O15+O16+O17+O18+O19+O20+O21+O22+O23+O24+O25+O26+O27+O28+O29+O30+O31+O32+O33+O34+O35+O36+O37+O38+O39+O40+O41+O42+O43+O44+O45+O46+O47+O48+O49+O50+O51+O52+O53+O54+O55+O56+O57+O58+O59+O60+O61+O62+O63+O64+O65+O66+O67+O68+O69+O70+O71+O72+O73+O74+O75+O76+O77+O78+O79+O80+O81+O82+O83+O84+O85+O86+O87+O88+O89+O90+O91+O92+O93+O94+O95+O96+O97+O98+O99+O100+O101+O102+O103+O104+O105+O106+O107+O108+O109+O110+O111+O112+O113+O114+O115+O116+O117+O118+O119+O120+O121+O122+O123+O124+O125+O126+O127+O128+O129+O130+O131+O132+O133+O134+O135+O136+O137+O138+O139+O140+O141+O142+O143+O144+O145+O146+O147+O148+O149+O150+O151+O152+O153+O154+O155+O156+O157+O158+O159+O160+O161+O162+O163+O165+O166+O178+O179+O180+O181+O182+O183+O184+O185+O186+O187+O188+O189+O190+O191+O192+O193+O194+O195+O196+O197+O198+O199+O200+O201+O202+O203+O204+O205+O206+O207+O208+O209+O210+O211+O212+O213+O214+O215+O216+O217+O218+O219+O220+O221+O222+O223+O224+O225+O226+O227+O228+O229+O230+O231+O232+O233+O234+O235+O236+O237+O238+O239+O240+O241+O242+O243+O244+O245+O246+O247+O248+O249+O250+O251+O252+O253+O254+O255+O256+O257+O258+O259+O260+O261+O262+O263+O264+O265+O266+O267+O268+O269+O270+O271+O272+O273+O274+O275+O276+O277+O278+O279+O280+O281+O282+O283+O284+O285+O286+O287+O288+O289+O290+O291+O292+O293+O294+O295+O296+O297+O298+O299+O300+O301+O302+O303+O304+O305+O306+O307+O308+O309+O310+O311+O312+O313+O314+O315+O316+O317+O318+O319+O320+O321+O322+O323+O324+O325+O326+O327+O328+O329+O330+O331+O332+O333+O334+O335+O336+O337+O338+O339+O340+O341+O342+O343+O344+O345+O346+O347+O348+O349+O350+O351+O352+O353+O354+O355+O356+O357+O358+O359+O360+O361+O362+O363+O364+O365+O366+O367+O368+O369+O370+O371+O372+O373+O374+O375+O376+O377+O378+O379+O380+O381+O382+O383+O384+O385+O386+O387+O388+O389+O390+O391+O392+O393+O394+O395+O396+O397+O398+O399+O400+O401+O402+O403+O404+O405+O406+O407+O408+O409+O410+O411+O412+O413+O414+O415+O416+O417+O418+O419+O420+O421+O422+O423+O424+O425+O426+O427+O428+O429+O430+O431+O432+O433+O434+O435+O436+O437+O438+O439+O440+O441+O442+O443+O444+O445+O446+O447+O448+O449+O450+O451+#REF!+O452+#REF!+#REF!+#REF!+#REF!+#REF!+#REF!+#REF!+O630+O631+O632+O633+#REF!+#REF!+#REF!+O634+#REF!+O651+O652+O653+O654+O655+O656+O657+O828+O829+O830+O831+O832+O833+O834+O835+O836+O901+O902+O904+O905+O906+O907+O973</f>
        <v>#REF!</v>
      </c>
      <c r="P1001" s="42" t="e">
        <f>+#REF!+#REF!+#REF!+#REF!+#REF!+#REF!+P10+P11+P12+P13+P14+P15+P16+P17+P18+P19+P20+P21+P22+P23+P24+P25+P26+P27+P28+P29+P30+P31+P32+P33+P34+P35+P36+P37+P38+P39+P40+P41+P42+P43+P44+P45+P46+P47+P48+P49+P50+P51+P52+P53+P54+P55+P56+P57+P58+P59+P60+P61+P62+P63+P64+P65+P66+P67+P68+P69+P70+P71+P72+P73+P74+P75+P76+P77+P78+P79+P80+P81+P82+P83+P84+P85+P86+P87+P88+P89+P90+P91+P92+P93+P94+P95+P96+P97+P98+P99+P100+P101+P102+P103+P104+P105+P106+P107+P108+P109+P110+P111+P112+P113+P114+P115+P116+P117+P118+P119+P120+P121+P122+P123+P124+P125+P126+P127+P128+P129+P130+P131+P132+P133+P134+P135+P136+P137+P138+P139+P140+P141+P142+P143+P144+P145+P146+P147+P148+P149+P150+P151+P152+P153+P154+P155+P156+P157+P158+P159+P160+P161+P162+P163+P165+P166+P178+P179+P180+P181+P182+P183+P184+P185+P186+P187+P188+P189+P190+P191+P192+P193+P194+P195+P196+P197+P198+P199+P200+P201+P202+P203+P204+P205+P206+P207+P208+P209+P210+P211+P212+P213+P214+P215+P216+P217+P218+P219+P220+P221+P222+P223+P224+P225+P226+P227+P228+P229+P230+P231+P232+P233+P234+P235+P236+P237+P238+P239+P240+P241+P242+P243+P244+P245+P246+P247+P248+P249+P250+P251+P252+P253+P254+P255+P256+P257+P258+P259+P260+P261+P262+P263+P264+P265+P266+P267+P268+P269+P270+P271+P272+P273+P274+P275+P276+P277+P278+P279+P280+P281+P282+P283+P284+P285+P286+P287+P288+P289+P290+P291+P292+P293+P294+P295+P296+P297+P298+P299+P300+P301+P302+P303+P304+P305+P306+P307+P308+P309+P310+P311+P312+P313+P314+P315+P316+P317+P318+P319+P320+P321+P322+P323+P324+P325+P326+P327+P328+P329+P330+P331+P332+P333+P334+P335+P336+P337+P338+P339+P340+P341+P342+P343+P344+P345+P346+P347+P348+P349+P350+P351+P352+P353+P354+P355+P356+P357+P358+P359+P360+P361+P362+P363+P364+P365+P366+P367+P368+P369+P370+P371+P372+P373+P374+P375+P376+P377+P378+P379+P380+P381+P382+P383+P384+P385+P386+P387+P388+P389+P390+P391+P392+P393+P394+P395+P396+P397+P398+P399+P400+P401+P402+P403+P404+P405+P406+P407+P408+P409+P410+P411+P412+P413+P414+P415+P416+P417+P418+P419+P420+P421+P422+P423+P424+P425+P426+P427+P428+P429+P430+P431+P432+P433+P434+P435+P436+P437+P438+P439+P440+P441+P442+P443+P444+P445+P446+P447+P448+P449+P450+P451+#REF!+P452+#REF!+#REF!+#REF!+#REF!+#REF!+#REF!+#REF!+P630+P631+P632+P633+#REF!+#REF!+#REF!+P634+#REF!+P651+P652+P653+P654+P655+P656+P657+P828+P829+P830+P831+P832+P833+P834+P835+P836+P901+P902+P904+P905+P906+P907+P973</f>
        <v>#REF!</v>
      </c>
      <c r="Q1001" s="42" t="e">
        <f>+#REF!+#REF!+#REF!+#REF!+#REF!+#REF!+Q10+Q11+Q12+Q13+Q14+Q15+Q16+Q17+Q18+Q19+Q20+Q21+Q22+Q23+Q24+Q25+Q26+Q27+Q28+Q29+Q30+Q31+Q32+Q33+Q34+Q35+Q36+Q37+Q38+Q39+Q40+Q41+Q42+Q43+Q44+Q45+Q46+Q47+Q48+Q49+Q50+Q51+Q52+Q53+Q54+Q55+Q56+Q57+Q58+Q59+Q60+Q61+Q62+Q63+Q64+Q65+Q66+Q67+Q68+Q69+Q70+Q71+Q72+Q73+Q74+Q75+Q76+Q77+Q78+Q79+Q80+Q81+Q82+Q83+Q84+Q85+Q86+Q87+Q88+Q89+Q90+Q91+Q92+Q93+Q94+Q95+Q96+Q97+Q98+Q99+Q100+Q101+Q102+Q103+Q104+Q105+Q106+Q107+Q108+Q109+Q110+Q111+Q112+Q113+Q114+Q115+Q116+Q117+Q118+Q119+Q120+Q121+Q122+Q123+Q124+Q125+Q126+Q127+Q128+Q129+Q130+Q131+Q132+Q133+Q134+Q135+Q136+Q137+Q138+Q139+Q140+Q141+Q142+Q143+Q144+Q145+Q146+Q147+Q148+Q149+Q150+Q151+Q152+Q153+Q154+Q155+Q156+Q157+Q158+Q159+Q160+Q161+Q162+Q163+Q165+Q166+Q178+Q179+Q180+Q181+Q182+Q183+Q184+Q185+Q186+Q187+Q188+Q189+Q190+Q191+Q192+Q193+Q194+Q195+Q196+Q197+Q198+Q199+Q200+Q201+Q202+Q203+Q204+Q205+Q206+Q207+Q208+Q209+Q210+Q211+Q212+Q213+Q214+Q215+Q216+Q217+Q218+Q219+Q220+Q221+Q222+Q223+Q224+Q225+Q226+Q227+Q228+Q229+Q230+Q231+Q232+Q233+Q234+Q235+Q236+Q237+Q238+Q239+Q240+Q241+Q242+Q243+Q244+Q245+Q246+Q247+Q248+Q249+Q250+Q251+Q252+Q253+Q254+Q255+Q256+Q257+Q258+Q259+Q260+Q261+Q262+Q263+Q264+Q265+Q266+Q267+Q268+Q269+Q270+Q271+Q272+Q273+Q274+Q275+Q276+Q277+Q278+Q279+Q280+Q281+Q282+Q283+Q284+Q285+Q286+Q287+Q288+Q289+Q290+Q291+Q292+Q293+Q294+Q295+Q296+Q297+Q298+Q299+Q300+Q301+Q302+Q303+Q304+Q305+Q306+Q307+Q308+Q309+Q310+Q311+Q312+Q313+Q314+Q315+Q316+Q317+Q318+Q319+Q320+Q321+Q322+Q323+Q324+Q325+Q326+Q327+Q328+Q329+Q330+Q331+Q332+Q333+Q334+Q335+Q336+Q337+Q338+Q339+Q340+Q341+Q342+Q343+Q344+Q345+Q346+Q347+Q348+Q349+Q350+Q351+Q352+Q353+Q354+Q355+Q356+Q357+Q358+Q359+Q360+Q361+Q362+Q363+Q364+Q365+Q366+Q367+Q368+Q369+Q370+Q371+Q372+Q373+Q374+Q375+Q376+Q377+Q378+Q379+Q380+Q381+Q382+Q383+Q384+Q385+Q386+Q387+Q388+Q389+Q390+Q391+Q392+Q393+Q394+Q395+Q396+Q397+Q398+Q399+Q400+Q401+Q402+Q403+Q404+Q405+Q406+Q407+Q408+Q409+Q410+Q411+Q412+Q413+Q414+Q415+Q416+Q417+Q418+Q419+Q420+Q421+Q422+Q423+Q424+Q425+Q426+Q427+Q428+Q429+Q430+Q431+Q432+Q433+Q434+Q435+Q436+Q437+Q438+Q439+Q440+Q441+Q442+Q443+Q444+Q445+Q446+Q447+Q448+Q449+Q450+Q451+#REF!+Q452+#REF!+#REF!+#REF!+#REF!+#REF!+#REF!+#REF!+Q630+Q631+Q632+Q633+#REF!+#REF!+#REF!+Q634+#REF!+Q651+Q652+Q653+Q654+Q655+Q656+Q657+Q828+Q829+Q830+Q831+Q832+Q833+Q834+Q835+Q836+Q901+Q902+Q904+Q905+Q906+Q907+Q973</f>
        <v>#REF!</v>
      </c>
      <c r="R1001" s="42" t="e">
        <f>+#REF!+#REF!+#REF!+#REF!+#REF!+#REF!+R10+R11+R12+R13+R14+R15+R16+R17+R18+R19+R20+R21+R22+R23+R24+R25+R26+R27+R28+R29+R30+R31+R32+R33+R34+R35+R36+R37+R38+R39+R40+R41+R42+R43+R44+R45+R46+R47+R48+R49+R50+R51+R52+R53+R54+R55+R56+R57+R58+R59+R60+R61+R62+R63+R64+R65+R66+R67+R68+R69+R70+R71+R72+R73+R74+R75+R76+R77+R78+R79+R80+R81+R82+R83+R84+R85+R86+R87+R88+R89+R90+R91+R92+R93+R94+R95+R96+R97+R98+R99+R100+R101+R102+R103+R104+R105+R106+R107+R108+R109+R110+R111+R112+R113+R114+R115+R116+R117+R118+R119+R120+R121+R122+R123+R124+R125+R126+R127+R128+R129+R130+R131+R132+R133+R134+R135+R136+R137+R138+R139+R140+R141+R142+R143+R144+R145+R146+R147+R148+R149+R150+R151+R152+R153+R154+R155+R156+R157+R158+R159+R160+R161+R162+R163+R165+R166+R178+R179+R180+R181+R182+R183+R184+R185+R186+R187+R188+R189+R190+R191+R192+R193+R194+R195+R196+R197+R198+R199+R200+R201+R202+R203+R204+R205+R206+R207+R208+R209+R210+R211+R212+R213+R214+R215+R216+R217+R218+R219+R220+R221+R222+R223+R224+R225+R226+R227+R228+R229+R230+R231+R232+R233+R234+R235+R236+R237+R238+R239+R240+R241+R242+R243+R244+R245+R246+R247+R248+R249+R250+R251+R252+R253+R254+R255+R256+R257+R258+R259+R260+R261+R262+R263+R264+R265+R266+R267+R268+R269+R270+R271+R272+R273+R274+R275+R276+R277+R278+R279+R280+R281+R282+R283+R284+R285+R286+R287+R288+R289+R290+R291+R292+R293+R294+R295+R296+R297+R298+R299+R300+R301+R302+R303+R304+R305+R306+R307+R308+R309+R310+R311+R312+R313+R314+R315+R316+R317+R318+R319+R320+R321+R322+R323+R324+R325+R326+R327+R328+R329+R330+R331+R332+R333+R334+R335+R336+R337+R338+R339+R340+R341+R342+R343+R344+R345+R346+R347+R348+R349+R350+R351+R352+R353+R354+R355+R356+R357+R358+R359+R360+R361+R362+R363+R364+R365+R366+R367+R368+R369+R370+R371+R372+R373+R374+R375+R376+R377+R378+R379+R380+R381+R382+R383+R384+R385+R386+R387+R388+R389+R390+R391+R392+R393+R394+R395+R396+R397+R398+R399+R400+R401+R402+R403+R404+R405+R406+R407+R408+R409+R410+R411+R412+R413+R414+R415+R416+R417+R418+R419+R420+R421+R422+R423+R424+R425+R426+R427+R428+R429+R430+R431+R432+R433+R434+R435+R436+R437+R438+R439+R440+R441+R442+R443+R444+R445+R446+R447+R448+R449+R450+R451+#REF!+R452+#REF!+#REF!+#REF!+#REF!+#REF!+#REF!+#REF!+R630+R631+R632+R633+#REF!+#REF!+#REF!+R634+#REF!+R651+R652+R653+R654+R655+R656+R657+R828+R829+R830+R831+R832+R833+R834+R835+R836+R901+R902+R904+R905+R906+R907+R973</f>
        <v>#REF!</v>
      </c>
      <c r="S1001" s="42" t="e">
        <f>+#REF!+#REF!+#REF!+#REF!+#REF!+#REF!+S10+S11+S12+S13+S14+S15+S16+S17+S18+S19+S20+S21+S22+S23+S24+S25+S26+S27+S28+S29+S30+S31+S32+S33+S34+S35+S36+S37+S38+S39+S40+S41+S42+S43+S44+S45+S46+S47+S48+S49+S50+S51+S52+S53+S54+S55+S56+S57+S58+S59+S60+S61+S62+S63+S64+S65+S66+S67+S68+S69+S70+S71+S72+S73+S74+S75+S76+S77+S78+S79+S80+S81+S82+S83+S84+S85+S86+S87+S88+S89+S90+S91+S92+S93+S94+S95+S96+S97+S98+S99+S100+S101+S102+S103+S104+S105+S106+S107+S108+S109+S110+S111+S112+S113+S114+S115+S116+S117+S118+S119+S120+S121+S122+S123+S124+S125+S126+S127+S128+S129+S130+S131+S132+S133+S134+S135+S136+S137+S138+S139+S140+S141+S142+S143+S144+S145+S146+S147+S148+S149+S150+S151+S152+S153+S154+S155+S156+S157+S158+S159+S160+S161+S162+S163+S165+S166+S178+S179+S180+S181+S182+S183+S184+S185+S186+S187+S188+S189+S190+S191+S192+S193+S194+S195+S196+S197+S198+S199+S200+S201+S202+S203+S204+S205+S206+S207+S208+S209+S210+S211+S212+S213+S214+S215+S216+S217+S218+S219+S220+S221+S222+S223+S224+S225+S226+S227+S228+S229+S230+S231+S232+S233+S234+S235+S236+S237+S238+S239+S240+S241+S242+S243+S244+S245+S246+S247+S248+S249+S250+S251+S252+S253+S254+S255+S256+S257+S258+S259+S260+S261+S262+S263+S264+S265+S266+S267+S268+S269+S270+S271+S272+S273+S274+S275+S276+S277+S278+S279+S280+S281+S282+S283+S284+S285+S286+S287+S288+S289+S290+S291+S292+S293+S294+S295+S296+S297+S298+S299+S300+S301+S302+S303+S304+S305+S306+S307+S308+S309+S310+S311+S312+S313+S314+S315+S316+S317+S318+S319+S320+S321+S322+S323+S324+S325+S326+S327+S328+S329+S330+S331+S332+S333+S334+S335+S336+S337+S338+S339+S340+S341+S342+S343+S344+S345+S346+S347+S348+S349+S350+S351+S352+S353+S354+S355+S356+S357+S358+S359+S360+S361+S362+S363+S364+S365+S366+S367+S368+S369+S370+S371+S372+S373+S374+S375+S376+S377+S378+S379+S380+S381+S382+S383+S384+S385+S386+S387+S388+S389+S390+S391+S392+S393+S394+S395+S396+S397+S398+S399+S400+S401+S402+S403+S404+S405+S406+S407+S408+S409+S410+S411+S412+S413+S414+S415+S416+S417+S418+S419+S420+S421+S422+S423+S424+S425+S426+S427+S428+S429+S430+S431+S432+S433+S434+S435+S436+S437+S438+S439+S440+S441+S442+S443+S444+S445+S446+S447+S448+S449+S450+S451+#REF!+S452+#REF!+#REF!+#REF!+#REF!+#REF!+#REF!+#REF!+S630+S631+S632+S633+#REF!+#REF!+#REF!+S634+#REF!+S651+S652+S653+S654+S655+S656+S657+S828+S829+S830+S831+S832+S833+S834+S835+S836+S901+S902+S904+S905+S906+S907+S973</f>
        <v>#REF!</v>
      </c>
      <c r="T1001" s="42" t="e">
        <f>+#REF!+#REF!+#REF!+#REF!+#REF!+#REF!+T10+T11+T12+T13+T14+T15+T16+T17+T18+T19+T20+T21+T22+T23+T24+T25+T26+T27+T28+T29+T30+T31+T32+T33+T34+T35+T36+T37+T38+T39+T40+T41+T42+T43+T44+T45+T46+T47+T48+T49+T50+T51+T52+T53+T54+T55+T56+T57+T58+T59+T60+T61+T62+T63+T64+T65+T66+T67+T68+T69+T70+T71+T72+T73+T74+T75+T76+T77+T78+T79+T80+T81+T82+T83+T84+T85+T86+T87+T88+T89+T90+T91+T92+T93+T94+T95+T96+T97+T98+T99+T100+T101+T102+T103+T104+T105+T106+T107+T108+T109+T110+T111+T112+T113+T114+T115+T116+T117+T118+T119+T120+T121+T122+T123+T124+T125+T126+T127+T128+T129+T130+T131+T132+T133+T134+T135+T136+T137+T138+T139+T140+T141+T142+T143+T144+T145+T146+T147+T148+T149+T150+T151+T152+T153+T154+T155+T156+T157+T158+T159+T160+T161+T162+T163+T165+T166+T178+T179+T180+T181+T182+T183+T184+T185+T186+T187+T188+T189+T190+T191+T192+T193+T194+T195+T196+T197+T198+T199+T200+T201+T202+T203+T204+T205+T206+T207+T208+T209+T210+T211+T212+T213+T214+T215+T216+T217+T218+T219+T220+T221+T222+T223+T224+T225+T226+T227+T228+T229+T230+T231+T232+T233+T234+T235+T236+T237+T238+T239+T240+T241+T242+T243+T244+T245+T246+T247+T248+T249+T250+T251+T252+T253+T254+T255+T256+T257+T258+T259+T260+T261+T262+T263+T264+T265+T266+T267+T268+T269+T270+T271+T272+T273+T274+T275+T276+T277+T278+T279+T280+T281+T282+T283+T284+T285+T286+T287+T288+T289+T290+T291+T292+T293+T294+T295+T296+T297+T298+T299+T300+T301+T302+T303+T304+T305+T306+T307+T308+T309+T310+T311+T312+T313+T314+T315+T316+T317+T318+T319+T320+T321+T322+T323+T324+T325+T326+T327+T328+T329+T330+T331+T332+T333+T334+T335+T336+T337+T338+T339+T340+T341+T342+T343+T344+T345+T346+T347+T348+T349+T350+T351+T352+T353+T354+T355+T356+T357+T358+T359+T360+T361+T362+T363+T364+T365+T366+T367+T368+T369+T370+T371+T372+T373+T374+T375+T376+T377+T378+T379+T380+T381+T382+T383+T384+T385+T386+T387+T388+T389+T390+T391+T392+T393+T394+T395+T396+T397+T398+T399+T400+T401+T402+T403+T404+T405+T406+T407+T408+T409+T410+T411+T412+T413+T414+T415+T416+T417+T418+T419+T420+T421+T422+T423+T424+T425+T426+T427+T428+T429+T430+T431+T432+T433+T434+T435+T436+T437+T438+T439+T440+T441+T442+T443+T444+T445+T446+T447+T448+T449+T450+T451+#REF!+T452+#REF!+#REF!+#REF!+#REF!+#REF!+#REF!+#REF!+T630+T631+T632+T633+#REF!+#REF!+#REF!+T634+#REF!+T651+T652+T653+T654+T655+T656+T657+T828+T829+T830+T831+T832+T833+T834+T835+T836+T901+T902+T904+T905+T906+T907+T973</f>
        <v>#REF!</v>
      </c>
      <c r="U1001" s="42" t="e">
        <f>+#REF!+#REF!+#REF!+#REF!+#REF!+#REF!+U10+U11+U12+U13+U14+U15+U16+U17+U18+U19+U20+U21+U22+U23+U24+U25+U26+U27+U28+U29+U30+U31+U32+U33+U34+U35+U36+U37+U38+U39+U40+U41+U42+U43+U44+U45+U46+U47+U48+U49+U50+U51+U52+U53+U54+U55+U56+U57+U58+U59+U60+U61+U62+U63+U64+U65+U66+U67+U68+U69+U70+U71+U72+U73+U74+U75+U76+U77+U78+U79+U80+U81+U82+U83+U84+U85+U86+U87+U88+U89+U90+U91+U92+U93+U94+U95+U96+U97+U98+U99+U100+U101+U102+U103+U104+U105+U106+U107+U108+U109+U110+U111+U112+U113+U114+U115+U116+U117+U118+U119+U120+U121+U122+U123+U124+U125+U126+U127+U128+U129+U130+U131+U132+U133+U134+U135+U136+U137+U138+U139+U140+U141+U142+U143+U144+U145+U146+U147+U148+U149+U150+U151+U152+U153+U154+U155+U156+U157+U158+U159+U160+U161+U162+U163+U165+U166+U178+U179+U180+U181+U182+U183+U184+U185+U186+U187+U188+U189+U190+U191+U192+U193+U194+U195+U196+U197+U198+U199+U200+U201+U202+U203+U204+U205+U206+U207+U208+U209+U210+U211+U212+U213+U214+U215+U216+U217+U218+U219+U220+U221+U222+U223+U224+U225+U226+U227+U228+U229+U230+U231+U232+U233+U234+U235+U236+U237+U238+U239+U240+U241+U242+U243+U244+U245+U246+U247+U248+U249+U250+U251+U252+U253+U254+U255+U256+U257+U258+U259+U260+U261+U262+U263+U264+U265+U266+U267+U268+U269+U270+U271+U272+U273+U274+U275+U276+U277+U278+U279+U280+U281+U282+U283+U284+U285+U286+U287+U288+U289+U290+U291+U292+U293+U294+U295+U296+U297+U298+U299+U300+U301+U302+U303+U304+U305+U306+U307+U308+U309+U310+U311+U312+U313+U314+U315+U316+U317+U318+U319+U320+U321+U322+U323+U324+U325+U326+U327+U328+U329+U330+U331+U332+U333+U334+U335+U336+U337+U338+U339+U340+U341+U342+U343+U344+U345+U346+U347+U348+U349+U350+U351+U352+U353+U354+U355+U356+U357+U358+U359+U360+U361+U362+U363+U364+U365+U366+U367+U368+U369+U370+U371+U372+U373+U374+U375+U376+U377+U378+U379+U380+U381+U382+U383+U384+U385+U386+U387+U388+U389+U390+U391+U392+U393+U394+U395+U396+U397+U398+U399+U400+U401+U402+U403+U404+U405+U406+U407+U408+U409+U410+U411+U412+U413+U414+U415+U416+U417+U418+U419+U420+U421+U422+U423+U424+U425+U426+U427+U428+U429+U430+U431+U432+U433+U434+U435+U436+U437+U438+U439+U440+U441+U442+U443+U444+U445+U446+U447+U448+U449+U450+U451+#REF!+U452+#REF!+#REF!+#REF!+#REF!+#REF!+#REF!+#REF!+U630+U631+U632+U633+#REF!+#REF!+#REF!+U634+#REF!+U651+U652+U653+U654+U655+U656+U657+U828+U829+U830+U831+U832+U833+U834+U835+U836+U901+U902+U904+U905+U906+U907+U973</f>
        <v>#REF!</v>
      </c>
      <c r="V1001" s="42" t="e">
        <f>+#REF!+#REF!+#REF!+#REF!+#REF!+#REF!+V10+V11+V12+V13+V14+V15+V16+V17+V18+V19+V20+V21+V22+V23+V24+V25+V26+V27+V28+V29+V30+V31+V32+V33+V34+V35+V36+V37+V38+V39+V40+V41+V42+V43+V44+V45+V46+V47+V48+V49+V50+V51+V52+V53+V54+V55+V56+V57+V58+V59+V60+V61+V62+V63+V64+V65+V66+V67+V68+V69+V70+V71+V72+V73+V74+V75+V76+V77+V78+V79+V80+V81+V82+V83+V84+V85+V86+V87+V88+V89+V90+V91+V92+V93+V94+V95+V96+V97+V98+V99+V100+V101+V102+V103+V104+V105+V106+V107+V108+V109+V110+V111+V112+V113+V114+V115+V116+V117+V118+V119+V120+V121+V122+V123+V124+V125+V126+V127+V128+V129+V130+V131+V132+V133+V134+V135+V136+V137+V138+V139+V140+V141+V142+V143+V144+V145+V146+V147+V148+V149+V150+V151+V152+V153+V154+V155+V156+V157+V158+V159+V160+V161+V162+V163+V165+V166+V178+V179+V180+V181+V182+V183+V184+V185+V186+V187+V188+V189+V190+V191+V192+V193+V194+V195+V196+V197+V198+V199+V200+V201+V202+V203+V204+V205+V206+V207+V208+V209+V210+V211+V212+V213+V214+V215+V216+V217+V218+V219+V220+V221+V222+V223+V224+V225+V226+V227+V228+V229+V230+V231+V232+V233+V234+V235+V236+V237+V238+V239+V240+V241+V242+V243+V244+V245+V246+V247+V248+V249+V250+V251+V252+V253+V254+V255+V256+V257+V258+V259+V260+V261+V262+V263+V264+V265+V266+V267+V268+V269+V270+V271+V272+V273+V274+V275+V276+V277+V278+V279+V280+V281+V282+V283+V284+V285+V286+V287+V288+V289+V290+V291+V292+V293+V294+V295+V296+V297+V298+V299+V300+V301+V302+V303+V304+V305+V306+V307+V308+V309+V310+V311+V312+V313+V314+V315+V316+V317+V318+V319+V320+V321+V322+V323+V324+V325+V326+V327+V328+V329+V330+V331+V332+V333+V334+V335+V336+V337+V338+V339+V340+V341+V342+V343+V344+V345+V346+V347+V348+V349+V350+V351+V352+V353+V354+V355+V356+V357+V358+V359+V360+V361+V362+V363+V364+V365+V366+V367+V368+V369+V370+V371+V372+V373+V374+V375+V376+V377+V378+V379+V380+V381+V382+V383+V384+V385+V386+V387+V388+V389+V390+V391+V392+V393+V394+V395+V396+V397+V398+V399+V400+V401+V402+V403+V404+V405+V406+V407+V408+V409+V410+V411+V412+V413+V414+V415+V416+V417+V418+V419+V420+V421+V422+V423+V424+V425+V426+V427+V428+V429+V430+V431+V432+V433+V434+V435+V436+V437+V438+V439+V440+V441+V442+V443+V444+V445+V446+V447+V448+V449+V450+V451+#REF!+V452+#REF!+#REF!+#REF!+#REF!+#REF!+#REF!+#REF!+V630+V631+V632+V633+#REF!+#REF!+#REF!+V634+#REF!+V651+V652+V653+V654+V655+V656+V657+V828+V829+V830+V831+V832+V833+V834+V835+V836+V901+V902+V904+V905+V906+V907+V973</f>
        <v>#REF!</v>
      </c>
      <c r="W1001" s="42" t="e">
        <f>+#REF!+#REF!+#REF!+#REF!+#REF!+#REF!+W10+W11+W12+W13+W14+W15+W16+W17+W18+W19+W20+W21+W22+W23+W24+W25+W26+W27+W28+W29+W30+W31+W32+W33+W34+W35+W36+W37+W38+W39+W40+W41+W42+W43+W44+W45+W46+W47+W48+W49+W50+W51+W52+W53+W54+W55+W56+W57+W58+W59+W60+W61+W62+W63+W64+W65+W66+W67+W68+W69+W70+W71+W72+W73+W74+W75+W76+W77+W78+W79+W80+W81+W82+W83+W84+W85+W86+W87+W88+W89+W90+W91+W92+W93+W94+W95+W96+W97+W98+W99+W100+W101+W102+W103+W104+W105+W106+W107+W108+W109+W110+W111+W112+W113+W114+W115+W116+W117+W118+W119+W120+W121+W122+W123+W124+W125+W126+W127+W128+W129+W130+W131+W132+W133+W134+W135+W136+W137+W138+W139+W140+W141+W142+W143+W144+W145+W146+W147+W148+W149+W150+W151+W152+W153+W154+W155+W156+W157+W158+W159+W160+W161+W162+W163+W165+W166+W178+W179+W180+W181+W182+W183+W184+W185+W186+W187+W188+W189+W190+W191+W192+W193+W194+W195+W196+W197+W198+W199+W200+W201+W202+W203+W204+W205+W206+W207+W208+W209+W210+W211+W212+W213+W214+W215+W216+W217+W218+W219+W220+W221+W222+W223+W224+W225+W226+W227+W228+W229+W230+W231+W232+W233+W234+W235+W236+W237+W238+W239+W240+W241+W242+W243+W244+W245+W246+W247+W248+W249+W250+W251+W252+W253+W254+W255+W256+W257+W258+W259+W260+W261+W262+W263+W264+W265+W266+W267+W268+W269+W270+W271+W272+W273+W274+W275+W276+W277+W278+W279+W280+W281+W282+W283+W284+W285+W286+W287+W288+W289+W290+W291+W292+W293+W294+W295+W296+W297+W298+W299+W300+W301+W302+W303+W304+W305+W306+W307+W308+W309+W310+W311+W312+W313+W314+W315+W316+W317+W318+W319+W320+W321+W322+W323+W324+W325+W326+W327+W328+W329+W330+W331+W332+W333+W334+W335+W336+W337+W338+W339+W340+W341+W342+W343+W344+W345+W346+W347+W348+W349+W350+W351+W352+W353+W354+W355+W356+W357+W358+W359+W360+W361+W362+W363+W364+W365+W366+W367+W368+W369+W370+W371+W372+W373+W374+W375+W376+W377+W378+W379+W380+W381+W382+W383+W384+W385+W386+W387+W388+W389+W390+W391+W392+W393+W394+W395+W396+W397+W398+W399+W400+W401+W402+W403+W404+W405+W406+W407+W408+W409+W410+W411+W412+W413+W414+W415+W416+W417+W418+W419+W420+W421+W422+W423+W424+W425+W426+W427+W428+W429+W430+W431+W432+W433+W434+W435+W436+W437+W438+W439+W440+W441+W442+W443+W444+W445+W446+W447+W448+W449+W450+W451+#REF!+W452+#REF!+#REF!+#REF!+#REF!+#REF!+#REF!+#REF!+W630+W631+W632+W633+#REF!+#REF!+#REF!+W634+#REF!+W651+W652+W653+W654+W655+W656+W657+W828+W829+W830+W831+W832+W833+W834+W835+W836+W901+W902+W904+W905+W906+W907+W973</f>
        <v>#REF!</v>
      </c>
      <c r="X1001" s="42" t="e">
        <f>+#REF!+#REF!+#REF!+#REF!+#REF!+#REF!+X10+X11+X12+X13+X14+X15+X16+X17+X18+X19+X20+X21+X22+X23+X24+X25+X26+X27+X28+X29+X30+X31+X32+X33+X34+X35+X36+X37+X38+X39+X40+X41+X42+X43+X44+X45+X46+X47+X48+X49+X50+X51+X52+X53+X54+X55+X56+X57+X58+X59+X60+X61+X62+X63+X64+X65+X66+X67+X68+X69+X70+X71+X72+X73+X74+X75+X76+X77+X78+X79+X80+X81+X82+X83+X84+X85+X86+X87+X88+X89+X90+X91+X92+X93+X94+X95+X96+X97+X98+X99+X100+X101+X102+X103+X104+X105+X106+X107+X108+X109+X110+X111+X112+X113+X114+X115+X116+X117+X118+X119+X120+X121+X122+X123+X124+X125+X126+X127+X128+X129+X130+X131+X132+X133+X134+X135+X136+X137+X138+X139+X140+X141+X142+X143+X144+X145+X146+X147+X148+X149+X150+X151+X152+X153+X154+X155+X156+X157+X158+X159+X160+X161+X162+X163+X165+X166+X178+X179+X180+X181+X182+X183+X184+X185+X186+X187+X188+X189+X190+X191+X192+X193+X194+X195+X196+X197+X198+X199+X200+X201+X202+X203+X204+X205+X206+X207+X208+X209+X210+X211+X212+X213+X214+X215+X216+X217+X218+X219+X220+X221+X222+X223+X224+X225+X226+X227+X228+X229+X230+X231+X232+X233+X234+X235+X236+X237+X238+X239+X240+X241+X242+X243+X244+X245+X246+X247+X248+X249+X250+X251+X252+X253+X254+X255+X256+X257+X258+X259+X260+X261+X262+X263+X264+X265+X266+X267+X268+X269+X270+X271+X272+X273+X274+X275+X276+X277+X278+X279+X280+X281+X282+X283+X284+X285+X286+X287+X288+X289+X290+X291+X292+X293+X294+X295+X296+X297+X298+X299+X300+X301+X302+X303+X304+X305+X306+X307+X308+X309+X310+X311+X312+X313+X314+X315+X316+X317+X318+X319+X320+X321+X322+X323+X324+X325+X326+X327+X328+X329+X330+X331+X332+X333+X334+X335+X336+X337+X338+X339+X340+X341+X342+X343+X344+X345+X346+X347+X348+X349+X350+X351+X352+X353+X354+X355+X356+X357+X358+X359+X360+X361+X362+X363+X364+X365+X366+X367+X368+X369+X370+X371+X372+X373+X374+X375+X376+X377+X378+X379+X380+X381+X382+X383+X384+X385+X386+X387+X388+X389+X390+X391+X392+X393+X394+X395+X396+X397+X398+X399+X400+X401+X402+X403+X404+X405+X406+X407+X408+X409+X410+X411+X412+X413+X414+X415+X416+X417+X418+X419+X420+X421+X422+X423+X424+X425+X426+X427+X428+X429+X430+X431+X432+X433+X434+X435+X436+X437+X438+X439+X440+X441+X442+X443+X444+X445+X446+X447+X448+X449+X450+X451+#REF!+X452+#REF!+#REF!+#REF!+#REF!+#REF!+#REF!+#REF!+X630+X631+X632+X633+#REF!+#REF!+#REF!+X634+#REF!+X651+X652+X653+X654+X655+X656+X657+X828+X829+X830+X831+X832+X833+X834+X835+X836+X901+X902+X904+X905+X906+X907+X973</f>
        <v>#REF!</v>
      </c>
      <c r="Y1001" s="42" t="e">
        <f>+#REF!+#REF!+#REF!+#REF!+#REF!+#REF!+Y10+Y11+Y12+Y13+Y14+Y15+Y16+Y17+Y18+Y19+Y20+Y21+Y22+Y23+Y24+Y25+Y26+Y27+Y28+Y29+Y30+Y31+Y32+Y33+Y34+Y35+Y36+Y37+Y38+Y39+Y40+Y41+Y42+Y43+Y44+Y45+Y46+Y47+Y48+Y49+Y50+Y51+Y52+Y53+Y54+Y55+Y56+Y57+Y58+Y59+Y60+Y61+Y62+Y63+Y64+Y65+Y66+Y67+Y68+Y69+Y70+Y71+Y72+Y73+Y74+Y75+Y76+Y77+Y78+Y79+Y80+Y81+Y82+Y83+Y84+Y85+Y86+Y87+Y88+Y89+Y90+Y91+Y92+Y93+Y94+Y95+Y96+Y97+Y98+Y99+Y100+Y101+Y102+Y103+Y104+Y105+Y106+Y107+Y108+Y109+Y110+Y111+Y112+Y113+Y114+Y115+Y116+Y117+Y118+Y119+Y120+Y121+Y122+Y123+Y124+Y125+Y126+Y127+Y128+Y129+Y130+Y131+Y132+Y133+Y134+Y135+Y136+Y137+Y138+Y139+Y140+Y141+Y142+Y143+Y144+Y145+Y146+Y147+Y148+Y149+Y150+Y151+Y152+Y153+Y154+Y155+Y156+Y157+Y158+Y159+Y160+Y161+Y162+Y163+Y165+Y166+Y178+Y179+Y180+Y181+Y182+Y183+Y184+Y185+Y186+Y187+Y188+Y189+Y190+Y191+Y192+Y193+Y194+Y195+Y196+Y197+Y198+Y199+Y200+Y201+Y202+Y203+Y204+Y205+Y206+Y207+Y208+Y209+Y210+Y211+Y212+Y213+Y214+Y215+Y216+Y217+Y218+Y219+Y220+Y221+Y222+Y223+Y224+Y225+Y226+Y227+Y228+Y229+Y230+Y231+Y232+Y233+Y234+Y235+Y236+Y237+Y238+Y239+Y240+Y241+Y242+Y243+Y244+Y245+Y246+Y247+Y248+Y249+Y250+Y251+Y252+Y253+Y254+Y255+Y256+Y257+Y258+Y259+Y260+Y261+Y262+Y263+Y264+Y265+Y266+Y267+Y268+Y269+Y270+Y271+Y272+Y273+Y274+Y275+Y276+Y277+Y278+Y279+Y280+Y281+Y282+Y283+Y284+Y285+Y286+Y287+Y288+Y289+Y290+Y291+Y292+Y293+Y294+Y295+Y296+Y297+Y298+Y299+Y300+Y301+Y302+Y303+Y304+Y305+Y306+Y307+Y308+Y309+Y310+Y311+Y312+Y313+Y314+Y315+Y316+Y317+Y318+Y319+Y320+Y321+Y322+Y323+Y324+Y325+Y326+Y327+Y328+Y329+Y330+Y331+Y332+Y333+Y334+Y335+Y336+Y337+Y338+Y339+Y340+Y341+Y342+Y343+Y344+Y345+Y346+Y347+Y348+Y349+Y350+Y351+Y352+Y353+Y354+Y355+Y356+Y357+Y358+Y359+Y360+Y361+Y362+Y363+Y364+Y365+Y366+Y367+Y368+Y369+Y370+Y371+Y372+Y373+Y374+Y375+Y376+Y377+Y378+Y379+Y380+Y381+Y382+Y383+Y384+Y385+Y386+Y387+Y388+Y389+Y390+Y391+Y392+Y393+Y394+Y395+Y396+Y397+Y398+Y399+Y400+Y401+Y402+Y403+Y404+Y405+Y406+Y407+Y408+Y409+Y410+Y411+Y412+Y413+Y414+Y415+Y416+Y417+Y418+Y419+Y420+Y421+Y422+Y423+Y424+Y425+Y426+Y427+Y428+Y429+Y430+Y431+Y432+Y433+Y434+Y435+Y436+Y437+Y438+Y439+Y440+Y441+Y442+Y443+Y444+Y445+Y446+Y447+Y448+Y449+Y450+Y451+#REF!+Y452+#REF!+#REF!+#REF!+#REF!+#REF!+#REF!+#REF!+Y630+Y631+Y632+Y633+#REF!+#REF!+#REF!+Y634+#REF!+Y651+Y652+Y653+Y654+Y655+Y656+Y657+Y828+Y829+Y830+Y831+Y832+Y833+Y834+Y835+Y836+Y901+Y902+Y904+Y905+Y906+Y907+Y973</f>
        <v>#REF!</v>
      </c>
      <c r="Z1001" s="42" t="e">
        <f>+#REF!+#REF!+#REF!+#REF!+#REF!+#REF!+Z10+Z11+Z12+Z13+Z14+Z15+Z16+Z17+Z18+Z19+Z20+Z21+Z22+Z23+Z24+Z25+Z26+Z27+Z28+Z29+Z30+Z31+Z32+Z33+Z34+Z35+Z36+Z37+Z38+Z39+Z40+Z41+Z42+Z43+Z44+Z45+Z46+Z47+Z48+Z49+Z50+Z51+Z52+Z53+Z54+Z55+Z56+Z57+Z58+Z59+Z60+Z61+Z62+Z63+Z64+Z65+Z66+Z67+Z68+Z69+Z70+Z71+Z72+Z73+Z74+Z75+Z76+Z77+Z78+Z79+Z80+Z81+Z82+Z83+Z84+Z85+Z86+Z87+Z88+Z89+Z90+Z91+Z92+Z93+Z94+Z95+Z96+Z97+Z98+Z99+Z100+Z101+Z102+Z103+Z104+Z105+Z106+Z107+Z108+Z109+Z110+Z111+Z112+Z113+Z114+Z115+Z116+Z117+Z118+Z119+Z120+Z121+Z122+Z123+Z124+Z125+Z126+Z127+Z128+Z129+Z130+Z131+Z132+Z133+Z134+Z135+Z136+Z137+Z138+Z139+Z140+Z141+Z142+Z143+Z144+Z145+Z146+Z147+Z148+Z149+Z150+Z151+Z152+Z153+Z154+Z155+Z156+Z157+Z158+Z159+Z160+Z161+Z162+Z163+Z165+Z166+Z178+Z179+Z180+Z181+Z182+Z183+Z184+Z185+Z186+Z187+Z188+Z189+Z190+Z191+Z192+Z193+Z194+Z195+Z196+Z197+Z198+Z199+Z200+Z201+Z202+Z203+Z204+Z205+Z206+Z207+Z208+Z209+Z210+Z211+Z212+Z213+Z214+Z215+Z216+Z217+Z218+Z219+Z220+Z221+Z222+Z223+Z224+Z225+Z226+Z227+Z228+Z229+Z230+Z231+Z232+Z233+Z234+Z235+Z236+Z237+Z238+Z239+Z240+Z241+Z242+Z243+Z244+Z245+Z246+Z247+Z248+Z249+Z250+Z251+Z252+Z253+Z254+Z255+Z256+Z257+Z258+Z259+Z260+Z261+Z262+Z263+Z264+Z265+Z266+Z267+Z268+Z269+Z270+Z271+Z272+Z273+Z274+Z275+Z276+Z277+Z278+Z279+Z280+Z281+Z282+Z283+Z284+Z285+Z286+Z287+Z288+Z289+Z290+Z291+Z292+Z293+Z294+Z295+Z296+Z297+Z298+Z299+Z300+Z301+Z302+Z303+Z304+Z305+Z306+Z307+Z308+Z309+Z310+Z311+Z312+Z313+Z314+Z315+Z316+Z317+Z318+Z319+Z320+Z321+Z322+Z323+Z324+Z325+Z326+Z327+Z328+Z329+Z330+Z331+Z332+Z333+Z334+Z335+Z336+Z337+Z338+Z339+Z340+Z341+Z342+Z343+Z344+Z345+Z346+Z347+Z348+Z349+Z350+Z351+Z352+Z353+Z354+Z355+Z356+Z357+Z358+Z359+Z360+Z361+Z362+Z363+Z364+Z365+Z366+Z367+Z368+Z369+Z370+Z371+Z372+Z373+Z374+Z375+Z376+Z377+Z378+Z379+Z380+Z381+Z382+Z383+Z384+Z385+Z386+Z387+Z388+Z389+Z390+Z391+Z392+Z393+Z394+Z395+Z396+Z397+Z398+Z399+Z400+Z401+Z402+Z403+Z404+Z405+Z406+Z407+Z408+Z409+Z410+Z411+Z412+Z413+Z414+Z415+Z416+Z417+Z418+Z419+Z420+Z421+Z422+Z423+Z424+Z425+Z426+Z427+Z428+Z429+Z430+Z431+Z432+Z433+Z434+Z435+Z436+Z437+Z438+Z439+Z440+Z441+Z442+Z443+Z444+Z445+Z446+Z447+Z448+Z449+Z450+Z451+#REF!+Z452+#REF!+#REF!+#REF!+#REF!+#REF!+#REF!+#REF!+Z630+Z631+Z632+Z633+#REF!+#REF!+#REF!+Z634+#REF!+Z651+Z652+Z653+Z654+Z655+Z656+Z657+Z828+Z829+Z830+Z831+Z832+Z833+Z834+Z835+Z836+Z901+Z902+Z904+Z905+Z906+Z907+Z973</f>
        <v>#REF!</v>
      </c>
      <c r="AA1001" s="42" t="e">
        <f>+#REF!+#REF!+#REF!+#REF!+#REF!+#REF!+AA10+AA11+AA12+AA13+AA14+AA15+AA16+AA17+AA18+AA19+AA20+AA21+AA22+AA23+AA24+AA25+AA26+AA27+AA28+AA29+AA30+AA31+AA32+AA33+AA34+AA35+AA36+AA37+AA38+AA39+AA40+AA41+AA42+AA43+AA44+AA45+AA46+AA47+AA48+AA49+AA50+AA51+AA52+AA53+AA54+AA55+AA56+AA57+AA58+AA59+AA60+AA61+AA62+AA63+AA64+AA65+AA66+AA67+AA68+AA69+AA70+AA71+AA72+AA73+AA74+AA75+AA76+AA77+AA78+AA79+AA80+AA81+AA82+AA83+AA84+AA85+AA86+AA87+AA88+AA89+AA90+AA91+AA92+AA93+AA94+AA95+AA96+AA97+AA98+AA99+AA100+AA101+AA102+AA103+AA104+AA105+AA106+AA107+AA108+AA109+AA110+AA111+AA112+AA113+AA114+AA115+AA116+AA117+AA118+AA119+AA120+AA121+AA122+AA123+AA124+AA125+AA126+AA127+AA128+AA129+AA130+AA131+AA132+AA133+AA134+AA135+AA136+AA137+AA138+AA139+AA140+AA141+AA142+AA143+AA144+AA145+AA146+AA147+AA148+AA149+AA150+AA151+AA152+AA153+AA154+AA155+AA156+AA157+AA158+AA159+AA160+AA161+AA162+AA163+AA165+AA166+AA178+AA179+AA180+AA181+AA182+AA183+AA184+AA185+AA186+AA187+AA188+AA189+AA190+AA191+AA192+AA193+AA194+AA195+AA196+AA197+AA198+AA199+AA200+AA201+AA202+AA203+AA204+AA205+AA206+AA207+AA208+AA209+AA210+AA211+AA212+AA213+AA214+AA215+AA216+AA217+AA218+AA219+AA220+AA221+AA222+AA223+AA224+AA225+AA226+AA227+AA228+AA229+AA230+AA231+AA232+AA233+AA234+AA235+AA236+AA237+AA238+AA239+AA240+AA241+AA242+AA243+AA244+AA245+AA246+AA247+AA248+AA249+AA250+AA251+AA252+AA253+AA254+AA255+AA256+AA257+AA258+AA259+AA260+AA261+AA262+AA263+AA264+AA265+AA266+AA267+AA268+AA269+AA270+AA271+AA272+AA273+AA274+AA275+AA276+AA277+AA278+AA279+AA280+AA281+AA282+AA283+AA284+AA285+AA286+AA287+AA288+AA289+AA290+AA291+AA292+AA293+AA294+AA295+AA296+AA297+AA298+AA299+AA300+AA301+AA302+AA303+AA304+AA305+AA306+AA307+AA308+AA309+AA310+AA311+AA312+AA313+AA314+AA315+AA316+AA317+AA318+AA319+AA320+AA321+AA322+AA323+AA324+AA325+AA326+AA327+AA328+AA329+AA330+AA331+AA332+AA333+AA334+AA335+AA336+AA337+AA338+AA339+AA340+AA341+AA342+AA343+AA344+AA345+AA346+AA347+AA348+AA349+AA350+AA351+AA352+AA353+AA354+AA355+AA356+AA357+AA358+AA359+AA360+AA361+AA362+AA363+AA364+AA365+AA366+AA367+AA368+AA369+AA370+AA371+AA372+AA373+AA374+AA375+AA376+AA377+AA378+AA379+AA380+AA381+AA382+AA383+AA384+AA385+AA386+AA387+AA388+AA389+AA390+AA391+AA392+AA393+AA394+AA395+AA396+AA397+AA398+AA399+AA400+AA401+AA402+AA403+AA404+AA405+AA406+AA407+AA408+AA409+AA410+AA411+AA412+AA413+AA414+AA415+AA416+AA417+AA418+AA419+AA420+AA421+AA422+AA423+AA424+AA425+AA426+AA427+AA428+AA429+AA430+AA431+AA432+AA433+AA434+AA435+AA436+AA437+AA438+AA439+AA440+AA441+AA442+AA443+AA444+AA445+AA446+AA447+AA448+AA449+AA450+AA451+#REF!+AA452+#REF!+#REF!+#REF!+#REF!+#REF!+#REF!+#REF!+AA630+AA631+AA632+AA633+#REF!+#REF!+#REF!+AA634+#REF!+AA651+AA652+AA653+AA654+AA655+AA656+AA657+AA828+AA829+AA830+AA831+AA832+AA833+AA834+AA835+AA836+AA901+AA902+AA904+AA905+AA906+AA907+AA973</f>
        <v>#REF!</v>
      </c>
      <c r="AB1001" s="42" t="e">
        <f>+#REF!+#REF!+#REF!+#REF!+#REF!+#REF!+AB10+AB11+AB12+AB13+AB14+AB15+AB16+AB17+AB18+AB19+AB20+AB21+AB22+AB23+AB24+AB25+AB26+AB27+AB28+AB29+AB30+AB31+AB32+AB33+AB34+AB35+AB36+AB37+AB38+AB39+AB40+AB41+AB42+AB43+AB44+AB45+AB46+AB47+AB48+AB49+AB50+AB51+AB52+AB53+AB54+AB55+AB56+AB57+AB58+AB59+AB60+AB61+AB62+AB63+AB64+AB65+AB66+AB67+AB68+AB69+AB70+AB71+AB72+AB73+AB74+AB75+AB76+AB77+AB78+AB79+AB80+AB81+AB82+AB83+AB84+AB85+AB86+AB87+AB88+AB89+AB90+AB91+AB92+AB93+AB94+AB95+AB96+AB97+AB98+AB99+AB100+AB101+AB102+AB103+AB104+AB105+AB106+AB107+AB108+AB109+AB110+AB111+AB112+AB113+AB114+AB115+AB116+AB117+AB118+AB119+AB120+AB121+AB122+AB123+AB124+AB125+AB126+AB127+AB128+AB129+AB130+AB131+AB132+AB133+AB134+AB135+AB136+AB137+AB138+AB139+AB140+AB141+AB142+AB143+AB144+AB145+AB146+AB147+AB148+AB149+AB150+AB151+AB152+AB153+AB154+AB155+AB156+AB157+AB158+AB159+AB160+AB161+AB162+AB163+AB165+AB166+AB178+AB179+AB180+AB181+AB182+AB183+AB184+AB185+AB186+AB187+AB188+AB189+AB190+AB191+AB192+AB193+AB194+AB195+AB196+AB197+AB198+AB199+AB200+AB201+AB202+AB203+AB204+AB205+AB206+AB207+AB208+AB209+AB210+AB211+AB212+AB213+AB214+AB215+AB216+AB217+AB218+AB219+AB220+AB221+AB222+AB223+AB224+AB225+AB226+AB227+AB228+AB229+AB230+AB231+AB232+AB233+AB234+AB235+AB236+AB237+AB238+AB239+AB240+AB241+AB242+AB243+AB244+AB245+AB246+AB247+AB248+AB249+AB250+AB251+AB252+AB253+AB254+AB255+AB256+AB257+AB258+AB259+AB260+AB261+AB262+AB263+AB264+AB265+AB266+AB267+AB268+AB269+AB270+AB271+AB272+AB273+AB274+AB275+AB276+AB277+AB278+AB279+AB280+AB281+AB282+AB283+AB284+AB285+AB286+AB287+AB288+AB289+AB290+AB291+AB292+AB293+AB294+AB295+AB296+AB297+AB298+AB299+AB300+AB301+AB302+AB303+AB304+AB305+AB306+AB307+AB308+AB309+AB310+AB311+AB312+AB313+AB314+AB315+AB316+AB317+AB318+AB319+AB320+AB321+AB322+AB323+AB324+AB325+AB326+AB327+AB328+AB329+AB330+AB331+AB332+AB333+AB334+AB335+AB336+AB337+AB338+AB339+AB340+AB341+AB342+AB343+AB344+AB345+AB346+AB347+AB348+AB349+AB350+AB351+AB352+AB353+AB354+AB355+AB356+AB357+AB358+AB359+AB360+AB361+AB362+AB363+AB364+AB365+AB366+AB367+AB368+AB369+AB370+AB371+AB372+AB373+AB374+AB375+AB376+AB377+AB378+AB379+AB380+AB381+AB382+AB383+AB384+AB385+AB386+AB387+AB388+AB389+AB390+AB391+AB392+AB393+AB394+AB395+AB396+AB397+AB398+AB399+AB400+AB401+AB402+AB403+AB404+AB405+AB406+AB407+AB408+AB409+AB410+AB411+AB412+AB413+AB414+AB415+AB416+AB417+AB418+AB419+AB420+AB421+AB422+AB423+AB424+AB425+AB426+AB427+AB428+AB429+AB430+AB431+AB432+AB433+AB434+AB435+AB436+AB437+AB438+AB439+AB440+AB441+AB442+AB443+AB444+AB445+AB446+AB447+AB448+AB449+AB450+AB451+#REF!+AB452+#REF!+#REF!+#REF!+#REF!+#REF!+#REF!+#REF!+AB630+AB631+AB632+AB633+#REF!+#REF!+#REF!+AB634+#REF!+AB651+AB652+AB653+AB654+AB655+AB656+AB657+AB828+AB829+AB830+AB831+AB832+AB833+AB834+AB835+AB836+AB901+AB902+AB904+AB905+AB906+AB907+AB973</f>
        <v>#REF!</v>
      </c>
      <c r="AC1001" s="42" t="e">
        <f>+#REF!+#REF!+#REF!+#REF!+#REF!+#REF!+AC10+AC11+AC12+AC13+AC14+AC15+AC16+AC17+AC18+AC19+AC20+AC21+AC22+AC23+AC24+AC25+AC26+AC27+AC28+AC29+AC30+AC31+AC32+AC33+AC34+AC35+AC36+AC37+AC38+AC39+AC40+AC41+AC42+AC43+AC44+AC45+AC46+AC47+AC48+AC49+AC50+AC51+AC52+AC53+AC54+AC55+AC56+AC57+AC58+AC59+AC60+AC61+AC62+AC63+AC64+AC65+AC66+AC67+AC68+AC69+AC70+AC71+AC72+AC73+AC74+AC75+AC76+AC77+AC78+AC79+AC80+AC81+AC82+AC83+AC84+AC85+AC86+AC87+AC88+AC89+AC90+AC91+AC92+AC93+AC94+AC95+AC96+AC97+AC98+AC99+AC100+AC101+AC102+AC103+AC104+AC105+AC106+AC107+AC108+AC109+AC110+AC111+AC112+AC113+AC114+AC115+AC116+AC117+AC118+AC119+AC120+AC121+AC122+AC123+AC124+AC125+AC126+AC127+AC128+AC129+AC130+AC131+AC132+AC133+AC134+AC135+AC136+AC137+AC138+AC139+AC140+AC141+AC142+AC143+AC144+AC145+AC146+AC147+AC148+AC149+AC150+AC151+AC152+AC153+AC154+AC155+AC156+AC157+AC158+AC159+AC160+AC161+AC162+AC163+AC165+AC166+AC178+AC179+AC180+AC181+AC182+AC183+AC184+AC185+AC186+AC187+AC188+AC189+AC190+AC191+AC192+AC193+AC194+AC195+AC196+AC197+AC198+AC199+AC200+AC201+AC202+AC203+AC204+AC205+AC206+AC207+AC208+AC209+AC210+AC211+AC212+AC213+AC214+AC215+AC216+AC217+AC218+AC219+AC220+AC221+AC222+AC223+AC224+AC225+AC226+AC227+AC228+AC229+AC230+AC231+AC232+AC233+AC234+AC235+AC236+AC237+AC238+AC239+AC240+AC241+AC242+AC243+AC244+AC245+AC246+AC247+AC248+AC249+AC250+AC251+AC252+AC253+AC254+AC255+AC256+AC257+AC258+AC259+AC260+AC261+AC262+AC263+AC264+AC265+AC266+AC267+AC268+AC269+AC270+AC271+AC272+AC273+AC274+AC275+AC276+AC277+AC278+AC279+AC280+AC281+AC282+AC283+AC284+AC285+AC286+AC287+AC288+AC289+AC290+AC291+AC292+AC293+AC294+AC295+AC296+AC297+AC298+AC299+AC300+AC301+AC302+AC303+AC304+AC305+AC306+AC307+AC308+AC309+AC310+AC311+AC312+AC313+AC314+AC315+AC316+AC317+AC318+AC319+AC320+AC321+AC322+AC323+AC324+AC325+AC326+AC327+AC328+AC329+AC330+AC331+AC332+AC333+AC334+AC335+AC336+AC337+AC338+AC339+AC340+AC341+AC342+AC343+AC344+AC345+AC346+AC347+AC348+AC349+AC350+AC351+AC352+AC353+AC354+AC355+AC356+AC357+AC358+AC359+AC360+AC361+AC362+AC363+AC364+AC365+AC366+AC367+AC368+AC369+AC370+AC371+AC372+AC373+AC374+AC375+AC376+AC377+AC378+AC379+AC380+AC381+AC382+AC383+AC384+AC385+AC386+AC387+AC388+AC389+AC390+AC391+AC392+AC393+AC394+AC395+AC396+AC397+AC398+AC399+AC400+AC401+AC402+AC403+AC404+AC405+AC406+AC407+AC408+AC409+AC410+AC411+AC412+AC413+AC414+AC415+AC416+AC417+AC418+AC419+AC420+AC421+AC422+AC423+AC424+AC425+AC426+AC427+AC428+AC429+AC430+AC431+AC432+AC433+AC434+AC435+AC436+AC437+AC438+AC439+AC440+AC441+AC442+AC443+AC444+AC445+AC446+AC447+AC448+AC449+AC450+AC451+#REF!+AC452+#REF!+#REF!+#REF!+#REF!+#REF!+#REF!+#REF!+AC630+AC631+AC632+AC633+#REF!+#REF!+#REF!+AC634+#REF!+AC651+AC652+AC653+AC654+AC655+AC656+AC657+AC828+AC829+AC830+AC831+AC832+AC833+AC834+AC835+AC836+AC901+AC902+AC904+AC905+AC906+AC907+AC973</f>
        <v>#REF!</v>
      </c>
      <c r="AD1001" s="42" t="e">
        <f>+#REF!+#REF!+#REF!+#REF!+#REF!+#REF!+AD10+AD11+AD12+AD13+AD14+AD15+AD16+AD17+AD18+AD19+AD20+AD21+AD22+AD23+AD24+AD25+AD26+AD27+AD28+AD29+AD30+AD31+AD32+AD33+AD34+AD35+AD36+AD37+AD38+AD39+AD40+AD41+AD42+AD43+AD44+AD45+AD46+AD47+AD48+AD49+AD50+AD51+AD52+AD53+AD54+AD55+AD56+AD57+AD58+AD59+AD60+AD61+AD62+AD63+AD64+AD65+AD66+AD67+AD68+AD69+AD70+AD71+AD72+AD73+AD74+AD75+AD76+AD77+AD78+AD79+AD80+AD81+AD82+AD83+AD84+AD85+AD86+AD87+AD88+AD89+AD90+AD91+AD92+AD93+AD94+AD95+AD96+AD97+AD98+AD99+AD100+AD101+AD102+AD103+AD104+AD105+AD106+AD107+AD108+AD109+AD110+AD111+AD112+AD113+AD114+AD115+AD116+AD117+AD118+AD119+AD120+AD121+AD122+AD123+AD124+AD125+AD126+AD127+AD128+AD129+AD130+AD131+AD132+AD133+AD134+AD135+AD136+AD137+AD138+AD139+AD140+AD141+AD142+AD143+AD144+AD145+AD146+AD147+AD148+AD149+AD150+AD151+AD152+AD153+AD154+AD155+AD156+AD157+AD158+AD159+AD160+AD161+AD162+AD163+AD165+AD166+AD178+AD179+AD180+AD181+AD182+AD183+AD184+AD185+AD186+AD187+AD188+AD189+AD190+AD191+AD192+AD193+AD194+AD195+AD196+AD197+AD198+AD199+AD200+AD201+AD202+AD203+AD204+AD205+AD206+AD207+AD208+AD209+AD210+AD211+AD212+AD213+AD214+AD215+AD216+AD217+AD218+AD219+AD220+AD221+AD222+AD223+AD224+AD225+AD226+AD227+AD228+AD229+AD230+AD231+AD232+AD233+AD234+AD235+AD236+AD237+AD238+AD239+AD240+AD241+AD242+AD243+AD244+AD245+AD246+AD247+AD248+AD249+AD250+AD251+AD252+AD253+AD254+AD255+AD256+AD257+AD258+AD259+AD260+AD261+AD262+AD263+AD264+AD265+AD266+AD267+AD268+AD269+AD270+AD271+AD272+AD273+AD274+AD275+AD276+AD277+AD278+AD279+AD280+AD281+AD282+AD283+AD284+AD285+AD286+AD287+AD288+AD289+AD290+AD291+AD292+AD293+AD294+AD295+AD296+AD297+AD298+AD299+AD300+AD301+AD302+AD303+AD304+AD305+AD306+AD307+AD308+AD309+AD310+AD311+AD312+AD313+AD314+AD315+AD316+AD317+AD318+AD319+AD320+AD321+AD322+AD323+AD324+AD325+AD326+AD327+AD328+AD329+AD330+AD331+AD332+AD333+AD334+AD335+AD336+AD337+AD338+AD339+AD340+AD341+AD342+AD343+AD344+AD345+AD346+AD347+AD348+AD349+AD350+AD351+AD352+AD353+AD354+AD355+AD356+AD357+AD358+AD359+AD360+AD361+AD362+AD363+AD364+AD365+AD366+AD367+AD368+AD369+AD370+AD371+AD372+AD373+AD374+AD375+AD376+AD377+AD378+AD379+AD380+AD381+AD382+AD383+AD384+AD385+AD386+AD387+AD388+AD389+AD390+AD391+AD392+AD393+AD394+AD395+AD396+AD397+AD398+AD399+AD400+AD401+AD402+AD403+AD404+AD405+AD406+AD407+AD408+AD409+AD410+AD411+AD412+AD413+AD414+AD415+AD416+AD417+AD418+AD419+AD420+AD421+AD422+AD423+AD424+AD425+AD426+AD427+AD428+AD429+AD430+AD431+AD432+AD433+AD434+AD435+AD436+AD437+AD438+AD439+AD440+AD441+AD442+AD443+AD444+AD445+AD446+AD447+AD448+AD449+AD450+AD451+#REF!+AD452+#REF!+#REF!+#REF!+#REF!+#REF!+#REF!+#REF!+AD630+AD631+AD632+AD633+#REF!+#REF!+#REF!+AD634+#REF!+AD651+AD652+AD653+AD654+AD655+AD656+AD657+AD828+AD829+AD830+AD831+AD832+AD833+AD834+AD835+AD836+AD901+AD902+AD904+AD905+AD906+AD907+AD973</f>
        <v>#REF!</v>
      </c>
      <c r="AE1001" s="42" t="e">
        <f>+#REF!+#REF!+#REF!+#REF!+#REF!+#REF!+AE10+AE11+AE12+AE13+AE14+AE15+AE16+AE17+AE18+AE19+AE20+AE21+AE22+AE23+AE24+AE25+AE26+AE27+AE28+AE29+AE30+AE31+AE32+AE33+AE34+AE35+AE36+AE37+AE38+AE39+AE40+AE41+AE42+AE43+AE44+AE45+AE46+AE47+AE48+AE49+AE50+AE51+AE52+AE53+AE54+AE55+AE56+AE57+AE58+AE59+AE60+AE61+AE62+AE63+AE64+AE65+AE66+AE67+AE68+AE69+AE70+AE71+AE72+AE73+AE74+AE75+AE76+AE77+AE78+AE79+AE80+AE81+AE82+AE83+AE84+AE85+AE86+AE87+AE88+AE89+AE90+AE91+AE92+AE93+AE94+AE95+AE96+AE97+AE98+AE99+AE100+AE101+AE102+AE103+AE104+AE105+AE106+AE107+AE108+AE109+AE110+AE111+AE112+AE113+AE114+AE115+AE116+AE117+AE118+AE119+AE120+AE121+AE122+AE123+AE124+AE125+AE126+AE127+AE128+AE129+AE130+AE131+AE132+AE133+AE134+AE135+AE136+AE137+AE138+AE139+AE140+AE141+AE142+AE143+AE144+AE145+AE146+AE147+AE148+AE149+AE150+AE151+AE152+AE153+AE154+AE155+AE156+AE157+AE158+AE159+AE160+AE161+AE162+AE163+AE165+AE166+AE178+AE179+AE180+AE181+AE182+AE183+AE184+AE185+AE186+AE187+AE188+AE189+AE190+AE191+AE192+AE193+AE194+AE195+AE196+AE197+AE198+AE199+AE200+AE201+AE202+AE203+AE204+AE205+AE206+AE207+AE208+AE209+AE210+AE211+AE212+AE213+AE214+AE215+AE216+AE217+AE218+AE219+AE220+AE221+AE222+AE223+AE224+AE225+AE226+AE227+AE228+AE229+AE230+AE231+AE232+AE233+AE234+AE235+AE236+AE237+AE238+AE239+AE240+AE241+AE242+AE243+AE244+AE245+AE246+AE247+AE248+AE249+AE250+AE251+AE252+AE253+AE254+AE255+AE256+AE257+AE258+AE259+AE260+AE261+AE262+AE263+AE264+AE265+AE266+AE267+AE268+AE269+AE270+AE271+AE272+AE273+AE274+AE275+AE276+AE277+AE278+AE279+AE280+AE281+AE282+AE283+AE284+AE285+AE286+AE287+AE288+AE289+AE290+AE291+AE292+AE293+AE294+AE295+AE296+AE297+AE298+AE299+AE300+AE301+AE302+AE303+AE304+AE305+AE306+AE307+AE308+AE309+AE310+AE311+AE312+AE313+AE314+AE315+AE316+AE317+AE318+AE319+AE320+AE321+AE322+AE323+AE324+AE325+AE326+AE327+AE328+AE329+AE330+AE331+AE332+AE333+AE334+AE335+AE336+AE337+AE338+AE339+AE340+AE341+AE342+AE343+AE344+AE345+AE346+AE347+AE348+AE349+AE350+AE351+AE352+AE353+AE354+AE355+AE356+AE357+AE358+AE359+AE360+AE361+AE362+AE363+AE364+AE365+AE366+AE367+AE368+AE369+AE370+AE371+AE372+AE373+AE374+AE375+AE376+AE377+AE378+AE379+AE380+AE381+AE382+AE383+AE384+AE385+AE386+AE387+AE388+AE389+AE390+AE391+AE392+AE393+AE394+AE395+AE396+AE397+AE398+AE399+AE400+AE401+AE402+AE403+AE404+AE405+AE406+AE407+AE408+AE409+AE410+AE411+AE412+AE413+AE414+AE415+AE416+AE417+AE418+AE419+AE420+AE421+AE422+AE423+AE424+AE425+AE426+AE427+AE428+AE429+AE430+AE431+AE432+AE433+AE434+AE435+AE436+AE437+AE438+AE439+AE440+AE441+AE442+AE443+AE444+AE445+AE446+AE447+AE448+AE449+AE450+AE451+#REF!+AE452+#REF!+#REF!+#REF!+#REF!+#REF!+#REF!+#REF!+AE630+AE631+AE632+AE633+#REF!+#REF!+#REF!+AE634+#REF!+AE651+AE652+AE653+AE654+AE655+AE656+AE657+AE828+AE829+AE830+AE831+AE832+AE833+AE834+AE835+AE836+AE901+AE902+AE904+AE905+AE906+AE907+AE973</f>
        <v>#REF!</v>
      </c>
      <c r="AF1001" s="42" t="e">
        <f>+#REF!+#REF!+#REF!+#REF!+#REF!+#REF!+AF10+AF11+AF12+AF13+AF14+AF15+AF16+AF17+AF18+AF19+AF20+AF21+AF22+AF23+AF24+AF25+AF26+AF27+AF28+AF29+AF30+AF31+AF32+AF33+AF34+AF35+AF36+AF37+AF38+AF39+AF40+AF41+AF42+AF43+AF44+AF45+AF46+AF47+AF48+AF49+AF50+AF51+AF52+AF53+AF54+AF55+AF56+AF57+AF58+AF59+AF60+AF61+AF62+AF63+AF64+AF65+AF66+AF67+AF68+AF69+AF70+AF71+AF72+AF73+AF74+AF75+AF76+AF77+AF78+AF79+AF80+AF81+AF82+AF83+AF84+AF85+AF86+AF87+AF88+AF89+AF90+AF91+AF92+AF93+AF94+AF95+AF96+AF97+AF98+AF99+AF100+AF101+AF102+AF103+AF104+AF105+AF106+AF107+AF108+AF109+AF110+AF111+AF112+AF113+AF114+AF115+AF116+AF117+AF118+AF119+AF120+AF121+AF122+AF123+AF124+AF125+AF126+AF127+AF128+AF129+AF130+AF131+AF132+AF133+AF134+AF135+AF136+AF137+AF138+AF139+AF140+AF141+AF142+AF143+AF144+AF145+AF146+AF147+AF148+AF149+AF150+AF151+AF152+AF153+AF154+AF155+AF156+AF157+AF158+AF159+AF160+AF161+AF162+AF163+AF165+AF166+AF178+AF179+AF180+AF181+AF182+AF183+AF184+AF185+AF186+AF187+AF188+AF189+AF190+AF191+AF192+AF193+AF194+AF195+AF196+AF197+AF198+AF199+AF200+AF201+AF202+AF203+AF204+AF205+AF206+AF207+AF208+AF209+AF210+AF211+AF212+AF213+AF214+AF215+AF216+AF217+AF218+AF219+AF220+AF221+AF222+AF223+AF224+AF225+AF226+AF227+AF228+AF229+AF230+AF231+AF232+AF233+AF234+AF235+AF236+AF237+AF238+AF239+AF240+AF241+AF242+AF243+AF244+AF245+AF246+AF247+AF248+AF249+AF250+AF251+AF252+AF253+AF254+AF255+AF256+AF257+AF258+AF259+AF260+AF261+AF262+AF263+AF264+AF265+AF266+AF267+AF268+AF269+AF270+AF271+AF272+AF273+AF274+AF275+AF276+AF277+AF278+AF279+AF280+AF281+AF282+AF283+AF284+AF285+AF286+AF287+AF288+AF289+AF290+AF291+AF292+AF293+AF294+AF295+AF296+AF297+AF298+AF299+AF300+AF301+AF302+AF303+AF304+AF305+AF306+AF307+AF308+AF309+AF310+AF311+AF312+AF313+AF314+AF315+AF316+AF317+AF318+AF319+AF320+AF321+AF322+AF323+AF324+AF325+AF326+AF327+AF328+AF329+AF330+AF331+AF332+AF333+AF334+AF335+AF336+AF337+AF338+AF339+AF340+AF341+AF342+AF343+AF344+AF345+AF346+AF347+AF348+AF349+AF350+AF351+AF352+AF353+AF354+AF355+AF356+AF357+AF358+AF359+AF360+AF361+AF362+AF363+AF364+AF365+AF366+AF367+AF368+AF369+AF370+AF371+AF372+AF373+AF374+AF375+AF376+AF377+AF378+AF379+AF380+AF381+AF382+AF383+AF384+AF385+AF386+AF387+AF388+AF389+AF390+AF391+AF392+AF393+AF394+AF395+AF396+AF397+AF398+AF399+AF400+AF401+AF402+AF403+AF404+AF405+AF406+AF407+AF408+AF409+AF410+AF411+AF412+AF413+AF414+AF415+AF416+AF417+AF418+AF419+AF420+AF421+AF422+AF423+AF424+AF425+AF426+AF427+AF428+AF429+AF430+AF431+AF432+AF433+AF434+AF435+AF436+AF437+AF438+AF439+AF440+AF441+AF442+AF443+AF444+AF445+AF446+AF447+AF448+AF449+AF450+AF451+#REF!+AF452+#REF!+#REF!+#REF!+#REF!+#REF!+#REF!+#REF!+AF630+AF631+AF632+AF633+#REF!+#REF!+#REF!+AF634+#REF!+AF651+AF652+AF653+AF654+AF655+AF656+AF657+AF828+AF829+AF830+AF831+AF832+AF833+AF834+AF835+AF836+AF901+AF902+AF904+AF905+AF906+AF907+AF973</f>
        <v>#REF!</v>
      </c>
      <c r="AG1001" s="42" t="e">
        <f>+#REF!+#REF!+#REF!+#REF!+#REF!+#REF!+AG10+AG11+AG12+AG13+AG14+AG15+AG16+AG17+AG18+AG19+AG20+AG21+AG22+AG23+AG24+AG25+AG26+AG27+AG28+AG29+AG30+AG31+AG32+AG33+AG34+AG35+AG36+AG37+AG38+AG39+AG40+AG41+AG42+AG43+AG44+AG45+AG46+AG47+AG48+AG49+AG50+AG51+AG52+AG53+AG54+AG55+AG56+AG57+AG58+AG59+AG60+AG61+AG62+AG63+AG64+AG65+AG66+AG67+AG68+AG69+AG70+AG71+AG72+AG73+AG74+AG75+AG76+AG77+AG78+AG79+AG80+AG81+AG82+AG83+AG84+AG85+AG86+AG87+AG88+AG89+AG90+AG91+AG92+AG93+AG94+AG95+AG96+AG97+AG98+AG99+AG100+AG101+AG102+AG103+AG104+AG105+AG106+AG107+AG108+AG109+AG110+AG111+AG112+AG113+AG114+AG115+AG116+AG117+AG118+AG119+AG120+AG121+AG122+AG123+AG124+AG125+AG126+AG127+AG128+AG129+AG130+AG131+AG132+AG133+AG134+AG135+AG136+AG137+AG138+AG139+AG140+AG141+AG142+AG143+AG144+AG145+AG146+AG147+AG148+AG149+AG150+AG151+AG152+AG153+AG154+AG155+AG156+AG157+AG158+AG159+AG160+AG161+AG162+AG163+AG165+AG166+AG178+AG179+AG180+AG181+AG182+AG183+AG184+AG185+AG186+AG187+AG188+AG189+AG190+AG191+AG192+AG193+AG194+AG195+AG196+AG197+AG198+AG199+AG200+AG201+AG202+AG203+AG204+AG205+AG206+AG207+AG208+AG209+AG210+AG211+AG212+AG213+AG214+AG215+AG216+AG217+AG218+AG219+AG220+AG221+AG222+AG223+AG224+AG225+AG226+AG227+AG228+AG229+AG230+AG231+AG232+AG233+AG234+AG235+AG236+AG237+AG238+AG239+AG240+AG241+AG242+AG243+AG244+AG245+AG246+AG247+AG248+AG249+AG250+AG251+AG252+AG253+AG254+AG255+AG256+AG257+AG258+AG259+AG260+AG261+AG262+AG263+AG264+AG265+AG266+AG267+AG268+AG269+AG270+AG271+AG272+AG273+AG274+AG275+AG276+AG277+AG278+AG279+AG280+AG281+AG282+AG283+AG284+AG285+AG286+AG287+AG288+AG289+AG290+AG291+AG292+AG293+AG294+AG295+AG296+AG297+AG298+AG299+AG300+AG301+AG302+AG303+AG304+AG305+AG306+AG307+AG308+AG309+AG310+AG311+AG312+AG313+AG314+AG315+AG316+AG317+AG318+AG319+AG320+AG321+AG322+AG323+AG324+AG325+AG326+AG327+AG328+AG329+AG330+AG331+AG332+AG333+AG334+AG335+AG336+AG337+AG338+AG339+AG340+AG341+AG342+AG343+AG344+AG345+AG346+AG347+AG348+AG349+AG350+AG351+AG352+AG353+AG354+AG355+AG356+AG357+AG358+AG359+AG360+AG361+AG362+AG363+AG364+AG365+AG366+AG367+AG368+AG369+AG370+AG371+AG372+AG373+AG374+AG375+AG376+AG377+AG378+AG379+AG380+AG381+AG382+AG383+AG384+AG385+AG386+AG387+AG388+AG389+AG390+AG391+AG392+AG393+AG394+AG395+AG396+AG397+AG398+AG399+AG400+AG401+AG402+AG403+AG404+AG405+AG406+AG407+AG408+AG409+AG410+AG411+AG412+AG413+AG414+AG415+AG416+AG417+AG418+AG419+AG420+AG421+AG422+AG423+AG424+AG425+AG426+AG427+AG428+AG429+AG430+AG431+AG432+AG433+AG434+AG435+AG436+AG437+AG438+AG439+AG440+AG441+AG442+AG443+AG444+AG445+AG446+AG447+AG448+AG449+AG450+AG451+#REF!+AG452+#REF!+#REF!+#REF!+#REF!+#REF!+#REF!+#REF!+AG630+AG631+AG632+AG633+#REF!+#REF!+#REF!+AG634+#REF!+AG651+AG652+AG653+AG654+AG655+AG656+AG657+AG828+AG829+AG830+AG831+AG832+AG833+AG834+AG835+AG836+AG901+AG902+AG904+AG905+AG906+AG907+AG973</f>
        <v>#REF!</v>
      </c>
      <c r="AH1001" s="42" t="e">
        <f>+#REF!+#REF!+#REF!+#REF!+#REF!+#REF!+AH10+AH11+AH12+AH13+AH14+AH15+AH16+AH17+AH18+AH19+AH20+AH21+AH22+AH23+AH24+AH25+AH26+AH27+AH28+AH29+AH30+AH31+AH32+AH33+AH34+AH35+AH36+AH37+AH38+AH39+AH40+AH41+AH42+AH43+AH44+AH45+AH46+AH47+AH48+AH49+AH50+AH51+AH52+AH53+AH54+AH55+AH56+AH57+AH58+AH59+AH60+AH61+AH62+AH63+AH64+AH65+AH66+AH67+AH68+AH69+AH70+AH71+AH72+AH73+AH74+AH75+AH76+AH77+AH78+AH79+AH80+AH81+AH82+AH83+AH84+AH85+AH86+AH87+AH88+AH89+AH90+AH91+AH92+AH93+AH94+AH95+AH96+AH97+AH98+AH99+AH100+AH101+AH102+AH103+AH104+AH105+AH106+AH107+AH108+AH109+AH110+AH111+AH112+AH113+AH114+AH115+AH116+AH117+AH118+AH119+AH120+AH121+AH122+AH123+AH124+AH125+AH126+AH127+AH128+AH129+AH130+AH131+AH132+AH133+AH134+AH135+AH136+AH137+AH138+AH139+AH140+AH141+AH142+AH143+AH144+AH145+AH146+AH147+AH148+AH149+AH150+AH151+AH152+AH153+AH154+AH155+AH156+AH157+AH158+AH159+AH160+AH161+AH162+AH163+AH165+AH166+AH178+AH179+AH180+AH181+AH182+AH183+AH184+AH185+AH186+AH187+AH188+AH189+AH190+AH191+AH192+AH193+AH194+AH195+AH196+AH197+AH198+AH199+AH200+AH201+AH202+AH203+AH204+AH205+AH206+AH207+AH208+AH209+AH210+AH211+AH212+AH213+AH214+AH215+AH216+AH217+AH218+AH219+AH220+AH221+AH222+AH223+AH224+AH225+AH226+AH227+AH228+AH229+AH230+AH231+AH232+AH233+AH234+AH235+AH236+AH237+AH238+AH239+AH240+AH241+AH242+AH243+AH244+AH245+AH246+AH247+AH248+AH249+AH250+AH251+AH252+AH253+AH254+AH255+AH256+AH257+AH258+AH259+AH260+AH261+AH262+AH263+AH264+AH265+AH266+AH267+AH268+AH269+AH270+AH271+AH272+AH273+AH274+AH275+AH276+AH277+AH278+AH279+AH280+AH281+AH282+AH283+AH284+AH285+AH286+AH287+AH288+AH289+AH290+AH291+AH292+AH293+AH294+AH295+AH296+AH297+AH298+AH299+AH300+AH301+AH302+AH303+AH304+AH305+AH306+AH307+AH308+AH309+AH310+AH311+AH312+AH313+AH314+AH315+AH316+AH317+AH318+AH319+AH320+AH321+AH322+AH323+AH324+AH325+AH326+AH327+AH328+AH329+AH330+AH331+AH332+AH333+AH334+AH335+AH336+AH337+AH338+AH339+AH340+AH341+AH342+AH343+AH344+AH345+AH346+AH347+AH348+AH349+AH350+AH351+AH352+AH353+AH354+AH355+AH356+AH357+AH358+AH359+AH360+AH361+AH362+AH363+AH364+AH365+AH366+AH367+AH368+AH369+AH370+AH371+AH372+AH373+AH374+AH375+AH376+AH377+AH378+AH379+AH380+AH381+AH382+AH383+AH384+AH385+AH386+AH387+AH388+AH389+AH390+AH391+AH392+AH393+AH394+AH395+AH396+AH397+AH398+AH399+AH400+AH401+AH402+AH403+AH404+AH405+AH406+AH407+AH408+AH409+AH410+AH411+AH412+AH413+AH414+AH415+AH416+AH417+AH418+AH419+AH420+AH421+AH422+AH423+AH424+AH425+AH426+AH427+AH428+AH429+AH430+AH431+AH432+AH433+AH434+AH435+AH436+AH437+AH438+AH439+AH440+AH441+AH442+AH443+AH444+AH445+AH446+AH447+AH448+AH449+AH450+AH451+#REF!+AH452+#REF!+#REF!+#REF!+#REF!+#REF!+#REF!+#REF!+AH630+AH631+AH632+AH633+#REF!+#REF!+#REF!+AH634+#REF!+AH651+AH652+AH653+AH654+AH655+AH656+AH657+AH828+AH829+AH830+AH831+AH832+AH833+AH834+AH835+AH836+AH901+AH902+AH904+AH905+AH906+AH907+AH973</f>
        <v>#REF!</v>
      </c>
      <c r="AI1001" s="42" t="e">
        <f>+#REF!+#REF!+#REF!+#REF!+#REF!+#REF!+AI10+AI11+AI12+AI13+AI14+AI15+AI16+AI17+AI18+AI19+AI20+AI21+AI22+AI23+AI24+AI25+AI26+AI27+AI28+AI29+AI30+AI31+AI32+AI33+AI34+AI35+AI36+AI37+AI38+AI39+AI40+AI41+AI42+AI43+AI44+AI45+AI46+AI47+AI48+AI49+AI50+AI51+AI52+AI53+AI54+AI55+AI56+AI57+AI58+AI59+AI60+AI61+AI62+AI63+AI64+AI65+AI66+AI67+AI68+AI69+AI70+AI71+AI72+AI73+AI74+AI75+AI76+AI77+AI78+AI79+AI80+AI81+AI82+AI83+AI84+AI85+AI86+AI87+AI88+AI89+AI90+AI91+AI92+AI93+AI94+AI95+AI96+AI97+AI98+AI99+AI100+AI101+AI102+AI103+AI104+AI105+AI106+AI107+AI108+AI109+AI110+AI111+AI112+AI113+AI114+AI115+AI116+AI117+AI118+AI119+AI120+AI121+AI122+AI123+AI124+AI125+AI126+AI127+AI128+AI129+AI130+AI131+AI132+AI133+AI134+AI135+AI136+AI137+AI138+AI139+AI140+AI141+AI142+AI143+AI144+AI145+AI146+AI147+AI148+AI149+AI150+AI151+AI152+AI153+AI154+AI155+AI156+AI157+AI158+AI159+AI160+AI161+AI162+AI163+AI165+AI166+AI178+AI179+AI180+AI181+AI182+AI183+AI184+AI185+AI186+AI187+AI188+AI189+AI190+AI191+AI192+AI193+AI194+AI195+AI196+AI197+AI198+AI199+AI200+AI201+AI202+AI203+AI204+AI205+AI206+AI207+AI208+AI209+AI210+AI211+AI212+AI213+AI214+AI215+AI216+AI217+AI218+AI219+AI220+AI221+AI222+AI223+AI224+AI225+AI226+AI227+AI228+AI229+AI230+AI231+AI232+AI233+AI234+AI235+AI236+AI237+AI238+AI239+AI240+AI241+AI242+AI243+AI244+AI245+AI246+AI247+AI248+AI249+AI250+AI251+AI252+AI253+AI254+AI255+AI256+AI257+AI258+AI259+AI260+AI261+AI262+AI263+AI264+AI265+AI266+AI267+AI268+AI269+AI270+AI271+AI272+AI273+AI274+AI275+AI276+AI277+AI278+AI279+AI280+AI281+AI282+AI283+AI284+AI285+AI286+AI287+AI288+AI289+AI290+AI291+AI292+AI293+AI294+AI295+AI296+AI297+AI298+AI299+AI300+AI301+AI302+AI303+AI304+AI305+AI306+AI307+AI308+AI309+AI310+AI311+AI312+AI313+AI314+AI315+AI316+AI317+AI318+AI319+AI320+AI321+AI322+AI323+AI324+AI325+AI326+AI327+AI328+AI329+AI330+AI331+AI332+AI333+AI334+AI335+AI336+AI337+AI338+AI339+AI340+AI341+AI342+AI343+AI344+AI345+AI346+AI347+AI348+AI349+AI350+AI351+AI352+AI353+AI354+AI355+AI356+AI357+AI358+AI359+AI360+AI361+AI362+AI363+AI364+AI365+AI366+AI367+AI368+AI369+AI370+AI371+AI372+AI373+AI374+AI375+AI376+AI377+AI378+AI379+AI380+AI381+AI382+AI383+AI384+AI385+AI386+AI387+AI388+AI389+AI390+AI391+AI392+AI393+AI394+AI395+AI396+AI397+AI398+AI399+AI400+AI401+AI402+AI403+AI404+AI405+AI406+AI407+AI408+AI409+AI410+AI411+AI412+AI413+AI414+AI415+AI416+AI417+AI418+AI419+AI420+AI421+AI422+AI423+AI424+AI425+AI426+AI427+AI428+AI429+AI430+AI431+AI432+AI433+AI434+AI435+AI436+AI437+AI438+AI439+AI440+AI441+AI442+AI443+AI444+AI445+AI446+AI447+AI448+AI449+AI450+AI451+#REF!+AI452+#REF!+#REF!+#REF!+#REF!+#REF!+#REF!+#REF!+AI630+AI631+AI632+AI633+#REF!+#REF!+#REF!+AI634+#REF!+AI651+AI652+AI653+AI654+AI655+AI656+AI657+AI828+AI829+AI830+AI831+AI832+AI833+AI834+AI835+AI836+AI901+AI902+AI904+AI905+AI906+AI907+AI973</f>
        <v>#REF!</v>
      </c>
      <c r="AJ1001" s="42" t="e">
        <f>+#REF!+#REF!+#REF!+#REF!+#REF!+#REF!+AJ10+AJ11+AJ12+AJ13+AJ14+AJ15+AJ16+AJ17+AJ18+AJ19+AJ20+AJ21+AJ22+AJ23+AJ24+AJ25+AJ26+AJ27+AJ28+AJ29+AJ30+AJ31+AJ32+AJ33+AJ34+AJ35+AJ36+AJ37+AJ38+AJ39+AJ40+AJ41+AJ42+AJ43+AJ44+AJ45+AJ46+AJ47+AJ48+AJ49+AJ50+AJ51+AJ52+AJ53+AJ54+AJ55+AJ56+AJ57+AJ58+AJ59+AJ60+AJ61+AJ62+AJ63+AJ64+AJ65+AJ66+AJ67+AJ68+AJ69+AJ70+AJ71+AJ72+AJ73+AJ74+AJ75+AJ76+AJ77+AJ78+AJ79+AJ80+AJ81+AJ82+AJ83+AJ84+AJ85+AJ86+AJ87+AJ88+AJ89+AJ90+AJ91+AJ92+AJ93+AJ94+AJ95+AJ96+AJ97+AJ98+AJ99+AJ100+AJ101+AJ102+AJ103+AJ104+AJ105+AJ106+AJ107+AJ108+AJ109+AJ110+AJ111+AJ112+AJ113+AJ114+AJ115+AJ116+AJ117+AJ118+AJ119+AJ120+AJ121+AJ122+AJ123+AJ124+AJ125+AJ126+AJ127+AJ128+AJ129+AJ130+AJ131+AJ132+AJ133+AJ134+AJ135+AJ136+AJ137+AJ138+AJ139+AJ140+AJ141+AJ142+AJ143+AJ144+AJ145+AJ146+AJ147+AJ148+AJ149+AJ150+AJ151+AJ152+AJ153+AJ154+AJ155+AJ156+AJ157+AJ158+AJ159+AJ160+AJ161+AJ162+AJ163+AJ165+AJ166+AJ178+AJ179+AJ180+AJ181+AJ182+AJ183+AJ184+AJ185+AJ186+AJ187+AJ188+AJ189+AJ190+AJ191+AJ192+AJ193+AJ194+AJ195+AJ196+AJ197+AJ198+AJ199+AJ200+AJ201+AJ202+AJ203+AJ204+AJ205+AJ206+AJ207+AJ208+AJ209+AJ210+AJ211+AJ212+AJ213+AJ214+AJ215+AJ216+AJ217+AJ218+AJ219+AJ220+AJ221+AJ222+AJ223+AJ224+AJ225+AJ226+AJ227+AJ228+AJ229+AJ230+AJ231+AJ232+AJ233+AJ234+AJ235+AJ236+AJ237+AJ238+AJ239+AJ240+AJ241+AJ242+AJ243+AJ244+AJ245+AJ246+AJ247+AJ248+AJ249+AJ250+AJ251+AJ252+AJ253+AJ254+AJ255+AJ256+AJ257+AJ258+AJ259+AJ260+AJ261+AJ262+AJ263+AJ264+AJ265+AJ266+AJ267+AJ268+AJ269+AJ270+AJ271+AJ272+AJ273+AJ274+AJ275+AJ276+AJ277+AJ278+AJ279+AJ280+AJ281+AJ282+AJ283+AJ284+AJ285+AJ286+AJ287+AJ288+AJ289+AJ290+AJ291+AJ292+AJ293+AJ294+AJ295+AJ296+AJ297+AJ298+AJ299+AJ300+AJ301+AJ302+AJ303+AJ304+AJ305+AJ306+AJ307+AJ308+AJ309+AJ310+AJ311+AJ312+AJ313+AJ314+AJ315+AJ316+AJ317+AJ318+AJ319+AJ320+AJ321+AJ322+AJ323+AJ324+AJ325+AJ326+AJ327+AJ328+AJ329+AJ330+AJ331+AJ332+AJ333+AJ334+AJ335+AJ336+AJ337+AJ338+AJ339+AJ340+AJ341+AJ342+AJ343+AJ344+AJ345+AJ346+AJ347+AJ348+AJ349+AJ350+AJ351+AJ352+AJ353+AJ354+AJ355+AJ356+AJ357+AJ358+AJ359+AJ360+AJ361+AJ362+AJ363+AJ364+AJ365+AJ366+AJ367+AJ368+AJ369+AJ370+AJ371+AJ372+AJ373+AJ374+AJ375+AJ376+AJ377+AJ378+AJ379+AJ380+AJ381+AJ382+AJ383+AJ384+AJ385+AJ386+AJ387+AJ388+AJ389+AJ390+AJ391+AJ392+AJ393+AJ394+AJ395+AJ396+AJ397+AJ398+AJ399+AJ400+AJ401+AJ402+AJ403+AJ404+AJ405+AJ406+AJ407+AJ408+AJ409+AJ410+AJ411+AJ412+AJ413+AJ414+AJ415+AJ416+AJ417+AJ418+AJ419+AJ420+AJ421+AJ422+AJ423+AJ424+AJ425+AJ426+AJ427+AJ428+AJ429+AJ430+AJ431+AJ432+AJ433+AJ434+AJ435+AJ436+AJ437+AJ438+AJ439+AJ440+AJ441+AJ442+AJ443+AJ444+AJ445+AJ446+AJ447+AJ448+AJ449+AJ450+AJ451+#REF!+AJ452+#REF!+#REF!+#REF!+#REF!+#REF!+#REF!+#REF!+AJ630+AJ631+AJ632+AJ633+#REF!+#REF!+#REF!+AJ634+#REF!+AJ651+AJ652+AJ653+AJ654+AJ655+AJ656+AJ657+AJ828+AJ829+AJ830+AJ831+AJ832+AJ833+AJ834+AJ835+AJ836+AJ901+AJ902+AJ904+AJ905+AJ906+AJ907+AJ973</f>
        <v>#REF!</v>
      </c>
      <c r="AK1001" s="42" t="e">
        <f>+#REF!+#REF!+#REF!+#REF!+#REF!+#REF!+AK10+AK11+AK12+AK13+AK14+AK15+AK16+AK17+AK18+AK19+AK20+AK21+AK22+AK23+AK24+AK25+AK26+AK27+AK28+AK29+AK30+AK31+AK32+AK33+AK34+AK35+AK36+AK37+AK38+AK39+AK40+AK41+AK42+AK43+AK44+AK45+AK46+AK47+AK48+AK49+AK50+AK51+AK52+AK53+AK54+AK55+AK56+AK57+AK58+AK59+AK60+AK61+AK62+AK63+AK64+AK65+AK66+AK67+AK68+AK69+AK70+AK71+AK72+AK73+AK74+AK75+AK76+AK77+AK78+AK79+AK80+AK81+AK82+AK83+AK84+AK85+AK86+AK87+AK88+AK89+AK90+AK91+AK92+AK93+AK94+AK95+AK96+AK97+AK98+AK99+AK100+AK101+AK102+AK103+AK104+AK105+AK106+AK107+AK108+AK109+AK110+AK111+AK112+AK113+AK114+AK115+AK116+AK117+AK118+AK119+AK120+AK121+AK122+AK123+AK124+AK125+AK126+AK127+AK128+AK129+AK130+AK131+AK132+AK133+AK134+AK135+AK136+AK137+AK138+AK139+AK140+AK141+AK142+AK143+AK144+AK145+AK146+AK147+AK148+AK149+AK150+AK151+AK152+AK153+AK154+AK155+AK156+AK157+AK158+AK159+AK160+AK161+AK162+AK163+AK165+AK166+AK178+AK179+AK180+AK181+AK182+AK183+AK184+AK185+AK186+AK187+AK188+AK189+AK190+AK191+AK192+AK193+AK194+AK195+AK196+AK197+AK198+AK199+AK200+AK201+AK202+AK203+AK204+AK205+AK206+AK207+AK208+AK209+AK210+AK211+AK212+AK213+AK214+AK215+AK216+AK217+AK218+AK219+AK220+AK221+AK222+AK223+AK224+AK225+AK226+AK227+AK228+AK229+AK230+AK231+AK232+AK233+AK234+AK235+AK236+AK237+AK238+AK239+AK240+AK241+AK242+AK243+AK244+AK245+AK246+AK247+AK248+AK249+AK250+AK251+AK252+AK253+AK254+AK255+AK256+AK257+AK258+AK259+AK260+AK261+AK262+AK263+AK264+AK265+AK266+AK267+AK268+AK269+AK270+AK271+AK272+AK273+AK274+AK275+AK276+AK277+AK278+AK279+AK280+AK281+AK282+AK283+AK284+AK285+AK286+AK287+AK288+AK289+AK290+AK291+AK292+AK293+AK294+AK295+AK296+AK297+AK298+AK299+AK300+AK301+AK302+AK303+AK304+AK305+AK306+AK307+AK308+AK309+AK310+AK311+AK312+AK313+AK314+AK315+AK316+AK317+AK318+AK319+AK320+AK321+AK322+AK323+AK324+AK325+AK326+AK327+AK328+AK329+AK330+AK331+AK332+AK333+AK334+AK335+AK336+AK337+AK338+AK339+AK340+AK341+AK342+AK343+AK344+AK345+AK346+AK347+AK348+AK349+AK350+AK351+AK352+AK353+AK354+AK355+AK356+AK357+AK358+AK359+AK360+AK361+AK362+AK363+AK364+AK365+AK366+AK367+AK368+AK369+AK370+AK371+AK372+AK373+AK374+AK375+AK376+AK377+AK378+AK379+AK380+AK381+AK382+AK383+AK384+AK385+AK386+AK387+AK388+AK389+AK390+AK391+AK392+AK393+AK394+AK395+AK396+AK397+AK398+AK399+AK400+AK401+AK402+AK403+AK404+AK405+AK406+AK407+AK408+AK409+AK410+AK411+AK412+AK413+AK414+AK415+AK416+AK417+AK418+AK419+AK420+AK421+AK422+AK423+AK424+AK425+AK426+AK427+AK428+AK429+AK430+AK431+AK432+AK433+AK434+AK435+AK436+AK437+AK438+AK439+AK440+AK441+AK442+AK443+AK444+AK445+AK446+AK447+AK448+AK449+AK450+AK451+#REF!+AK452+#REF!+#REF!+#REF!+#REF!+#REF!+#REF!+#REF!+AK630+AK631+AK632+AK633+#REF!+#REF!+#REF!+AK634+#REF!+AK651+AK652+AK653+AK654+AK655+AK656+AK657+AK828+AK829+AK830+AK831+AK832+AK833+AK834+AK835+AK836+AK901+AK902+AK904+AK905+AK906+AK907+AK973</f>
        <v>#REF!</v>
      </c>
      <c r="AL1001" s="42" t="e">
        <f>+#REF!+#REF!+#REF!+#REF!+#REF!+#REF!+AL10+AL11+AL12+AL13+AL14+AL15+AL16+AL17+AL18+AL19+AL20+AL21+AL22+AL23+AL24+AL25+AL26+AL27+AL28+AL29+AL30+AL31+AL32+AL33+AL34+AL35+AL36+AL37+AL38+AL39+AL40+AL41+AL42+AL43+AL44+AL45+AL46+AL47+AL48+AL49+AL50+AL51+AL52+AL53+AL54+AL55+AL56+AL57+AL58+AL59+AL60+AL61+AL62+AL63+AL64+AL65+AL66+AL67+AL68+AL69+AL70+AL71+AL72+AL73+AL74+AL75+AL76+AL77+AL78+AL79+AL80+AL81+AL82+AL83+AL84+AL85+AL86+AL87+AL88+AL89+AL90+AL91+AL92+AL93+AL94+AL95+AL96+AL97+AL98+AL99+AL100+AL101+AL102+AL103+AL104+AL105+AL106+AL107+AL108+AL109+AL110+AL111+AL112+AL113+AL114+AL115+AL116+AL117+AL118+AL119+AL120+AL121+AL122+AL123+AL124+AL125+AL126+AL127+AL128+AL129+AL130+AL131+AL132+AL133+AL134+AL135+AL136+AL137+AL138+AL139+AL140+AL141+AL142+AL143+AL144+AL145+AL146+AL147+AL148+AL149+AL150+AL151+AL152+AL153+AL154+AL155+AL156+AL157+AL158+AL159+AL160+AL161+AL162+AL163+AL165+AL166+AL178+AL179+AL180+AL181+AL182+AL183+AL184+AL185+AL186+AL187+AL188+AL189+AL190+AL191+AL192+AL193+AL194+AL195+AL196+AL197+AL198+AL199+AL200+AL201+AL202+AL203+AL204+AL205+AL206+AL207+AL208+AL209+AL210+AL211+AL212+AL213+AL214+AL215+AL216+AL217+AL218+AL219+AL220+AL221+AL222+AL223+AL224+AL225+AL226+AL227+AL228+AL229+AL230+AL231+AL232+AL233+AL234+AL235+AL236+AL237+AL238+AL239+AL240+AL241+AL242+AL243+AL244+AL245+AL246+AL247+AL248+AL249+AL250+AL251+AL252+AL253+AL254+AL255+AL256+AL257+AL258+AL259+AL260+AL261+AL262+AL263+AL264+AL265+AL266+AL267+AL268+AL269+AL270+AL271+AL272+AL273+AL274+AL275+AL276+AL277+AL278+AL279+AL280+AL281+AL282+AL283+AL284+AL285+AL286+AL287+AL288+AL289+AL290+AL291+AL292+AL293+AL294+AL295+AL296+AL297+AL298+AL299+AL300+AL301+AL302+AL303+AL304+AL305+AL306+AL307+AL308+AL309+AL310+AL311+AL312+AL313+AL314+AL315+AL316+AL317+AL318+AL319+AL320+AL321+AL322+AL323+AL324+AL325+AL326+AL327+AL328+AL329+AL330+AL331+AL332+AL333+AL334+AL335+AL336+AL337+AL338+AL339+AL340+AL341+AL342+AL343+AL344+AL345+AL346+AL347+AL348+AL349+AL350+AL351+AL352+AL353+AL354+AL355+AL356+AL357+AL358+AL359+AL360+AL361+AL362+AL363+AL364+AL365+AL366+AL367+AL368+AL369+AL370+AL371+AL372+AL373+AL374+AL375+AL376+AL377+AL378+AL379+AL380+AL381+AL382+AL383+AL384+AL385+AL386+AL387+AL388+AL389+AL390+AL391+AL392+AL393+AL394+AL395+AL396+AL397+AL398+AL399+AL400+AL401+AL402+AL403+AL404+AL405+AL406+AL407+AL408+AL409+AL410+AL411+AL412+AL413+AL414+AL415+AL416+AL417+AL418+AL419+AL420+AL421+AL422+AL423+AL424+AL425+AL426+AL427+AL428+AL429+AL430+AL431+AL432+AL433+AL434+AL435+AL436+AL437+AL438+AL439+AL440+AL441+AL442+AL443+AL444+AL445+AL446+AL447+AL448+AL449+AL450+AL451+#REF!+AL452+#REF!+#REF!+#REF!+#REF!+#REF!+#REF!+#REF!+AL630+AL631+AL632+AL633+#REF!+#REF!+#REF!+AL634+#REF!+AL651+AL652+AL653+AL654+AL655+AL656+AL657+AL828+AL829+AL830+AL831+AL832+AL833+AL834+AL835+AL836+AL901+AL902+AL904+AL905+AL906+AL907+AL973</f>
        <v>#REF!</v>
      </c>
      <c r="AM1001" s="42" t="e">
        <f>+#REF!+#REF!+#REF!+#REF!+#REF!+#REF!+AM10+AM11+AM12+AM13+AM14+AM15+AM16+AM17+AM18+AM19+AM20+AM21+AM22+AM23+AM24+AM25+AM26+AM27+AM28+AM29+AM30+AM31+AM32+AM33+AM34+AM35+AM36+AM37+AM38+AM39+AM40+AM41+AM42+AM43+AM44+AM45+AM46+AM47+AM48+AM49+AM50+AM51+AM52+AM53+AM54+AM55+AM56+AM57+AM58+AM59+AM60+AM61+AM62+AM63+AM64+AM65+AM66+AM67+AM68+AM69+AM70+AM71+AM72+AM73+AM74+AM75+AM76+AM77+AM78+AM79+AM80+AM81+AM82+AM83+AM84+AM85+AM86+AM87+AM88+AM89+AM90+AM91+AM92+AM93+AM94+AM95+AM96+AM97+AM98+AM99+AM100+AM101+AM102+AM103+AM104+AM105+AM106+AM107+AM108+AM109+AM110+AM111+AM112+AM113+AM114+AM115+AM116+AM117+AM118+AM119+AM120+AM121+AM122+AM123+AM124+AM125+AM126+AM127+AM128+AM129+AM130+AM131+AM132+AM133+AM134+AM135+AM136+AM137+AM138+AM139+AM140+AM141+AM142+AM143+AM144+AM145+AM146+AM147+AM148+AM149+AM150+AM151+AM152+AM153+AM154+AM155+AM156+AM157+AM158+AM159+AM160+AM161+AM162+AM163+AM165+AM166+AM178+AM179+AM180+AM181+AM182+AM183+AM184+AM185+AM186+AM187+AM188+AM189+AM190+AM191+AM192+AM193+AM194+AM195+AM196+AM197+AM198+AM199+AM200+AM201+AM202+AM203+AM204+AM205+AM206+AM207+AM208+AM209+AM210+AM211+AM212+AM213+AM214+AM215+AM216+AM217+AM218+AM219+AM220+AM221+AM222+AM223+AM224+AM225+AM226+AM227+AM228+AM229+AM230+AM231+AM232+AM233+AM234+AM235+AM236+AM237+AM238+AM239+AM240+AM241+AM242+AM243+AM244+AM245+AM246+AM247+AM248+AM249+AM250+AM251+AM252+AM253+AM254+AM255+AM256+AM257+AM258+AM259+AM260+AM261+AM262+AM263+AM264+AM265+AM266+AM267+AM268+AM269+AM270+AM271+AM272+AM273+AM274+AM275+AM276+AM277+AM278+AM279+AM280+AM281+AM282+AM283+AM284+AM285+AM286+AM287+AM288+AM289+AM290+AM291+AM292+AM293+AM294+AM295+AM296+AM297+AM298+AM299+AM300+AM301+AM302+AM303+AM304+AM305+AM306+AM307+AM308+AM309+AM310+AM311+AM312+AM313+AM314+AM315+AM316+AM317+AM318+AM319+AM320+AM321+AM322+AM323+AM324+AM325+AM326+AM327+AM328+AM329+AM330+AM331+AM332+AM333+AM334+AM335+AM336+AM337+AM338+AM339+AM340+AM341+AM342+AM343+AM344+AM345+AM346+AM347+AM348+AM349+AM350+AM351+AM352+AM353+AM354+AM355+AM356+AM357+AM358+AM359+AM360+AM361+AM362+AM363+AM364+AM365+AM366+AM367+AM368+AM369+AM370+AM371+AM372+AM373+AM374+AM375+AM376+AM377+AM378+AM379+AM380+AM381+AM382+AM383+AM384+AM385+AM386+AM387+AM388+AM389+AM390+AM391+AM392+AM393+AM394+AM395+AM396+AM397+AM398+AM399+AM400+AM401+AM402+AM403+AM404+AM405+AM406+AM407+AM408+AM409+AM410+AM411+AM412+AM413+AM414+AM415+AM416+AM417+AM418+AM419+AM420+AM421+AM422+AM423+AM424+AM425+AM426+AM427+AM428+AM429+AM430+AM431+AM432+AM433+AM434+AM435+AM436+AM437+AM438+AM439+AM440+AM441+AM442+AM443+AM444+AM445+AM446+AM447+AM448+AM449+AM450+AM451+#REF!+AM452+#REF!+#REF!+#REF!+#REF!+#REF!+#REF!+#REF!+AM630+AM631+AM632+AM633+#REF!+#REF!+#REF!+AM634+#REF!+AM651+AM652+AM653+AM654+AM655+AM656+AM657+AM828+AM829+AM830+AM831+AM832+AM833+AM834+AM835+AM836+AM901+AM902+AM904+AM905+AM906+AM907+AM973</f>
        <v>#REF!</v>
      </c>
      <c r="AN1001" s="42" t="e">
        <f>+#REF!+#REF!+#REF!+#REF!+#REF!+#REF!+AN10+AN11+AN12+AN13+AN14+AN15+AN16+AN17+AN18+AN19+AN20+AN21+AN22+AN23+AN24+AN25+AN26+AN27+AN28+AN29+AN30+AN31+AN32+AN33+AN34+AN35+AN36+AN37+AN38+AN39+AN40+AN41+AN42+AN43+AN44+AN45+AN46+AN47+AN48+AN49+AN50+AN51+AN52+AN53+AN54+AN55+AN56+AN57+AN58+AN59+AN60+AN61+AN62+AN63+AN64+AN65+AN66+AN67+AN68+AN69+AN70+AN71+AN72+AN73+AN74+AN75+AN76+AN77+AN78+AN79+AN80+AN81+AN82+AN83+AN84+AN85+AN86+AN87+AN88+AN89+AN90+AN91+AN92+AN93+AN94+AN95+AN96+AN97+AN98+AN99+AN100+AN101+AN102+AN103+AN104+AN105+AN106+AN107+AN108+AN109+AN110+AN111+AN112+AN113+AN114+AN115+AN116+AN117+AN118+AN119+AN120+AN121+AN122+AN123+AN124+AN125+AN126+AN127+AN128+AN129+AN130+AN131+AN132+AN133+AN134+AN135+AN136+AN137+AN138+AN139+AN140+AN141+AN142+AN143+AN144+AN145+AN146+AN147+AN148+AN149+AN150+AN151+AN152+AN153+AN154+AN155+AN156+AN157+AN158+AN159+AN160+AN161+AN162+AN163+AN165+AN166+AN178+AN179+AN180+AN181+AN182+AN183+AN184+AN185+AN186+AN187+AN188+AN189+AN190+AN191+AN192+AN193+AN194+AN195+AN196+AN197+AN198+AN199+AN200+AN201+AN202+AN203+AN204+AN205+AN206+AN207+AN208+AN209+AN210+AN211+AN212+AN213+AN214+AN215+AN216+AN217+AN218+AN219+AN220+AN221+AN222+AN223+AN224+AN225+AN226+AN227+AN228+AN229+AN230+AN231+AN232+AN233+AN234+AN235+AN236+AN237+AN238+AN239+AN240+AN241+AN242+AN243+AN244+AN245+AN246+AN247+AN248+AN249+AN250+AN251+AN252+AN253+AN254+AN255+AN256+AN257+AN258+AN259+AN260+AN261+AN262+AN263+AN264+AN265+AN266+AN267+AN268+AN269+AN270+AN271+AN272+AN273+AN274+AN275+AN276+AN277+AN278+AN279+AN280+AN281+AN282+AN283+AN284+AN285+AN286+AN287+AN288+AN289+AN290+AN291+AN292+AN293+AN294+AN295+AN296+AN297+AN298+AN299+AN300+AN301+AN302+AN303+AN304+AN305+AN306+AN307+AN308+AN309+AN310+AN311+AN312+AN313+AN314+AN315+AN316+AN317+AN318+AN319+AN320+AN321+AN322+AN323+AN324+AN325+AN326+AN327+AN328+AN329+AN330+AN331+AN332+AN333+AN334+AN335+AN336+AN337+AN338+AN339+AN340+AN341+AN342+AN343+AN344+AN345+AN346+AN347+AN348+AN349+AN350+AN351+AN352+AN353+AN354+AN355+AN356+AN357+AN358+AN359+AN360+AN361+AN362+AN363+AN364+AN365+AN366+AN367+AN368+AN369+AN370+AN371+AN372+AN373+AN374+AN375+AN376+AN377+AN378+AN379+AN380+AN381+AN382+AN383+AN384+AN385+AN386+AN387+AN388+AN389+AN390+AN391+AN392+AN393+AN394+AN395+AN396+AN397+AN398+AN399+AN400+AN401+AN402+AN403+AN404+AN405+AN406+AN407+AN408+AN409+AN410+AN411+AN412+AN413+AN414+AN415+AN416+AN417+AN418+AN419+AN420+AN421+AN422+AN423+AN424+AN425+AN426+AN427+AN428+AN429+AN430+AN431+AN432+AN433+AN434+AN435+AN436+AN437+AN438+AN439+AN440+AN441+AN442+AN443+AN444+AN445+AN446+AN447+AN448+AN449+AN450+AN451+#REF!+AN452+#REF!+#REF!+#REF!+#REF!+#REF!+#REF!+#REF!+AN630+AN631+AN632+AN633+#REF!+#REF!+#REF!+AN634+#REF!+AN651+AN652+AN653+AN654+AN655+AN656+AN657+AN828+AN829+AN830+AN831+AN832+AN833+AN834+AN835+AN836+AN901+AN902+AN904+AN905+AN906+AN907+AN973</f>
        <v>#REF!</v>
      </c>
      <c r="AO1001" s="42" t="e">
        <f>+#REF!+#REF!+#REF!+#REF!+#REF!+#REF!+AO10+AO11+AO12+AO13+AO14+AO15+AO16+AO17+AO18+AO19+AO20+AO21+AO22+AO23+AO24+AO25+AO26+AO27+AO28+AO29+AO30+AO31+AO32+AO33+AO34+AO35+AO36+AO37+AO38+AO39+AO40+AO41+AO42+AO43+AO44+AO45+AO46+AO47+AO48+AO49+AO50+AO51+AO52+AO53+AO54+AO55+AO56+AO57+AO58+AO59+AO60+AO61+AO62+AO63+AO64+AO65+AO66+AO67+AO68+AO69+AO70+AO71+AO72+AO73+AO74+AO75+AO76+AO77+AO78+AO79+AO80+AO81+AO82+AO83+AO84+AO85+AO86+AO87+AO88+AO89+AO90+AO91+AO92+AO93+AO94+AO95+AO96+AO97+AO98+AO99+AO100+AO101+AO102+AO103+AO104+AO105+AO106+AO107+AO108+AO109+AO110+AO111+AO112+AO113+AO114+AO115+AO116+AO117+AO118+AO119+AO120+AO121+AO122+AO123+AO124+AO125+AO126+AO127+AO128+AO129+AO130+AO131+AO132+AO133+AO134+AO135+AO136+AO137+AO138+AO139+AO140+AO141+AO142+AO143+AO144+AO145+AO146+AO147+AO148+AO149+AO150+AO151+AO152+AO153+AO154+AO155+AO156+AO157+AO158+AO159+AO160+AO161+AO162+AO163+AO165+AO166+AO178+AO179+AO180+AO181+AO182+AO183+AO184+AO185+AO186+AO187+AO188+AO189+AO190+AO191+AO192+AO193+AO194+AO195+AO196+AO197+AO198+AO199+AO200+AO201+AO202+AO203+AO204+AO205+AO206+AO207+AO208+AO209+AO210+AO211+AO212+AO213+AO214+AO215+AO216+AO217+AO218+AO219+AO220+AO221+AO222+AO223+AO224+AO225+AO226+AO227+AO228+AO229+AO230+AO231+AO232+AO233+AO234+AO235+AO236+AO237+AO238+AO239+AO240+AO241+AO242+AO243+AO244+AO245+AO246+AO247+AO248+AO249+AO250+AO251+AO252+AO253+AO254+AO255+AO256+AO257+AO258+AO259+AO260+AO261+AO262+AO263+AO264+AO265+AO266+AO267+AO268+AO269+AO270+AO271+AO272+AO273+AO274+AO275+AO276+AO277+AO278+AO279+AO280+AO281+AO282+AO283+AO284+AO285+AO286+AO287+AO288+AO289+AO290+AO291+AO292+AO293+AO294+AO295+AO296+AO297+AO298+AO299+AO300+AO301+AO302+AO303+AO304+AO305+AO306+AO307+AO308+AO309+AO310+AO311+AO312+AO313+AO314+AO315+AO316+AO317+AO318+AO319+AO320+AO321+AO322+AO323+AO324+AO325+AO326+AO327+AO328+AO329+AO330+AO331+AO332+AO333+AO334+AO335+AO336+AO337+AO338+AO339+AO340+AO341+AO342+AO343+AO344+AO345+AO346+AO347+AO348+AO349+AO350+AO351+AO352+AO353+AO354+AO355+AO356+AO357+AO358+AO359+AO360+AO361+AO362+AO363+AO364+AO365+AO366+AO367+AO368+AO369+AO370+AO371+AO372+AO373+AO374+AO375+AO376+AO377+AO378+AO379+AO380+AO381+AO382+AO383+AO384+AO385+AO386+AO387+AO388+AO389+AO390+AO391+AO392+AO393+AO394+AO395+AO396+AO397+AO398+AO399+AO400+AO401+AO402+AO403+AO404+AO405+AO406+AO407+AO408+AO409+AO410+AO411+AO412+AO413+AO414+AO415+AO416+AO417+AO418+AO419+AO420+AO421+AO422+AO423+AO424+AO425+AO426+AO427+AO428+AO429+AO430+AO431+AO432+AO433+AO434+AO435+AO436+AO437+AO438+AO439+AO440+AO441+AO442+AO443+AO444+AO445+AO446+AO447+AO448+AO449+AO450+AO451+#REF!+AO452+#REF!+#REF!+#REF!+#REF!+#REF!+#REF!+#REF!+AO630+AO631+AO632+AO633+#REF!+#REF!+#REF!+AO634+#REF!+AO651+AO652+AO653+AO654+AO655+AO656+AO657+AO828+AO829+AO830+AO831+AO832+AO833+AO834+AO835+AO836+AO901+AO902+AO904+AO905+AO906+AO907+AO973</f>
        <v>#REF!</v>
      </c>
      <c r="AP1001" s="42" t="e">
        <f>+#REF!+#REF!+#REF!+#REF!+#REF!+#REF!+AP10+AP11+AP12+AP13+AP14+AP15+AP16+AP17+AP18+AP19+AP20+AP21+AP22+AP23+AP24+AP25+AP26+AP27+AP28+AP29+AP30+AP31+AP32+AP33+AP34+AP35+AP36+AP37+AP38+AP39+AP40+AP41+AP42+AP43+AP44+AP45+AP46+AP47+AP48+AP49+AP50+AP51+AP52+AP53+AP54+AP55+AP56+AP57+AP58+AP59+AP60+AP61+AP62+AP63+AP64+AP65+AP66+AP67+AP68+AP69+AP70+AP71+AP72+AP73+AP74+AP75+AP76+AP77+AP78+AP79+AP80+AP81+AP82+AP83+AP84+AP85+AP86+AP87+AP88+AP89+AP90+AP91+AP92+AP93+AP94+AP95+AP96+AP97+AP98+AP99+AP100+AP101+AP102+AP103+AP104+AP105+AP106+AP107+AP108+AP109+AP110+AP111+AP112+AP113+AP114+AP115+AP116+AP117+AP118+AP119+AP120+AP121+AP122+AP123+AP124+AP125+AP126+AP127+AP128+AP129+AP130+AP131+AP132+AP133+AP134+AP135+AP136+AP137+AP138+AP139+AP140+AP141+AP142+AP143+AP144+AP145+AP146+AP147+AP148+AP149+AP150+AP151+AP152+AP153+AP154+AP155+AP156+AP157+AP158+AP159+AP160+AP161+AP162+AP163+AP165+AP166+AP178+AP179+AP180+AP181+AP182+AP183+AP184+AP185+AP186+AP187+AP188+AP189+AP190+AP191+AP192+AP193+AP194+AP195+AP196+AP197+AP198+AP199+AP200+AP201+AP202+AP203+AP204+AP205+AP206+AP207+AP208+AP209+AP210+AP211+AP212+AP213+AP214+AP215+AP216+AP217+AP218+AP219+AP220+AP221+AP222+AP223+AP224+AP225+AP226+AP227+AP228+AP229+AP230+AP231+AP232+AP233+AP234+AP235+AP236+AP237+AP238+AP239+AP240+AP241+AP242+AP243+AP244+AP245+AP246+AP247+AP248+AP249+AP250+AP251+AP252+AP253+AP254+AP255+AP256+AP257+AP258+AP259+AP260+AP261+AP262+AP263+AP264+AP265+AP266+AP267+AP268+AP269+AP270+AP271+AP272+AP273+AP274+AP275+AP276+AP277+AP278+AP279+AP280+AP281+AP282+AP283+AP284+AP285+AP286+AP287+AP288+AP289+AP290+AP291+AP292+AP293+AP294+AP295+AP296+AP297+AP298+AP299+AP300+AP301+AP302+AP303+AP304+AP305+AP306+AP307+AP308+AP309+AP310+AP311+AP312+AP313+AP314+AP315+AP316+AP317+AP318+AP319+AP320+AP321+AP322+AP323+AP324+AP325+AP326+AP327+AP328+AP329+AP330+AP331+AP332+AP333+AP334+AP335+AP336+AP337+AP338+AP339+AP340+AP341+AP342+AP343+AP344+AP345+AP346+AP347+AP348+AP349+AP350+AP351+AP352+AP353+AP354+AP355+AP356+AP357+AP358+AP359+AP360+AP361+AP362+AP363+AP364+AP365+AP366+AP367+AP368+AP369+AP370+AP371+AP372+AP373+AP374+AP375+AP376+AP377+AP378+AP379+AP380+AP381+AP382+AP383+AP384+AP385+AP386+AP387+AP388+AP389+AP390+AP391+AP392+AP393+AP394+AP395+AP396+AP397+AP398+AP399+AP400+AP401+AP402+AP403+AP404+AP405+AP406+AP407+AP408+AP409+AP410+AP411+AP412+AP413+AP414+AP415+AP416+AP417+AP418+AP419+AP420+AP421+AP422+AP423+AP424+AP425+AP426+AP427+AP428+AP429+AP430+AP431+AP432+AP433+AP434+AP435+AP436+AP437+AP438+AP439+AP440+AP441+AP442+AP443+AP444+AP445+AP446+AP447+AP448+AP449+AP450+AP451+#REF!+AP452+#REF!+#REF!+#REF!+#REF!+#REF!+#REF!+#REF!+AP630+AP631+AP632+AP633+#REF!+#REF!+#REF!+AP634+#REF!+AP651+AP652+AP653+AP654+AP655+AP656+AP657+AP828+AP829+AP830+AP831+AP832+AP833+AP834+AP835+AP836+AP901+AP902+AP904+AP905+AP906+AP907+AP973</f>
        <v>#REF!</v>
      </c>
      <c r="AQ1001" s="42" t="e">
        <f>+#REF!+#REF!+#REF!+#REF!+#REF!+#REF!+AQ10+AQ11+AQ12+AQ13+AQ14+AQ15+AQ16+AQ17+AQ18+AQ19+AQ20+AQ21+AQ22+AQ23+AQ24+AQ25+AQ26+AQ27+AQ28+AQ29+AQ30+AQ31+AQ32+AQ33+AQ34+AQ35+AQ36+AQ37+AQ38+AQ39+AQ40+AQ41+AQ42+AQ43+AQ44+AQ45+AQ46+AQ47+AQ48+AQ49+AQ50+AQ51+AQ52+AQ53+AQ54+AQ55+AQ56+AQ57+AQ58+AQ59+AQ60+AQ61+AQ62+AQ63+AQ64+AQ65+AQ66+AQ67+AQ68+AQ69+AQ70+AQ71+AQ72+AQ73+AQ74+AQ75+AQ76+AQ77+AQ78+AQ79+AQ80+AQ81+AQ82+AQ83+AQ84+AQ85+AQ86+AQ87+AQ88+AQ89+AQ90+AQ91+AQ92+AQ93+AQ94+AQ95+AQ96+AQ97+AQ98+AQ99+AQ100+AQ101+AQ102+AQ103+AQ104+AQ105+AQ106+AQ107+AQ108+AQ109+AQ110+AQ111+AQ112+AQ113+AQ114+AQ115+AQ116+AQ117+AQ118+AQ119+AQ120+AQ121+AQ122+AQ123+AQ124+AQ125+AQ126+AQ127+AQ128+AQ129+AQ130+AQ131+AQ132+AQ133+AQ134+AQ135+AQ136+AQ137+AQ138+AQ139+AQ140+AQ141+AQ142+AQ143+AQ144+AQ145+AQ146+AQ147+AQ148+AQ149+AQ150+AQ151+AQ152+AQ153+AQ154+AQ155+AQ156+AQ157+AQ158+AQ159+AQ160+AQ161+AQ162+AQ163+AQ165+AQ166+AQ178+AQ179+AQ180+AQ181+AQ182+AQ183+AQ184+AQ185+AQ186+AQ187+AQ188+AQ189+AQ190+AQ191+AQ192+AQ193+AQ194+AQ195+AQ196+AQ197+AQ198+AQ199+AQ200+AQ201+AQ202+AQ203+AQ204+AQ205+AQ206+AQ207+AQ208+AQ209+AQ210+AQ211+AQ212+AQ213+AQ214+AQ215+AQ216+AQ217+AQ218+AQ219+AQ220+AQ221+AQ222+AQ223+AQ224+AQ225+AQ226+AQ227+AQ228+AQ229+AQ230+AQ231+AQ232+AQ233+AQ234+AQ235+AQ236+AQ237+AQ238+AQ239+AQ240+AQ241+AQ242+AQ243+AQ244+AQ245+AQ246+AQ247+AQ248+AQ249+AQ250+AQ251+AQ252+AQ253+AQ254+AQ255+AQ256+AQ257+AQ258+AQ259+AQ260+AQ261+AQ262+AQ263+AQ264+AQ265+AQ266+AQ267+AQ268+AQ269+AQ270+AQ271+AQ272+AQ273+AQ274+AQ275+AQ276+AQ277+AQ278+AQ279+AQ280+AQ281+AQ282+AQ283+AQ284+AQ285+AQ286+AQ287+AQ288+AQ289+AQ290+AQ291+AQ292+AQ293+AQ294+AQ295+AQ296+AQ297+AQ298+AQ299+AQ300+AQ301+AQ302+AQ303+AQ304+AQ305+AQ306+AQ307+AQ308+AQ309+AQ310+AQ311+AQ312+AQ313+AQ314+AQ315+AQ316+AQ317+AQ318+AQ319+AQ320+AQ321+AQ322+AQ323+AQ324+AQ325+AQ326+AQ327+AQ328+AQ329+AQ330+AQ331+AQ332+AQ333+AQ334+AQ335+AQ336+AQ337+AQ338+AQ339+AQ340+AQ341+AQ342+AQ343+AQ344+AQ345+AQ346+AQ347+AQ348+AQ349+AQ350+AQ351+AQ352+AQ353+AQ354+AQ355+AQ356+AQ357+AQ358+AQ359+AQ360+AQ361+AQ362+AQ363+AQ364+AQ365+AQ366+AQ367+AQ368+AQ369+AQ370+AQ371+AQ372+AQ373+AQ374+AQ375+AQ376+AQ377+AQ378+AQ379+AQ380+AQ381+AQ382+AQ383+AQ384+AQ385+AQ386+AQ387+AQ388+AQ389+AQ390+AQ391+AQ392+AQ393+AQ394+AQ395+AQ396+AQ397+AQ398+AQ399+AQ400+AQ401+AQ402+AQ403+AQ404+AQ405+AQ406+AQ407+AQ408+AQ409+AQ410+AQ411+AQ412+AQ413+AQ414+AQ415+AQ416+AQ417+AQ418+AQ419+AQ420+AQ421+AQ422+AQ423+AQ424+AQ425+AQ426+AQ427+AQ428+AQ429+AQ430+AQ431+AQ432+AQ433+AQ434+AQ435+AQ436+AQ437+AQ438+AQ439+AQ440+AQ441+AQ442+AQ443+AQ444+AQ445+AQ446+AQ447+AQ448+AQ449+AQ450+AQ451+#REF!+AQ452+#REF!+#REF!+#REF!+#REF!+#REF!+#REF!+#REF!+AQ630+AQ631+AQ632+AQ633+#REF!+#REF!+#REF!+AQ634+#REF!+AQ651+AQ652+AQ653+AQ654+AQ655+AQ656+AQ657+AQ828+AQ829+AQ830+AQ831+AQ832+AQ833+AQ834+AQ835+AQ836+AQ901+AQ902+AQ904+AQ905+AQ906+AQ907+AQ973</f>
        <v>#REF!</v>
      </c>
      <c r="AR1001" s="42" t="e">
        <f>+#REF!+#REF!+#REF!+#REF!+#REF!+#REF!+AR10+AR11+AR12+AR13+AR14+AR15+AR16+AR17+AR18+AR19+AR20+AR21+AR22+AR23+AR24+AR25+AR26+AR27+AR28+AR29+AR30+AR31+AR32+AR33+AR34+AR35+AR36+AR37+AR38+AR39+AR40+AR41+AR42+AR43+AR44+AR45+AR46+AR47+AR48+AR49+AR50+AR51+AR52+AR53+AR54+AR55+AR56+AR57+AR58+AR59+AR60+AR61+AR62+AR63+AR64+AR65+AR66+AR67+AR68+AR69+AR70+AR71+AR72+AR73+AR74+AR75+AR76+AR77+AR78+AR79+AR80+AR81+AR82+AR83+AR84+AR85+AR86+AR87+AR88+AR89+AR90+AR91+AR92+AR93+AR94+AR95+AR96+AR97+AR98+AR99+AR100+AR101+AR102+AR103+AR104+AR105+AR106+AR107+AR108+AR109+AR110+AR111+AR112+AR113+AR114+AR115+AR116+AR117+AR118+AR119+AR120+AR121+AR122+AR123+AR124+AR125+AR126+AR127+AR128+AR129+AR130+AR131+AR132+AR133+AR134+AR135+AR136+AR137+AR138+AR139+AR140+AR141+AR142+AR143+AR144+AR145+AR146+AR147+AR148+AR149+AR150+AR151+AR152+AR153+AR154+AR155+AR156+AR157+AR158+AR159+AR160+AR161+AR162+AR163+AR165+AR166+AR178+AR179+AR180+AR181+AR182+AR183+AR184+AR185+AR186+AR187+AR188+AR189+AR190+AR191+AR192+AR193+AR194+AR195+AR196+AR197+AR198+AR199+AR200+AR201+AR202+AR203+AR204+AR205+AR206+AR207+AR208+AR209+AR210+AR211+AR212+AR213+AR214+AR215+AR216+AR217+AR218+AR219+AR220+AR221+AR222+AR223+AR224+AR225+AR226+AR227+AR228+AR229+AR230+AR231+AR232+AR233+AR234+AR235+AR236+AR237+AR238+AR239+AR240+AR241+AR242+AR243+AR244+AR245+AR246+AR247+AR248+AR249+AR250+AR251+AR252+AR253+AR254+AR255+AR256+AR257+AR258+AR259+AR260+AR261+AR262+AR263+AR264+AR265+AR266+AR267+AR268+AR269+AR270+AR271+AR272+AR273+AR274+AR275+AR276+AR277+AR278+AR279+AR280+AR281+AR282+AR283+AR284+AR285+AR286+AR287+AR288+AR289+AR290+AR291+AR292+AR293+AR294+AR295+AR296+AR297+AR298+AR299+AR300+AR301+AR302+AR303+AR304+AR305+AR306+AR307+AR308+AR309+AR310+AR311+AR312+AR313+AR314+AR315+AR316+AR317+AR318+AR319+AR320+AR321+AR322+AR323+AR324+AR325+AR326+AR327+AR328+AR329+AR330+AR331+AR332+AR333+AR334+AR335+AR336+AR337+AR338+AR339+AR340+AR341+AR342+AR343+AR344+AR345+AR346+AR347+AR348+AR349+AR350+AR351+AR352+AR353+AR354+AR355+AR356+AR357+AR358+AR359+AR360+AR361+AR362+AR363+AR364+AR365+AR366+AR367+AR368+AR369+AR370+AR371+AR372+AR373+AR374+AR375+AR376+AR377+AR378+AR379+AR380+AR381+AR382+AR383+AR384+AR385+AR386+AR387+AR388+AR389+AR390+AR391+AR392+AR393+AR394+AR395+AR396+AR397+AR398+AR399+AR400+AR401+AR402+AR403+AR404+AR405+AR406+AR407+AR408+AR409+AR410+AR411+AR412+AR413+AR414+AR415+AR416+AR417+AR418+AR419+AR420+AR421+AR422+AR423+AR424+AR425+AR426+AR427+AR428+AR429+AR430+AR431+AR432+AR433+AR434+AR435+AR436+AR437+AR438+AR439+AR440+AR441+AR442+AR443+AR444+AR445+AR446+AR447+AR448+AR449+AR450+AR451+#REF!+AR452+#REF!+#REF!+#REF!+#REF!+#REF!+#REF!+#REF!+AR630+AR631+AR632+AR633+#REF!+#REF!+#REF!+AR634+#REF!+AR651+AR652+AR653+AR654+AR655+AR656+AR657+AR828+AR829+AR830+AR831+AR832+AR833+AR834+AR835+AR836+AR901+AR902+AR904+AR905+AR906+AR907+AR973</f>
        <v>#REF!</v>
      </c>
      <c r="AS1001" s="42" t="e">
        <f>+#REF!+#REF!+#REF!+#REF!+#REF!+#REF!+AS10+AS11+AS12+AS13+AS14+AS15+AS16+AS17+AS18+AS19+AS20+AS21+AS22+AS23+AS24+AS25+AS26+AS27+AS28+AS29+AS30+AS31+AS32+AS33+AS34+AS35+AS36+AS37+AS38+AS39+AS40+AS41+AS42+AS43+AS44+AS45+AS46+AS47+AS48+AS49+AS50+AS51+AS52+AS53+AS54+AS55+AS56+AS57+AS58+AS59+AS60+AS61+AS62+AS63+AS64+AS65+AS66+AS67+AS68+AS69+AS70+AS71+AS72+AS73+AS74+AS75+AS76+AS77+AS78+AS79+AS80+AS81+AS82+AS83+AS84+AS85+AS86+AS87+AS88+AS89+AS90+AS91+AS92+AS93+AS94+AS95+AS96+AS97+AS98+AS99+AS100+AS101+AS102+AS103+AS104+AS105+AS106+AS107+AS108+AS109+AS110+AS111+AS112+AS113+AS114+AS115+AS116+AS117+AS118+AS119+AS120+AS121+AS122+AS123+AS124+AS125+AS126+AS127+AS128+AS129+AS130+AS131+AS132+AS133+AS134+AS135+AS136+AS137+AS138+AS139+AS140+AS141+AS142+AS143+AS144+AS145+AS146+AS147+AS148+AS149+AS150+AS151+AS152+AS153+AS154+AS155+AS156+AS157+AS158+AS159+AS160+AS161+AS162+AS163+AS165+AS166+AS178+AS179+AS180+AS181+AS182+AS183+AS184+AS185+AS186+AS187+AS188+AS189+AS190+AS191+AS192+AS193+AS194+AS195+AS196+AS197+AS198+AS199+AS200+AS201+AS202+AS203+AS204+AS205+AS206+AS207+AS208+AS209+AS210+AS211+AS212+AS213+AS214+AS215+AS216+AS217+AS218+AS219+AS220+AS221+AS222+AS223+AS224+AS225+AS226+AS227+AS228+AS229+AS230+AS231+AS232+AS233+AS234+AS235+AS236+AS237+AS238+AS239+AS240+AS241+AS242+AS243+AS244+AS245+AS246+AS247+AS248+AS249+AS250+AS251+AS252+AS253+AS254+AS255+AS256+AS257+AS258+AS259+AS260+AS261+AS262+AS263+AS264+AS265+AS266+AS267+AS268+AS269+AS270+AS271+AS272+AS273+AS274+AS275+AS276+AS277+AS278+AS279+AS280+AS281+AS282+AS283+AS284+AS285+AS286+AS287+AS288+AS289+AS290+AS291+AS292+AS293+AS294+AS295+AS296+AS297+AS298+AS299+AS300+AS301+AS302+AS303+AS304+AS305+AS306+AS307+AS308+AS309+AS310+AS311+AS312+AS313+AS314+AS315+AS316+AS317+AS318+AS319+AS320+AS321+AS322+AS323+AS324+AS325+AS326+AS327+AS328+AS329+AS330+AS331+AS332+AS333+AS334+AS335+AS336+AS337+AS338+AS339+AS340+AS341+AS342+AS343+AS344+AS345+AS346+AS347+AS348+AS349+AS350+AS351+AS352+AS353+AS354+AS355+AS356+AS357+AS358+AS359+AS360+AS361+AS362+AS363+AS364+AS365+AS366+AS367+AS368+AS369+AS370+AS371+AS372+AS373+AS374+AS375+AS376+AS377+AS378+AS379+AS380+AS381+AS382+AS383+AS384+AS385+AS386+AS387+AS388+AS389+AS390+AS391+AS392+AS393+AS394+AS395+AS396+AS397+AS398+AS399+AS400+AS401+AS402+AS403+AS404+AS405+AS406+AS407+AS408+AS409+AS410+AS411+AS412+AS413+AS414+AS415+AS416+AS417+AS418+AS419+AS420+AS421+AS422+AS423+AS424+AS425+AS426+AS427+AS428+AS429+AS430+AS431+AS432+AS433+AS434+AS435+AS436+AS437+AS438+AS439+AS440+AS441+AS442+AS443+AS444+AS445+AS446+AS447+AS448+AS449+AS450+AS451+#REF!+AS452+#REF!+#REF!+#REF!+#REF!+#REF!+#REF!+#REF!+AS630+AS631+AS632+AS633+#REF!+#REF!+#REF!+AS634+#REF!+AS651+AS652+AS653+AS654+AS655+AS656+AS657+AS828+AS829+AS830+AS831+AS832+AS833+AS834+AS835+AS836+AS901+AS902+AS904+AS905+AS906+AS907+AS973</f>
        <v>#REF!</v>
      </c>
      <c r="AT1001" s="42" t="e">
        <f>+#REF!+#REF!+#REF!+#REF!+#REF!+#REF!+AT10+AT11+AT12+AT13+AT14+AT15+AT16+AT17+AT18+AT19+AT20+AT21+AT22+AT23+AT24+AT25+AT26+AT27+AT28+AT29+AT30+AT31+AT32+AT33+AT34+AT35+AT36+AT37+AT38+AT39+AT40+AT41+AT42+AT43+AT44+AT45+AT46+AT47+AT48+AT49+AT50+AT51+AT52+AT53+AT54+AT55+AT56+AT57+AT58+AT59+AT60+AT61+AT62+AT63+AT64+AT65+AT66+AT67+AT68+AT69+AT70+AT71+AT72+AT73+AT74+AT75+AT76+AT77+AT78+AT79+AT80+AT81+AT82+AT83+AT84+AT85+AT86+AT87+AT88+AT89+AT90+AT91+AT92+AT93+AT94+AT95+AT96+AT97+AT98+AT99+AT100+AT101+AT102+AT103+AT104+AT105+AT106+AT107+AT108+AT109+AT110+AT111+AT112+AT113+AT114+AT115+AT116+AT117+AT118+AT119+AT120+AT121+AT122+AT123+AT124+AT125+AT126+AT127+AT128+AT129+AT130+AT131+AT132+AT133+AT134+AT135+AT136+AT137+AT138+AT139+AT140+AT141+AT142+AT143+AT144+AT145+AT146+AT147+AT148+AT149+AT150+AT151+AT152+AT153+AT154+AT155+AT156+AT157+AT158+AT159+AT160+AT161+AT162+AT163+AT165+AT166+AT178+AT179+AT180+AT181+AT182+AT183+AT184+AT185+AT186+AT187+AT188+AT189+AT190+AT191+AT192+AT193+AT194+AT195+AT196+AT197+AT198+AT199+AT200+AT201+AT202+AT203+AT204+AT205+AT206+AT207+AT208+AT209+AT210+AT211+AT212+AT213+AT214+AT215+AT216+AT217+AT218+AT219+AT220+AT221+AT222+AT223+AT224+AT225+AT226+AT227+AT228+AT229+AT230+AT231+AT232+AT233+AT234+AT235+AT236+AT237+AT238+AT239+AT240+AT241+AT242+AT243+AT244+AT245+AT246+AT247+AT248+AT249+AT250+AT251+AT252+AT253+AT254+AT255+AT256+AT257+AT258+AT259+AT260+AT261+AT262+AT263+AT264+AT265+AT266+AT267+AT268+AT269+AT270+AT271+AT272+AT273+AT274+AT275+AT276+AT277+AT278+AT279+AT280+AT281+AT282+AT283+AT284+AT285+AT286+AT287+AT288+AT289+AT290+AT291+AT292+AT293+AT294+AT295+AT296+AT297+AT298+AT299+AT300+AT301+AT302+AT303+AT304+AT305+AT306+AT307+AT308+AT309+AT310+AT311+AT312+AT313+AT314+AT315+AT316+AT317+AT318+AT319+AT320+AT321+AT322+AT323+AT324+AT325+AT326+AT327+AT328+AT329+AT330+AT331+AT332+AT333+AT334+AT335+AT336+AT337+AT338+AT339+AT340+AT341+AT342+AT343+AT344+AT345+AT346+AT347+AT348+AT349+AT350+AT351+AT352+AT353+AT354+AT355+AT356+AT357+AT358+AT359+AT360+AT361+AT362+AT363+AT364+AT365+AT366+AT367+AT368+AT369+AT370+AT371+AT372+AT373+AT374+AT375+AT376+AT377+AT378+AT379+AT380+AT381+AT382+AT383+AT384+AT385+AT386+AT387+AT388+AT389+AT390+AT391+AT392+AT393+AT394+AT395+AT396+AT397+AT398+AT399+AT400+AT401+AT402+AT403+AT404+AT405+AT406+AT407+AT408+AT409+AT410+AT411+AT412+AT413+AT414+AT415+AT416+AT417+AT418+AT419+AT420+AT421+AT422+AT423+AT424+AT425+AT426+AT427+AT428+AT429+AT430+AT431+AT432+AT433+AT434+AT435+AT436+AT437+AT438+AT439+AT440+AT441+AT442+AT443+AT444+AT445+AT446+AT447+AT448+AT449+AT450+AT451+#REF!+AT452+#REF!+#REF!+#REF!+#REF!+#REF!+#REF!+#REF!+AT630+AT631+AT632+AT633+#REF!+#REF!+#REF!+AT634+#REF!+AT651+AT652+AT653+AT654+AT655+AT656+AT657+AT828+AT829+AT830+AT831+AT832+AT833+AT834+AT835+AT836+AT901+AT902+AT904+AT905+AT906+AT907+AT973</f>
        <v>#REF!</v>
      </c>
      <c r="AU1001" s="42" t="e">
        <f>+#REF!+#REF!+#REF!+#REF!+#REF!+#REF!+AU10+AU11+AU12+AU13+AU14+AU15+AU16+AU17+AU18+AU19+AU20+AU21+AU22+AU23+AU24+AU25+AU26+AU27+AU28+AU29+AU30+AU31+AU32+AU33+AU34+AU35+AU36+AU37+AU38+AU39+AU40+AU41+AU42+AU43+AU44+AU45+AU46+AU47+AU48+AU49+AU50+AU51+AU52+AU53+AU54+AU55+AU56+AU57+AU58+AU59+AU60+AU61+AU62+AU63+AU64+AU65+AU66+AU67+AU68+AU69+AU70+AU71+AU72+AU73+AU74+AU75+AU76+AU77+AU78+AU79+AU80+AU81+AU82+AU83+AU84+AU85+AU86+AU87+AU88+AU89+AU90+AU91+AU92+AU93+AU94+AU95+AU96+AU97+AU98+AU99+AU100+AU101+AU102+AU103+AU104+AU105+AU106+AU107+AU108+AU109+AU110+AU111+AU112+AU113+AU114+AU115+AU116+AU117+AU118+AU119+AU120+AU121+AU122+AU123+AU124+AU125+AU126+AU127+AU128+AU129+AU130+AU131+AU132+AU133+AU134+AU135+AU136+AU137+AU138+AU139+AU140+AU141+AU142+AU143+AU144+AU145+AU146+AU147+AU148+AU149+AU150+AU151+AU152+AU153+AU154+AU155+AU156+AU157+AU158+AU159+AU160+AU161+AU162+AU163+AU165+AU166+AU178+AU179+AU180+AU181+AU182+AU183+AU184+AU185+AU186+AU187+AU188+AU189+AU190+AU191+AU192+AU193+AU194+AU195+AU196+AU197+AU198+AU199+AU200+AU201+AU202+AU203+AU204+AU205+AU206+AU207+AU208+AU209+AU210+AU211+AU212+AU213+AU214+AU215+AU216+AU217+AU218+AU219+AU220+AU221+AU222+AU223+AU224+AU225+AU226+AU227+AU228+AU229+AU230+AU231+AU232+AU233+AU234+AU235+AU236+AU237+AU238+AU239+AU240+AU241+AU242+AU243+AU244+AU245+AU246+AU247+AU248+AU249+AU250+AU251+AU252+AU253+AU254+AU255+AU256+AU257+AU258+AU259+AU260+AU261+AU262+AU263+AU264+AU265+AU266+AU267+AU268+AU269+AU270+AU271+AU272+AU273+AU274+AU275+AU276+AU277+AU278+AU279+AU280+AU281+AU282+AU283+AU284+AU285+AU286+AU287+AU288+AU289+AU290+AU291+AU292+AU293+AU294+AU295+AU296+AU297+AU298+AU299+AU300+AU301+AU302+AU303+AU304+AU305+AU306+AU307+AU308+AU309+AU310+AU311+AU312+AU313+AU314+AU315+AU316+AU317+AU318+AU319+AU320+AU321+AU322+AU323+AU324+AU325+AU326+AU327+AU328+AU329+AU330+AU331+AU332+AU333+AU334+AU335+AU336+AU337+AU338+AU339+AU340+AU341+AU342+AU343+AU344+AU345+AU346+AU347+AU348+AU349+AU350+AU351+AU352+AU353+AU354+AU355+AU356+AU357+AU358+AU359+AU360+AU361+AU362+AU363+AU364+AU365+AU366+AU367+AU368+AU369+AU370+AU371+AU372+AU373+AU374+AU375+AU376+AU377+AU378+AU379+AU380+AU381+AU382+AU383+AU384+AU385+AU386+AU387+AU388+AU389+AU390+AU391+AU392+AU393+AU394+AU395+AU396+AU397+AU398+AU399+AU400+AU401+AU402+AU403+AU404+AU405+AU406+AU407+AU408+AU409+AU410+AU411+AU412+AU413+AU414+AU415+AU416+AU417+AU418+AU419+AU420+AU421+AU422+AU423+AU424+AU425+AU426+AU427+AU428+AU429+AU430+AU431+AU432+AU433+AU434+AU435+AU436+AU437+AU438+AU439+AU440+AU441+AU442+AU443+AU444+AU445+AU446+AU447+AU448+AU449+AU450+AU451+#REF!+AU452+#REF!+#REF!+#REF!+#REF!+#REF!+#REF!+#REF!+AU630+AU631+AU632+AU633+#REF!+#REF!+#REF!+AU634+#REF!+AU651+AU652+AU653+AU654+AU655+AU656+AU657+AU828+AU829+AU830+AU831+AU832+AU833+AU834+AU835+AU836+AU901+AU902+AU904+AU905+AU906+AU907+AU973</f>
        <v>#REF!</v>
      </c>
      <c r="AV1001" s="42" t="e">
        <f>+#REF!+#REF!+#REF!+#REF!+#REF!+#REF!+AV10+AV11+AV12+AV13+AV14+AV15+AV16+AV17+AV18+AV19+AV20+AV21+AV22+AV23+AV24+AV25+AV26+AV27+AV28+AV29+AV30+AV31+AV32+AV33+AV34+AV35+AV36+AV37+AV38+AV39+AV40+AV41+AV42+AV43+AV44+AV45+AV46+AV47+AV48+AV49+AV50+AV51+AV52+AV53+AV54+AV55+AV56+AV57+AV58+AV59+AV60+AV61+AV62+AV63+AV64+AV65+AV66+AV67+AV68+AV69+AV70+AV71+AV72+AV73+AV74+AV75+AV76+AV77+AV78+AV79+AV80+AV81+AV82+AV83+AV84+AV85+AV86+AV87+AV88+AV89+AV90+AV91+AV92+AV93+AV94+AV95+AV96+AV97+AV98+AV99+AV100+AV101+AV102+AV103+AV104+AV105+AV106+AV107+AV108+AV109+AV110+AV111+AV112+AV113+AV114+AV115+AV116+AV117+AV118+AV119+AV120+AV121+AV122+AV123+AV124+AV125+AV126+AV127+AV128+AV129+AV130+AV131+AV132+AV133+AV134+AV135+AV136+AV137+AV138+AV139+AV140+AV141+AV142+AV143+AV144+AV145+AV146+AV147+AV148+AV149+AV150+AV151+AV152+AV153+AV154+AV155+AV156+AV157+AV158+AV159+AV160+AV161+AV162+AV163+AV165+AV166+AV178+AV179+AV180+AV181+AV182+AV183+AV184+AV185+AV186+AV187+AV188+AV189+AV190+AV191+AV192+AV193+AV194+AV195+AV196+AV197+AV198+AV199+AV200+AV201+AV202+AV203+AV204+AV205+AV206+AV207+AV208+AV209+AV210+AV211+AV212+AV213+AV214+AV215+AV216+AV217+AV218+AV219+AV220+AV221+AV222+AV223+AV224+AV225+AV226+AV227+AV228+AV229+AV230+AV231+AV232+AV233+AV234+AV235+AV236+AV237+AV238+AV239+AV240+AV241+AV242+AV243+AV244+AV245+AV246+AV247+AV248+AV249+AV250+AV251+AV252+AV253+AV254+AV255+AV256+AV257+AV258+AV259+AV260+AV261+AV262+AV263+AV264+AV265+AV266+AV267+AV268+AV269+AV270+AV271+AV272+AV273+AV274+AV275+AV276+AV277+AV278+AV279+AV280+AV281+AV282+AV283+AV284+AV285+AV286+AV287+AV288+AV289+AV290+AV291+AV292+AV293+AV294+AV295+AV296+AV297+AV298+AV299+AV300+AV301+AV302+AV303+AV304+AV305+AV306+AV307+AV308+AV309+AV310+AV311+AV312+AV313+AV314+AV315+AV316+AV317+AV318+AV319+AV320+AV321+AV322+AV323+AV324+AV325+AV326+AV327+AV328+AV329+AV330+AV331+AV332+AV333+AV334+AV335+AV336+AV337+AV338+AV339+AV340+AV341+AV342+AV343+AV344+AV345+AV346+AV347+AV348+AV349+AV350+AV351+AV352+AV353+AV354+AV355+AV356+AV357+AV358+AV359+AV360+AV361+AV362+AV363+AV364+AV365+AV366+AV367+AV368+AV369+AV370+AV371+AV372+AV373+AV374+AV375+AV376+AV377+AV378+AV379+AV380+AV381+AV382+AV383+AV384+AV385+AV386+AV387+AV388+AV389+AV390+AV391+AV392+AV393+AV394+AV395+AV396+AV397+AV398+AV399+AV400+AV401+AV402+AV403+AV404+AV405+AV406+AV407+AV408+AV409+AV410+AV411+AV412+AV413+AV414+AV415+AV416+AV417+AV418+AV419+AV420+AV421+AV422+AV423+AV424+AV425+AV426+AV427+AV428+AV429+AV430+AV431+AV432+AV433+AV434+AV435+AV436+AV437+AV438+AV439+AV440+AV441+AV442+AV443+AV444+AV445+AV446+AV447+AV448+AV449+AV450+AV451+#REF!+AV452+#REF!+#REF!+#REF!+#REF!+#REF!+#REF!+#REF!+AV630+AV631+AV632+AV633+#REF!+#REF!+#REF!+AV634+#REF!+AV651+AV652+AV653+AV654+AV655+AV656+AV657+AV828+AV829+AV830+AV831+AV832+AV833+AV834+AV835+AV836+AV901+AV902+AV904+AV905+AV906+AV907+AV973</f>
        <v>#REF!</v>
      </c>
      <c r="AW1001" s="42" t="e">
        <f>+#REF!+#REF!+#REF!+#REF!+#REF!+#REF!+AW10+AW11+AW12+AW13+AW14+AW15+AW16+AW17+AW18+AW19+AW20+AW21+AW22+AW23+AW24+AW25+AW26+AW27+AW28+AW29+AW30+AW31+AW32+AW33+AW34+AW35+AW36+AW37+AW38+AW39+AW40+AW41+AW42+AW43+AW44+AW45+AW46+AW47+AW48+AW49+AW50+AW51+AW52+AW53+AW54+AW55+AW56+AW57+AW58+AW59+AW60+AW61+AW62+AW63+AW64+AW65+AW66+AW67+AW68+AW69+AW70+AW71+AW72+AW73+AW74+AW75+AW76+AW77+AW78+AW79+AW80+AW81+AW82+AW83+AW84+AW85+AW86+AW87+AW88+AW89+AW90+AW91+AW92+AW93+AW94+AW95+AW96+AW97+AW98+AW99+AW100+AW101+AW102+AW103+AW104+AW105+AW106+AW107+AW108+AW109+AW110+AW111+AW112+AW113+AW114+AW115+AW116+AW117+AW118+AW119+AW120+AW121+AW122+AW123+AW124+AW125+AW126+AW127+AW128+AW129+AW130+AW131+AW132+AW133+AW134+AW135+AW136+AW137+AW138+AW139+AW140+AW141+AW142+AW143+AW144+AW145+AW146+AW147+AW148+AW149+AW150+AW151+AW152+AW153+AW154+AW155+AW156+AW157+AW158+AW159+AW160+AW161+AW162+AW163+AW165+AW166+AW178+AW179+AW180+AW181+AW182+AW183+AW184+AW185+AW186+AW187+AW188+AW189+AW190+AW191+AW192+AW193+AW194+AW195+AW196+AW197+AW198+AW199+AW200+AW201+AW202+AW203+AW204+AW205+AW206+AW207+AW208+AW209+AW210+AW211+AW212+AW213+AW214+AW215+AW216+AW217+AW218+AW219+AW220+AW221+AW222+AW223+AW224+AW225+AW226+AW227+AW228+AW229+AW230+AW231+AW232+AW233+AW234+AW235+AW236+AW237+AW238+AW239+AW240+AW241+AW242+AW243+AW244+AW245+AW246+AW247+AW248+AW249+AW250+AW251+AW252+AW253+AW254+AW255+AW256+AW257+AW258+AW259+AW260+AW261+AW262+AW263+AW264+AW265+AW266+AW267+AW268+AW269+AW270+AW271+AW272+AW273+AW274+AW275+AW276+AW277+AW278+AW279+AW280+AW281+AW282+AW283+AW284+AW285+AW286+AW287+AW288+AW289+AW290+AW291+AW292+AW293+AW294+AW295+AW296+AW297+AW298+AW299+AW300+AW301+AW302+AW303+AW304+AW305+AW306+AW307+AW308+AW309+AW310+AW311+AW312+AW313+AW314+AW315+AW316+AW317+AW318+AW319+AW320+AW321+AW322+AW323+AW324+AW325+AW326+AW327+AW328+AW329+AW330+AW331+AW332+AW333+AW334+AW335+AW336+AW337+AW338+AW339+AW340+AW341+AW342+AW343+AW344+AW345+AW346+AW347+AW348+AW349+AW350+AW351+AW352+AW353+AW354+AW355+AW356+AW357+AW358+AW359+AW360+AW361+AW362+AW363+AW364+AW365+AW366+AW367+AW368+AW369+AW370+AW371+AW372+AW373+AW374+AW375+AW376+AW377+AW378+AW379+AW380+AW381+AW382+AW383+AW384+AW385+AW386+AW387+AW388+AW389+AW390+AW391+AW392+AW393+AW394+AW395+AW396+AW397+AW398+AW399+AW400+AW401+AW402+AW403+AW404+AW405+AW406+AW407+AW408+AW409+AW410+AW411+AW412+AW413+AW414+AW415+AW416+AW417+AW418+AW419+AW420+AW421+AW422+AW423+AW424+AW425+AW426+AW427+AW428+AW429+AW430+AW431+AW432+AW433+AW434+AW435+AW436+AW437+AW438+AW439+AW440+AW441+AW442+AW443+AW444+AW445+AW446+AW447+AW448+AW449+AW450+AW451+#REF!+AW452+#REF!+#REF!+#REF!+#REF!+#REF!+#REF!+#REF!+AW630+AW631+AW632+AW633+#REF!+#REF!+#REF!+AW634+#REF!+AW651+AW652+AW653+AW654+AW655+AW656+AW657+AW828+AW829+AW830+AW831+AW832+AW833+AW834+AW835+AW836+AW901+AW902+AW904+AW905+AW906+AW907+AW973</f>
        <v>#REF!</v>
      </c>
      <c r="AX1001" s="42" t="e">
        <f>+#REF!+#REF!+#REF!+#REF!+#REF!+#REF!+AX10+AX11+AX12+AX13+AX14+AX15+AX16+AX17+AX18+AX19+AX20+AX21+AX22+AX23+AX24+AX25+AX26+AX27+AX28+AX29+AX30+AX31+AX32+AX33+AX34+AX35+AX36+AX37+AX38+AX39+AX40+AX41+AX42+AX43+AX44+AX45+AX46+AX47+AX48+AX49+AX50+AX51+AX52+AX53+AX54+AX55+AX56+AX57+AX58+AX59+AX60+AX61+AX62+AX63+AX64+AX65+AX66+AX67+AX68+AX69+AX70+AX71+AX72+AX73+AX74+AX75+AX76+AX77+AX78+AX79+AX80+AX81+AX82+AX83+AX84+AX85+AX86+AX87+AX88+AX89+AX90+AX91+AX92+AX93+AX94+AX95+AX96+AX97+AX98+AX99+AX100+AX101+AX102+AX103+AX104+AX105+AX106+AX107+AX108+AX109+AX110+AX111+AX112+AX113+AX114+AX115+AX116+AX117+AX118+AX119+AX120+AX121+AX122+AX123+AX124+AX125+AX126+AX127+AX128+AX129+AX130+AX131+AX132+AX133+AX134+AX135+AX136+AX137+AX138+AX139+AX140+AX141+AX142+AX143+AX144+AX145+AX146+AX147+AX148+AX149+AX150+AX151+AX152+AX153+AX154+AX155+AX156+AX157+AX158+AX159+AX160+AX161+AX162+AX163+AX165+AX166+AX178+AX179+AX180+AX181+AX182+AX183+AX184+AX185+AX186+AX187+AX188+AX189+AX190+AX191+AX192+AX193+AX194+AX195+AX196+AX197+AX198+AX199+AX200+AX201+AX202+AX203+AX204+AX205+AX206+AX207+AX208+AX209+AX210+AX211+AX212+AX213+AX214+AX215+AX216+AX217+AX218+AX219+AX220+AX221+AX222+AX223+AX224+AX225+AX226+AX227+AX228+AX229+AX230+AX231+AX232+AX233+AX234+AX235+AX236+AX237+AX238+AX239+AX240+AX241+AX242+AX243+AX244+AX245+AX246+AX247+AX248+AX249+AX250+AX251+AX252+AX253+AX254+AX255+AX256+AX257+AX258+AX259+AX260+AX261+AX262+AX263+AX264+AX265+AX266+AX267+AX268+AX269+AX270+AX271+AX272+AX273+AX274+AX275+AX276+AX277+AX278+AX279+AX280+AX281+AX282+AX283+AX284+AX285+AX286+AX287+AX288+AX289+AX290+AX291+AX292+AX293+AX294+AX295+AX296+AX297+AX298+AX299+AX300+AX301+AX302+AX303+AX304+AX305+AX306+AX307+AX308+AX309+AX310+AX311+AX312+AX313+AX314+AX315+AX316+AX317+AX318+AX319+AX320+AX321+AX322+AX323+AX324+AX325+AX326+AX327+AX328+AX329+AX330+AX331+AX332+AX333+AX334+AX335+AX336+AX337+AX338+AX339+AX340+AX341+AX342+AX343+AX344+AX345+AX346+AX347+AX348+AX349+AX350+AX351+AX352+AX353+AX354+AX355+AX356+AX357+AX358+AX359+AX360+AX361+AX362+AX363+AX364+AX365+AX366+AX367+AX368+AX369+AX370+AX371+AX372+AX373+AX374+AX375+AX376+AX377+AX378+AX379+AX380+AX381+AX382+AX383+AX384+AX385+AX386+AX387+AX388+AX389+AX390+AX391+AX392+AX393+AX394+AX395+AX396+AX397+AX398+AX399+AX400+AX401+AX402+AX403+AX404+AX405+AX406+AX407+AX408+AX409+AX410+AX411+AX412+AX413+AX414+AX415+AX416+AX417+AX418+AX419+AX420+AX421+AX422+AX423+AX424+AX425+AX426+AX427+AX428+AX429+AX430+AX431+AX432+AX433+AX434+AX435+AX436+AX437+AX438+AX439+AX440+AX441+AX442+AX443+AX444+AX445+AX446+AX447+AX448+AX449+AX450+AX451+#REF!+AX452+#REF!+#REF!+#REF!+#REF!+#REF!+#REF!+#REF!+AX630+AX631+AX632+AX633+#REF!+#REF!+#REF!+AX634+#REF!+AX651+AX652+AX653+AX654+AX655+AX656+AX657+AX828+AX829+AX830+AX831+AX832+AX833+AX834+AX835+AX836+AX901+AX902+AX904+AX905+AX906+AX907+AX973</f>
        <v>#REF!</v>
      </c>
      <c r="AY1001" s="42" t="e">
        <f>+#REF!+#REF!+#REF!+#REF!+#REF!+#REF!+AY10+AY11+AY12+AY13+AY14+AY15+AY16+AY17+AY18+AY19+AY20+AY21+AY22+AY23+AY24+AY25+AY26+AY27+AY28+AY29+AY30+AY31+AY32+AY33+AY34+AY35+AY36+AY37+AY38+AY39+AY40+AY41+AY42+AY43+AY44+AY45+AY46+AY47+AY48+AY49+AY50+AY51+AY52+AY53+AY54+AY55+AY56+AY57+AY58+AY59+AY60+AY61+AY62+AY63+AY64+AY65+AY66+AY67+AY68+AY69+AY70+AY71+AY72+AY73+AY74+AY75+AY76+AY77+AY78+AY79+AY80+AY81+AY82+AY83+AY84+AY85+AY86+AY87+AY88+AY89+AY90+AY91+AY92+AY93+AY94+AY95+AY96+AY97+AY98+AY99+AY100+AY101+AY102+AY103+AY104+AY105+AY106+AY107+AY108+AY109+AY110+AY111+AY112+AY113+AY114+AY115+AY116+AY117+AY118+AY119+AY120+AY121+AY122+AY123+AY124+AY125+AY126+AY127+AY128+AY129+AY130+AY131+AY132+AY133+AY134+AY135+AY136+AY137+AY138+AY139+AY140+AY141+AY142+AY143+AY144+AY145+AY146+AY147+AY148+AY149+AY150+AY151+AY152+AY153+AY154+AY155+AY156+AY157+AY158+AY159+AY160+AY161+AY162+AY163+AY165+AY166+AY178+AY179+AY180+AY181+AY182+AY183+AY184+AY185+AY186+AY187+AY188+AY189+AY190+AY191+AY192+AY193+AY194+AY195+AY196+AY197+AY198+AY199+AY200+AY201+AY202+AY203+AY204+AY205+AY206+AY207+AY208+AY209+AY210+AY211+AY212+AY213+AY214+AY215+AY216+AY217+AY218+AY219+AY220+AY221+AY222+AY223+AY224+AY225+AY226+AY227+AY228+AY229+AY230+AY231+AY232+AY233+AY234+AY235+AY236+AY237+AY238+AY239+AY240+AY241+AY242+AY243+AY244+AY245+AY246+AY247+AY248+AY249+AY250+AY251+AY252+AY253+AY254+AY255+AY256+AY257+AY258+AY259+AY260+AY261+AY262+AY263+AY264+AY265+AY266+AY267+AY268+AY269+AY270+AY271+AY272+AY273+AY274+AY275+AY276+AY277+AY278+AY279+AY280+AY281+AY282+AY283+AY284+AY285+AY286+AY287+AY288+AY289+AY290+AY291+AY292+AY293+AY294+AY295+AY296+AY297+AY298+AY299+AY300+AY301+AY302+AY303+AY304+AY305+AY306+AY307+AY308+AY309+AY310+AY311+AY312+AY313+AY314+AY315+AY316+AY317+AY318+AY319+AY320+AY321+AY322+AY323+AY324+AY325+AY326+AY327+AY328+AY329+AY330+AY331+AY332+AY333+AY334+AY335+AY336+AY337+AY338+AY339+AY340+AY341+AY342+AY343+AY344+AY345+AY346+AY347+AY348+AY349+AY350+AY351+AY352+AY353+AY354+AY355+AY356+AY357+AY358+AY359+AY360+AY361+AY362+AY363+AY364+AY365+AY366+AY367+AY368+AY369+AY370+AY371+AY372+AY373+AY374+AY375+AY376+AY377+AY378+AY379+AY380+AY381+AY382+AY383+AY384+AY385+AY386+AY387+AY388+AY389+AY390+AY391+AY392+AY393+AY394+AY395+AY396+AY397+AY398+AY399+AY400+AY401+AY402+AY403+AY404+AY405+AY406+AY407+AY408+AY409+AY410+AY411+AY412+AY413+AY414+AY415+AY416+AY417+AY418+AY419+AY420+AY421+AY422+AY423+AY424+AY425+AY426+AY427+AY428+AY429+AY430+AY431+AY432+AY433+AY434+AY435+AY436+AY437+AY438+AY439+AY440+AY441+AY442+AY443+AY444+AY445+AY446+AY447+AY448+AY449+AY450+AY451+#REF!+AY452+#REF!+#REF!+#REF!+#REF!+#REF!+#REF!+#REF!+AY630+AY631+AY632+AY633+#REF!+#REF!+#REF!+AY634+#REF!+AY651+AY652+AY653+AY654+AY655+AY656+AY657+AY828+AY829+AY830+AY831+AY832+AY833+AY834+AY835+AY836+AY901+AY902+AY904+AY905+AY906+AY907+AY973</f>
        <v>#REF!</v>
      </c>
      <c r="AZ1001" s="42" t="e">
        <f>+#REF!+#REF!+#REF!+#REF!+#REF!+#REF!+AZ10+AZ11+AZ12+AZ13+AZ14+AZ15+AZ16+AZ17+AZ18+AZ19+AZ20+AZ21+AZ22+AZ23+AZ24+AZ25+AZ26+AZ27+AZ28+AZ29+AZ30+AZ31+AZ32+AZ33+AZ34+AZ35+AZ36+AZ37+AZ38+AZ39+AZ40+AZ41+AZ42+AZ43+AZ44+AZ45+AZ46+AZ47+AZ48+AZ49+AZ50+AZ51+AZ52+AZ53+AZ54+AZ55+AZ56+AZ57+AZ58+AZ59+AZ60+AZ61+AZ62+AZ63+AZ64+AZ65+AZ66+AZ67+AZ68+AZ69+AZ70+AZ71+AZ72+AZ73+AZ74+AZ75+AZ76+AZ77+AZ78+AZ79+AZ80+AZ81+AZ82+AZ83+AZ84+AZ85+AZ86+AZ87+AZ88+AZ89+AZ90+AZ91+AZ92+AZ93+AZ94+AZ95+AZ96+AZ97+AZ98+AZ99+AZ100+AZ101+AZ102+AZ103+AZ104+AZ105+AZ106+AZ107+AZ108+AZ109+AZ110+AZ111+AZ112+AZ113+AZ114+AZ115+AZ116+AZ117+AZ118+AZ119+AZ120+AZ121+AZ122+AZ123+AZ124+AZ125+AZ126+AZ127+AZ128+AZ129+AZ130+AZ131+AZ132+AZ133+AZ134+AZ135+AZ136+AZ137+AZ138+AZ139+AZ140+AZ141+AZ142+AZ143+AZ144+AZ145+AZ146+AZ147+AZ148+AZ149+AZ150+AZ151+AZ152+AZ153+AZ154+AZ155+AZ156+AZ157+AZ158+AZ159+AZ160+AZ161+AZ162+AZ163+AZ165+AZ166+AZ178+AZ179+AZ180+AZ181+AZ182+AZ183+AZ184+AZ185+AZ186+AZ187+AZ188+AZ189+AZ190+AZ191+AZ192+AZ193+AZ194+AZ195+AZ196+AZ197+AZ198+AZ199+AZ200+AZ201+AZ202+AZ203+AZ204+AZ205+AZ206+AZ207+AZ208+AZ209+AZ210+AZ211+AZ212+AZ213+AZ214+AZ215+AZ216+AZ217+AZ218+AZ219+AZ220+AZ221+AZ222+AZ223+AZ224+AZ225+AZ226+AZ227+AZ228+AZ229+AZ230+AZ231+AZ232+AZ233+AZ234+AZ235+AZ236+AZ237+AZ238+AZ239+AZ240+AZ241+AZ242+AZ243+AZ244+AZ245+AZ246+AZ247+AZ248+AZ249+AZ250+AZ251+AZ252+AZ253+AZ254+AZ255+AZ256+AZ257+AZ258+AZ259+AZ260+AZ261+AZ262+AZ263+AZ264+AZ265+AZ266+AZ267+AZ268+AZ269+AZ270+AZ271+AZ272+AZ273+AZ274+AZ275+AZ276+AZ277+AZ278+AZ279+AZ280+AZ281+AZ282+AZ283+AZ284+AZ285+AZ286+AZ287+AZ288+AZ289+AZ290+AZ291+AZ292+AZ293+AZ294+AZ295+AZ296+AZ297+AZ298+AZ299+AZ300+AZ301+AZ302+AZ303+AZ304+AZ305+AZ306+AZ307+AZ308+AZ309+AZ310+AZ311+AZ312+AZ313+AZ314+AZ315+AZ316+AZ317+AZ318+AZ319+AZ320+AZ321+AZ322+AZ323+AZ324+AZ325+AZ326+AZ327+AZ328+AZ329+AZ330+AZ331+AZ332+AZ333+AZ334+AZ335+AZ336+AZ337+AZ338+AZ339+AZ340+AZ341+AZ342+AZ343+AZ344+AZ345+AZ346+AZ347+AZ348+AZ349+AZ350+AZ351+AZ352+AZ353+AZ354+AZ355+AZ356+AZ357+AZ358+AZ359+AZ360+AZ361+AZ362+AZ363+AZ364+AZ365+AZ366+AZ367+AZ368+AZ369+AZ370+AZ371+AZ372+AZ373+AZ374+AZ375+AZ376+AZ377+AZ378+AZ379+AZ380+AZ381+AZ382+AZ383+AZ384+AZ385+AZ386+AZ387+AZ388+AZ389+AZ390+AZ391+AZ392+AZ393+AZ394+AZ395+AZ396+AZ397+AZ398+AZ399+AZ400+AZ401+AZ402+AZ403+AZ404+AZ405+AZ406+AZ407+AZ408+AZ409+AZ410+AZ411+AZ412+AZ413+AZ414+AZ415+AZ416+AZ417+AZ418+AZ419+AZ420+AZ421+AZ422+AZ423+AZ424+AZ425+AZ426+AZ427+AZ428+AZ429+AZ430+AZ431+AZ432+AZ433+AZ434+AZ435+AZ436+AZ437+AZ438+AZ439+AZ440+AZ441+AZ442+AZ443+AZ444+AZ445+AZ446+AZ447+AZ448+AZ449+AZ450+AZ451+#REF!+AZ452+#REF!+#REF!+#REF!+#REF!+#REF!+#REF!+#REF!+AZ630+AZ631+AZ632+AZ633+#REF!+#REF!+#REF!+AZ634+#REF!+AZ651+AZ652+AZ653+AZ654+AZ655+AZ656+AZ657+AZ828+AZ829+AZ830+AZ831+AZ832+AZ833+AZ834+AZ835+AZ836+AZ901+AZ902+AZ904+AZ905+AZ906+AZ907+AZ973</f>
        <v>#REF!</v>
      </c>
      <c r="BA1001" s="42" t="e">
        <f>+#REF!+#REF!+#REF!+#REF!+#REF!+#REF!+BA10+BA11+BA12+BA13+BA14+BA15+BA16+BA17+BA18+BA19+BA20+BA21+BA22+BA23+BA24+BA25+BA26+BA27+BA28+BA29+BA30+BA31+BA32+BA33+BA34+BA35+BA36+BA37+BA38+BA39+BA40+BA41+BA42+BA43+BA44+BA45+BA46+BA47+BA48+BA49+BA50+BA51+BA52+BA53+BA54+BA55+BA56+BA57+BA58+BA59+BA60+BA61+BA62+BA63+BA64+BA65+BA66+BA67+BA68+BA69+BA70+BA71+BA72+BA73+BA74+BA75+BA76+BA77+BA78+BA79+BA80+BA81+BA82+BA83+BA84+BA85+BA86+BA87+BA88+BA89+BA90+BA91+BA92+BA93+BA94+BA95+BA96+BA97+BA98+BA99+BA100+BA101+BA102+BA103+BA104+BA105+BA106+BA107+BA108+BA109+BA110+BA111+BA112+BA113+BA114+BA115+BA116+BA117+BA118+BA119+BA120+BA121+BA122+BA123+BA124+BA125+BA126+BA127+BA128+BA129+BA130+BA131+BA132+BA133+BA134+BA135+BA136+BA137+BA138+BA139+BA140+BA141+BA142+BA143+BA144+BA145+BA146+BA147+BA148+BA149+BA150+BA151+BA152+BA153+BA154+BA155+BA156+BA157+BA158+BA159+BA160+BA161+BA162+BA163+BA165+BA166+BA178+BA179+BA180+BA181+BA182+BA183+BA184+BA185+BA186+BA187+BA188+BA189+BA190+BA191+BA192+BA193+BA194+BA195+BA196+BA197+BA198+BA199+BA200+BA201+BA202+BA203+BA204+BA205+BA206+BA207+BA208+BA209+BA210+BA211+BA212+BA213+BA214+BA215+BA216+BA217+BA218+BA219+BA220+BA221+BA222+BA223+BA224+BA225+BA226+BA227+BA228+BA229+BA230+BA231+BA232+BA233+BA234+BA235+BA236+BA237+BA238+BA239+BA240+BA241+BA242+BA243+BA244+BA245+BA246+BA247+BA248+BA249+BA250+BA251+BA252+BA253+BA254+BA255+BA256+BA257+BA258+BA259+BA260+BA261+BA262+BA263+BA264+BA265+BA266+BA267+BA268+BA269+BA270+BA271+BA272+BA273+BA274+BA275+BA276+BA277+BA278+BA279+BA280+BA281+BA282+BA283+BA284+BA285+BA286+BA287+BA288+BA289+BA290+BA291+BA292+BA293+BA294+BA295+BA296+BA297+BA298+BA299+BA300+BA301+BA302+BA303+BA304+BA305+BA306+BA307+BA308+BA309+BA310+BA311+BA312+BA313+BA314+BA315+BA316+BA317+BA318+BA319+BA320+BA321+BA322+BA323+BA324+BA325+BA326+BA327+BA328+BA329+BA330+BA331+BA332+BA333+BA334+BA335+BA336+BA337+BA338+BA339+BA340+BA341+BA342+BA343+BA344+BA345+BA346+BA347+BA348+BA349+BA350+BA351+BA352+BA353+BA354+BA355+BA356+BA357+BA358+BA359+BA360+BA361+BA362+BA363+BA364+BA365+BA366+BA367+BA368+BA369+BA370+BA371+BA372+BA373+BA374+BA375+BA376+BA377+BA378+BA379+BA380+BA381+BA382+BA383+BA384+BA385+BA386+BA387+BA388+BA389+BA390+BA391+BA392+BA393+BA394+BA395+BA396+BA397+BA398+BA399+BA400+BA401+BA402+BA403+BA404+BA405+BA406+BA407+BA408+BA409+BA410+BA411+BA412+BA413+BA414+BA415+BA416+BA417+BA418+BA419+BA420+BA421+BA422+BA423+BA424+BA425+BA426+BA427+BA428+BA429+BA430+BA431+BA432+BA433+BA434+BA435+BA436+BA437+BA438+BA439+BA440+BA441+BA442+BA443+BA444+BA445+BA446+BA447+BA448+BA449+BA450+BA451+#REF!+BA452+#REF!+#REF!+#REF!+#REF!+#REF!+#REF!+#REF!+BA630+BA631+BA632+BA633+#REF!+#REF!+#REF!+BA634+#REF!+BA651+BA652+BA653+BA654+BA655+BA656+BA657+BA828+BA829+BA830+BA831+BA832+BA833+BA834+BA835+BA836+BA901+BA902+BA904+BA905+BA906+BA907+BA973</f>
        <v>#REF!</v>
      </c>
      <c r="BB1001" s="42" t="e">
        <f>+#REF!+#REF!+#REF!+#REF!+#REF!+#REF!+BB10+BB11+BB12+BB13+BB14+BB15+BB16+BB17+BB18+BB19+BB20+BB21+BB22+BB23+BB24+BB25+BB26+BB27+BB28+BB29+BB30+BB31+BB32+BB33+BB34+BB35+BB36+BB37+BB38+BB39+BB40+BB41+BB42+BB43+BB44+BB45+BB46+BB47+BB48+BB49+BB50+BB51+BB52+BB53+BB54+BB55+BB56+BB57+BB58+BB59+BB60+BB61+BB62+BB63+BB64+BB65+BB66+BB67+BB68+BB69+BB70+BB71+BB72+BB73+BB74+BB75+BB76+BB77+BB78+BB79+BB80+BB81+BB82+BB83+BB84+BB85+BB86+BB87+BB88+BB89+BB90+BB91+BB92+BB93+BB94+BB95+BB96+BB97+BB98+BB99+BB100+BB101+BB102+BB103+BB104+BB105+BB106+BB107+BB108+BB109+BB110+BB111+BB112+BB113+BB114+BB115+BB116+BB117+BB118+BB119+BB120+BB121+BB122+BB123+BB124+BB125+BB126+BB127+BB128+BB129+BB130+BB131+BB132+BB133+BB134+BB135+BB136+BB137+BB138+BB139+BB140+BB141+BB142+BB143+BB144+BB145+BB146+BB147+BB148+BB149+BB150+BB151+BB152+BB153+BB154+BB155+BB156+BB157+BB158+BB159+BB160+BB161+BB162+BB163+BB165+BB166+BB178+BB179+BB180+BB181+BB182+BB183+BB184+BB185+BB186+BB187+BB188+BB189+BB190+BB191+BB192+BB193+BB194+BB195+BB196+BB197+BB198+BB199+BB200+BB201+BB202+BB203+BB204+BB205+BB206+BB207+BB208+BB209+BB210+BB211+BB212+BB213+BB214+BB215+BB216+BB217+BB218+BB219+BB220+BB221+BB222+BB223+BB224+BB225+BB226+BB227+BB228+BB229+BB230+BB231+BB232+BB233+BB234+BB235+BB236+BB237+BB238+BB239+BB240+BB241+BB242+BB243+BB244+BB245+BB246+BB247+BB248+BB249+BB250+BB251+BB252+BB253+BB254+BB255+BB256+BB257+BB258+BB259+BB260+BB261+BB262+BB263+BB264+BB265+BB266+BB267+BB268+BB269+BB270+BB271+BB272+BB273+BB274+BB275+BB276+BB277+BB278+BB279+BB280+BB281+BB282+BB283+BB284+BB285+BB286+BB287+BB288+BB289+BB290+BB291+BB292+BB293+BB294+BB295+BB296+BB297+BB298+BB299+BB300+BB301+BB302+BB303+BB304+BB305+BB306+BB307+BB308+BB309+BB310+BB311+BB312+BB313+BB314+BB315+BB316+BB317+BB318+BB319+BB320+BB321+BB322+BB323+BB324+BB325+BB326+BB327+BB328+BB329+BB330+BB331+BB332+BB333+BB334+BB335+BB336+BB337+BB338+BB339+BB340+BB341+BB342+BB343+BB344+BB345+BB346+BB347+BB348+BB349+BB350+BB351+BB352+BB353+BB354+BB355+BB356+BB357+BB358+BB359+BB360+BB361+BB362+BB363+BB364+BB365+BB366+BB367+BB368+BB369+BB370+BB371+BB372+BB373+BB374+BB375+BB376+BB377+BB378+BB379+BB380+BB381+BB382+BB383+BB384+BB385+BB386+BB387+BB388+BB389+BB390+BB391+BB392+BB393+BB394+BB395+BB396+BB397+BB398+BB399+BB400+BB401+BB402+BB403+BB404+BB405+BB406+BB407+BB408+BB409+BB410+BB411+BB412+BB413+BB414+BB415+BB416+BB417+BB418+BB419+BB420+BB421+BB422+BB423+BB424+BB425+BB426+BB427+BB428+BB429+BB430+BB431+BB432+BB433+BB434+BB435+BB436+BB437+BB438+BB439+BB440+BB441+BB442+BB443+BB444+BB445+BB446+BB447+BB448+BB449+BB450+BB451+#REF!+BB452+#REF!+#REF!+#REF!+#REF!+#REF!+#REF!+#REF!+BB630+BB631+BB632+BB633+#REF!+#REF!+#REF!+BB634+#REF!+BB651+BB652+BB653+BB654+BB655+BB656+BB657+BB828+BB829+BB830+BB831+BB832+BB833+BB834+BB835+BB836+BB901+BB902+BB904+BB905+BB906+BB907+BB973</f>
        <v>#REF!</v>
      </c>
      <c r="BC1001" s="42" t="e">
        <f>+#REF!+#REF!+#REF!+#REF!+#REF!+#REF!+BC10+BC11+BC12+BC13+BC14+BC15+BC16+BC17+BC18+BC19+BC20+BC21+BC22+BC23+BC24+BC25+BC26+BC27+BC28+BC29+BC30+BC31+BC32+BC33+BC34+BC35+BC36+BC37+BC38+BC39+BC40+BC41+BC42+BC43+BC44+BC45+BC46+BC47+BC48+BC49+BC50+BC51+BC52+BC53+BC54+BC55+BC56+BC57+BC58+BC59+BC60+BC61+BC62+BC63+BC64+BC65+BC66+BC67+BC68+BC69+BC70+BC71+BC72+BC73+BC74+BC75+BC76+BC77+BC78+BC79+BC80+BC81+BC82+BC83+BC84+BC85+BC86+BC87+BC88+BC89+BC90+BC91+BC92+BC93+BC94+BC95+BC96+BC97+BC98+BC99+BC100+BC101+BC102+BC103+BC104+BC105+BC106+BC107+BC108+BC109+BC110+BC111+BC112+BC113+BC114+BC115+BC116+BC117+BC118+BC119+BC120+BC121+BC122+BC123+BC124+BC125+BC126+BC127+BC128+BC129+BC130+BC131+BC132+BC133+BC134+BC135+BC136+BC137+BC138+BC139+BC140+BC141+BC142+BC143+BC144+BC145+BC146+BC147+BC148+BC149+BC150+BC151+BC152+BC153+BC154+BC155+BC156+BC157+BC158+BC159+BC160+BC161+BC162+BC163+BC165+BC166+BC178+BC179+BC180+BC181+BC182+BC183+BC184+BC185+BC186+BC187+BC188+BC189+BC190+BC191+BC192+BC193+BC194+BC195+BC196+BC197+BC198+BC199+BC200+BC201+BC202+BC203+BC204+BC205+BC206+BC207+BC208+BC209+BC210+BC211+BC212+BC213+BC214+BC215+BC216+BC217+BC218+BC219+BC220+BC221+BC222+BC223+BC224+BC225+BC226+BC227+BC228+BC229+BC230+BC231+BC232+BC233+BC234+BC235+BC236+BC237+BC238+BC239+BC240+BC241+BC242+BC243+BC244+BC245+BC246+BC247+BC248+BC249+BC250+BC251+BC252+BC253+BC254+BC255+BC256+BC257+BC258+BC259+BC260+BC261+BC262+BC263+BC264+BC265+BC266+BC267+BC268+BC269+BC270+BC271+BC272+BC273+BC274+BC275+BC276+BC277+BC278+BC279+BC280+BC281+BC282+BC283+BC284+BC285+BC286+BC287+BC288+BC289+BC290+BC291+BC292+BC293+BC294+BC295+BC296+BC297+BC298+BC299+BC300+BC301+BC302+BC303+BC304+BC305+BC306+BC307+BC308+BC309+BC310+BC311+BC312+BC313+BC314+BC315+BC316+BC317+BC318+BC319+BC320+BC321+BC322+BC323+BC324+BC325+BC326+BC327+BC328+BC329+BC330+BC331+BC332+BC333+BC334+BC335+BC336+BC337+BC338+BC339+BC340+BC341+BC342+BC343+BC344+BC345+BC346+BC347+BC348+BC349+BC350+BC351+BC352+BC353+BC354+BC355+BC356+BC357+BC358+BC359+BC360+BC361+BC362+BC363+BC364+BC365+BC366+BC367+BC368+BC369+BC370+BC371+BC372+BC373+BC374+BC375+BC376+BC377+BC378+BC379+BC380+BC381+BC382+BC383+BC384+BC385+BC386+BC387+BC388+BC389+BC390+BC391+BC392+BC393+BC394+BC395+BC396+BC397+BC398+BC399+BC400+BC401+BC402+BC403+BC404+BC405+BC406+BC407+BC408+BC409+BC410+BC411+BC412+BC413+BC414+BC415+BC416+BC417+BC418+BC419+BC420+BC421+BC422+BC423+BC424+BC425+BC426+BC427+BC428+BC429+BC430+BC431+BC432+BC433+BC434+BC435+BC436+BC437+BC438+BC439+BC440+BC441+BC442+BC443+BC444+BC445+BC446+BC447+BC448+BC449+BC450+BC451+#REF!+BC452+#REF!+#REF!+#REF!+#REF!+#REF!+#REF!+#REF!+BC630+BC631+BC632+BC633+#REF!+#REF!+#REF!+BC634+#REF!+BC651+BC652+BC653+BC654+BC655+BC656+BC657+BC828+BC829+BC830+BC831+BC832+BC833+BC834+BC835+BC836+BC901+BC902+BC904+BC905+BC906+BC907+BC973</f>
        <v>#REF!</v>
      </c>
      <c r="BD1001" s="42" t="e">
        <f>+#REF!+#REF!+#REF!+#REF!+#REF!+#REF!+BD10+BD11+BD12+BD13+BD14+BD15+BD16+BD17+BD18+BD19+BD20+BD21+BD22+BD23+BD24+BD25+BD26+BD27+BD28+BD29+BD30+BD31+BD32+BD33+BD34+BD35+BD36+BD37+BD38+BD39+BD40+BD41+BD42+BD43+BD44+BD45+BD46+BD47+BD48+BD49+BD50+BD51+BD52+BD53+BD54+BD55+BD56+BD57+BD58+BD59+BD60+BD61+BD62+BD63+BD64+BD65+BD66+BD67+BD68+BD69+BD70+BD71+BD72+BD73+BD74+BD75+BD76+BD77+BD78+BD79+BD80+BD81+BD82+BD83+BD84+BD85+BD86+BD87+BD88+BD89+BD90+BD91+BD92+BD93+BD94+BD95+BD96+BD97+BD98+BD99+BD100+BD101+BD102+BD103+BD104+BD105+BD106+BD107+BD108+BD109+BD110+BD111+BD112+BD113+BD114+BD115+BD116+BD117+BD118+BD119+BD120+BD121+BD122+BD123+BD124+BD125+BD126+BD127+BD128+BD129+BD130+BD131+BD132+BD133+BD134+BD135+BD136+BD137+BD138+BD139+BD140+BD141+BD142+BD143+BD144+BD145+BD146+BD147+BD148+BD149+BD150+BD151+BD152+BD153+BD154+BD155+BD156+BD157+BD158+BD159+BD160+BD161+BD162+BD163+BD165+BD166+BD178+BD179+BD180+BD181+BD182+BD183+BD184+BD185+BD186+BD187+BD188+BD189+BD190+BD191+BD192+BD193+BD194+BD195+BD196+BD197+BD198+BD199+BD200+BD201+BD202+BD203+BD204+BD205+BD206+BD207+BD208+BD209+BD210+BD211+BD212+BD213+BD214+BD215+BD216+BD217+BD218+BD219+BD220+BD221+BD222+BD223+BD224+BD225+BD226+BD227+BD228+BD229+BD230+BD231+BD232+BD233+BD234+BD235+BD236+BD237+BD238+BD239+BD240+BD241+BD242+BD243+BD244+BD245+BD246+BD247+BD248+BD249+BD250+BD251+BD252+BD253+BD254+BD255+BD256+BD257+BD258+BD259+BD260+BD261+BD262+BD263+BD264+BD265+BD266+BD267+BD268+BD269+BD270+BD271+BD272+BD273+BD274+BD275+BD276+BD277+BD278+BD279+BD280+BD281+BD282+BD283+BD284+BD285+BD286+BD287+BD288+BD289+BD290+BD291+BD292+BD293+BD294+BD295+BD296+BD297+BD298+BD299+BD300+BD301+BD302+BD303+BD304+BD305+BD306+BD307+BD308+BD309+BD310+BD311+BD312+BD313+BD314+BD315+BD316+BD317+BD318+BD319+BD320+BD321+BD322+BD323+BD324+BD325+BD326+BD327+BD328+BD329+BD330+BD331+BD332+BD333+BD334+BD335+BD336+BD337+BD338+BD339+BD340+BD341+BD342+BD343+BD344+BD345+BD346+BD347+BD348+BD349+BD350+BD351+BD352+BD353+BD354+BD355+BD356+BD357+BD358+BD359+BD360+BD361+BD362+BD363+BD364+BD365+BD366+BD367+BD368+BD369+BD370+BD371+BD372+BD373+BD374+BD375+BD376+BD377+BD378+BD379+BD380+BD381+BD382+BD383+BD384+BD385+BD386+BD387+BD388+BD389+BD390+BD391+BD392+BD393+BD394+BD395+BD396+BD397+BD398+BD399+BD400+BD401+BD402+BD403+BD404+BD405+BD406+BD407+BD408+BD409+BD410+BD411+BD412+BD413+BD414+BD415+BD416+BD417+BD418+BD419+BD420+BD421+BD422+BD423+BD424+BD425+BD426+BD427+BD428+BD429+BD430+BD431+BD432+BD433+BD434+BD435+BD436+BD437+BD438+BD439+BD440+BD441+BD442+BD443+BD444+BD445+BD446+BD447+BD448+BD449+BD450+BD451+#REF!+BD452+#REF!+#REF!+#REF!+#REF!+#REF!+#REF!+#REF!+BD630+BD631+BD632+BD633+#REF!+#REF!+#REF!+BD634+#REF!+BD651+BD652+BD653+BD654+BD655+BD656+BD657+BD828+BD829+BD830+BD831+BD832+BD833+BD834+BD835+BD836+BD901+BD902+BD904+BD905+BD906+BD907+BD973</f>
        <v>#REF!</v>
      </c>
      <c r="BE1001" s="42" t="e">
        <f>+#REF!+#REF!+#REF!+#REF!+#REF!+#REF!+BE10+BE11+BE12+BE13+BE14+BE15+BE16+BE17+BE18+BE19+BE20+BE21+BE22+BE23+BE24+BE25+BE26+BE27+BE28+BE29+BE30+BE31+BE32+BE33+BE34+BE35+BE36+BE37+BE38+BE39+BE40+BE41+BE42+BE43+BE44+BE45+BE46+BE47+BE48+BE49+BE50+BE51+BE52+BE53+BE54+BE55+BE56+BE57+BE58+BE59+BE60+BE61+BE62+BE63+BE64+BE65+BE66+BE67+BE68+BE69+BE70+BE71+BE72+BE73+BE74+BE75+BE76+BE77+BE78+BE79+BE80+BE81+BE82+BE83+BE84+BE85+BE86+BE87+BE88+BE89+BE90+BE91+BE92+BE93+BE94+BE95+BE96+BE97+BE98+BE99+BE100+BE101+BE102+BE103+BE104+BE105+BE106+BE107+BE108+BE109+BE110+BE111+BE112+BE113+BE114+BE115+BE116+BE117+BE118+BE119+BE120+BE121+BE122+BE123+BE124+BE125+BE126+BE127+BE128+BE129+BE130+BE131+BE132+BE133+BE134+BE135+BE136+BE137+BE138+BE139+BE140+BE141+BE142+BE143+BE144+BE145+BE146+BE147+BE148+BE149+BE150+BE151+BE152+BE153+BE154+BE155+BE156+BE157+BE158+BE159+BE160+BE161+BE162+BE163+BE165+BE166+BE178+BE179+BE180+BE181+BE182+BE183+BE184+BE185+BE186+BE187+BE188+BE189+BE190+BE191+BE192+BE193+BE194+BE195+BE196+BE197+BE198+BE199+BE200+BE201+BE202+BE203+BE204+BE205+BE206+BE207+BE208+BE209+BE210+BE211+BE212+BE213+BE214+BE215+BE216+BE217+BE218+BE219+BE220+BE221+BE222+BE223+BE224+BE225+BE226+BE227+BE228+BE229+BE230+BE231+BE232+BE233+BE234+BE235+BE236+BE237+BE238+BE239+BE240+BE241+BE242+BE243+BE244+BE245+BE246+BE247+BE248+BE249+BE250+BE251+BE252+BE253+BE254+BE255+BE256+BE257+BE258+BE259+BE260+BE261+BE262+BE263+BE264+BE265+BE266+BE267+BE268+BE269+BE270+BE271+BE272+BE273+BE274+BE275+BE276+BE277+BE278+BE279+BE280+BE281+BE282+BE283+BE284+BE285+BE286+BE287+BE288+BE289+BE290+BE291+BE292+BE293+BE294+BE295+BE296+BE297+BE298+BE299+BE300+BE301+BE302+BE303+BE304+BE305+BE306+BE307+BE308+BE309+BE310+BE311+BE312+BE313+BE314+BE315+BE316+BE317+BE318+BE319+BE320+BE321+BE322+BE323+BE324+BE325+BE326+BE327+BE328+BE329+BE330+BE331+BE332+BE333+BE334+BE335+BE336+BE337+BE338+BE339+BE340+BE341+BE342+BE343+BE344+BE345+BE346+BE347+BE348+BE349+BE350+BE351+BE352+BE353+BE354+BE355+BE356+BE357+BE358+BE359+BE360+BE361+BE362+BE363+BE364+BE365+BE366+BE367+BE368+BE369+BE370+BE371+BE372+BE373+BE374+BE375+BE376+BE377+BE378+BE379+BE380+BE381+BE382+BE383+BE384+BE385+BE386+BE387+BE388+BE389+BE390+BE391+BE392+BE393+BE394+BE395+BE396+BE397+BE398+BE399+BE400+BE401+BE402+BE403+BE404+BE405+BE406+BE407+BE408+BE409+BE410+BE411+BE412+BE413+BE414+BE415+BE416+BE417+BE418+BE419+BE420+BE421+BE422+BE423+BE424+BE425+BE426+BE427+BE428+BE429+BE430+BE431+BE432+BE433+BE434+BE435+BE436+BE437+BE438+BE439+BE440+BE441+BE442+BE443+BE444+BE445+BE446+BE447+BE448+BE449+BE450+BE451+#REF!+BE452+#REF!+#REF!+#REF!+#REF!+#REF!+#REF!+#REF!+BE630+BE631+BE632+BE633+#REF!+#REF!+#REF!+BE634+#REF!+BE651+BE652+BE653+BE654+BE655+BE656+BE657+BE828+BE829+BE830+BE831+BE832+BE833+BE834+BE835+BE836+BE901+BE902+BE904+BE905+BE906+BE907+BE973</f>
        <v>#REF!</v>
      </c>
      <c r="BF1001" s="42" t="e">
        <f>+#REF!+#REF!+#REF!+#REF!+#REF!+#REF!+BF10+BF11+BF12+BF13+BF14+BF15+BF16+BF17+BF18+BF19+BF20+BF21+BF22+BF23+BF24+BF25+BF26+BF27+BF28+BF29+BF30+BF31+BF32+BF33+BF34+BF35+BF36+BF37+BF38+BF39+BF40+BF41+BF42+BF43+BF44+BF45+BF46+BF47+BF48+BF49+BF50+BF51+BF52+BF53+BF54+BF55+BF56+BF57+BF58+BF59+BF60+BF61+BF62+BF63+BF64+BF65+BF66+BF67+BF68+BF69+BF70+BF71+BF72+BF73+BF74+BF75+BF76+BF77+BF78+BF79+BF80+BF81+BF82+BF83+BF84+BF85+BF86+BF87+BF88+BF89+BF90+BF91+BF92+BF93+BF94+BF95+BF96+BF97+BF98+BF99+BF100+BF101+BF102+BF103+BF104+BF105+BF106+BF107+BF108+BF109+BF110+BF111+BF112+BF113+BF114+BF115+BF116+BF117+BF118+BF119+BF120+BF121+BF122+BF123+BF124+BF125+BF126+BF127+BF128+BF129+BF130+BF131+BF132+BF133+BF134+BF135+BF136+BF137+BF138+BF139+BF140+BF141+BF142+BF143+BF144+BF145+BF146+BF147+BF148+BF149+BF150+BF151+BF152+BF153+BF154+BF155+BF156+BF157+BF158+BF159+BF160+BF161+BF162+BF163+BF165+BF166+BF178+BF179+BF180+BF181+BF182+BF183+BF184+BF185+BF186+BF187+BF188+BF189+BF190+BF191+BF192+BF193+BF194+BF195+BF196+BF197+BF198+BF199+BF200+BF201+BF202+BF203+BF204+BF205+BF206+BF207+BF208+BF209+BF210+BF211+BF212+BF213+BF214+BF215+BF216+BF217+BF218+BF219+BF220+BF221+BF222+BF223+BF224+BF225+BF226+BF227+BF228+BF229+BF230+BF231+BF232+BF233+BF234+BF235+BF236+BF237+BF238+BF239+BF240+BF241+BF242+BF243+BF244+BF245+BF246+BF247+BF248+BF249+BF250+BF251+BF252+BF253+BF254+BF255+BF256+BF257+BF258+BF259+BF260+BF261+BF262+BF263+BF264+BF265+BF266+BF267+BF268+BF269+BF270+BF271+BF272+BF273+BF274+BF275+BF276+BF277+BF278+BF279+BF280+BF281+BF282+BF283+BF284+BF285+BF286+BF287+BF288+BF289+BF290+BF291+BF292+BF293+BF294+BF295+BF296+BF297+BF298+BF299+BF300+BF301+BF302+BF303+BF304+BF305+BF306+BF307+BF308+BF309+BF310+BF311+BF312+BF313+BF314+BF315+BF316+BF317+BF318+BF319+BF320+BF321+BF322+BF323+BF324+BF325+BF326+BF327+BF328+BF329+BF330+BF331+BF332+BF333+BF334+BF335+BF336+BF337+BF338+BF339+BF340+BF341+BF342+BF343+BF344+BF345+BF346+BF347+BF348+BF349+BF350+BF351+BF352+BF353+BF354+BF355+BF356+BF357+BF358+BF359+BF360+BF361+BF362+BF363+BF364+BF365+BF366+BF367+BF368+BF369+BF370+BF371+BF372+BF373+BF374+BF375+BF376+BF377+BF378+BF379+BF380+BF381+BF382+BF383+BF384+BF385+BF386+BF387+BF388+BF389+BF390+BF391+BF392+BF393+BF394+BF395+BF396+BF397+BF398+BF399+BF400+BF401+BF402+BF403+BF404+BF405+BF406+BF407+BF408+BF409+BF410+BF411+BF412+BF413+BF414+BF415+BF416+BF417+BF418+BF419+BF420+BF421+BF422+BF423+BF424+BF425+BF426+BF427+BF428+BF429+BF430+BF431+BF432+BF433+BF434+BF435+BF436+BF437+BF438+BF439+BF440+BF441+BF442+BF443+BF444+BF445+BF446+BF447+BF448+BF449+BF450+BF451+#REF!+BF452+#REF!+#REF!+#REF!+#REF!+#REF!+#REF!+#REF!+BF630+BF631+BF632+BF633+#REF!+#REF!+#REF!+BF634+#REF!+BF651+BF652+BF653+BF654+BF655+BF656+BF657+BF828+BF829+BF830+BF831+BF832+BF833+BF834+BF835+BF836+BF901+BF902+BF904+BF905+BF906+BF907+BF973</f>
        <v>#REF!</v>
      </c>
    </row>
    <row r="1002" spans="1:58" s="3" customFormat="1" ht="26.25" hidden="1" customHeight="1">
      <c r="A1002" s="14" t="s">
        <v>5</v>
      </c>
      <c r="B1002" s="14" t="s">
        <v>5</v>
      </c>
      <c r="C1002" s="14" t="s">
        <v>5</v>
      </c>
      <c r="D1002" s="83"/>
      <c r="E1002" s="83"/>
      <c r="F1002" s="50"/>
      <c r="G1002" s="50"/>
      <c r="H1002" s="52"/>
      <c r="I1002" s="52">
        <v>5</v>
      </c>
      <c r="J1002" s="42">
        <f t="shared" ref="J1002:AK1002" si="398">+J946+J949+J950+J944+J945</f>
        <v>16418332</v>
      </c>
      <c r="K1002" s="42">
        <f t="shared" si="398"/>
        <v>0</v>
      </c>
      <c r="L1002" s="42">
        <f t="shared" si="398"/>
        <v>0</v>
      </c>
      <c r="M1002" s="42">
        <f t="shared" si="398"/>
        <v>0</v>
      </c>
      <c r="N1002" s="42">
        <f t="shared" si="398"/>
        <v>0</v>
      </c>
      <c r="O1002" s="42">
        <f t="shared" si="398"/>
        <v>0</v>
      </c>
      <c r="P1002" s="42">
        <f t="shared" si="398"/>
        <v>16418332</v>
      </c>
      <c r="Q1002" s="42">
        <f t="shared" si="398"/>
        <v>41138647</v>
      </c>
      <c r="R1002" s="42">
        <f t="shared" si="398"/>
        <v>0</v>
      </c>
      <c r="S1002" s="42">
        <f t="shared" si="398"/>
        <v>0</v>
      </c>
      <c r="T1002" s="42">
        <f t="shared" si="398"/>
        <v>0</v>
      </c>
      <c r="U1002" s="42">
        <f t="shared" si="398"/>
        <v>0</v>
      </c>
      <c r="V1002" s="42">
        <f t="shared" si="398"/>
        <v>0</v>
      </c>
      <c r="W1002" s="42">
        <f t="shared" si="398"/>
        <v>41138647</v>
      </c>
      <c r="X1002" s="42">
        <f t="shared" si="398"/>
        <v>52931554</v>
      </c>
      <c r="Y1002" s="42">
        <f t="shared" si="398"/>
        <v>0</v>
      </c>
      <c r="Z1002" s="42">
        <f t="shared" si="398"/>
        <v>0</v>
      </c>
      <c r="AA1002" s="42">
        <f t="shared" si="398"/>
        <v>0</v>
      </c>
      <c r="AB1002" s="42">
        <f t="shared" si="398"/>
        <v>0</v>
      </c>
      <c r="AC1002" s="42">
        <f t="shared" si="398"/>
        <v>0</v>
      </c>
      <c r="AD1002" s="42">
        <f t="shared" si="398"/>
        <v>52931554</v>
      </c>
      <c r="AE1002" s="42">
        <f t="shared" si="398"/>
        <v>19603147</v>
      </c>
      <c r="AF1002" s="42">
        <f t="shared" si="398"/>
        <v>0</v>
      </c>
      <c r="AG1002" s="42">
        <f t="shared" si="398"/>
        <v>0</v>
      </c>
      <c r="AH1002" s="42">
        <f t="shared" si="398"/>
        <v>0</v>
      </c>
      <c r="AI1002" s="42">
        <f t="shared" si="398"/>
        <v>0</v>
      </c>
      <c r="AJ1002" s="42">
        <f t="shared" si="398"/>
        <v>0</v>
      </c>
      <c r="AK1002" s="42">
        <f t="shared" si="398"/>
        <v>19603147</v>
      </c>
      <c r="AL1002" s="42">
        <f t="shared" ref="AL1002:BF1002" si="399">+AL946+AL949+AL950+AL944+AL945</f>
        <v>130091680</v>
      </c>
      <c r="AM1002" s="42">
        <f t="shared" si="399"/>
        <v>0</v>
      </c>
      <c r="AN1002" s="42">
        <f t="shared" si="399"/>
        <v>0</v>
      </c>
      <c r="AO1002" s="42">
        <f t="shared" si="399"/>
        <v>0</v>
      </c>
      <c r="AP1002" s="42">
        <f t="shared" si="399"/>
        <v>0</v>
      </c>
      <c r="AQ1002" s="42">
        <f t="shared" si="399"/>
        <v>0</v>
      </c>
      <c r="AR1002" s="42">
        <f t="shared" si="399"/>
        <v>130091680</v>
      </c>
      <c r="AS1002" s="42">
        <f t="shared" ref="AS1002:AY1002" si="400">+AS946+AS949+AS950+AS944+AS945</f>
        <v>0</v>
      </c>
      <c r="AT1002" s="42">
        <f t="shared" si="400"/>
        <v>0</v>
      </c>
      <c r="AU1002" s="42">
        <f t="shared" si="400"/>
        <v>0</v>
      </c>
      <c r="AV1002" s="42">
        <f t="shared" si="400"/>
        <v>0</v>
      </c>
      <c r="AW1002" s="42">
        <f t="shared" si="400"/>
        <v>0</v>
      </c>
      <c r="AX1002" s="42">
        <f t="shared" si="400"/>
        <v>0</v>
      </c>
      <c r="AY1002" s="42">
        <f t="shared" si="400"/>
        <v>0</v>
      </c>
      <c r="AZ1002" s="42">
        <f t="shared" si="399"/>
        <v>130091680</v>
      </c>
      <c r="BA1002" s="42">
        <f t="shared" si="399"/>
        <v>0</v>
      </c>
      <c r="BB1002" s="42">
        <f t="shared" si="399"/>
        <v>0</v>
      </c>
      <c r="BC1002" s="42">
        <f t="shared" si="399"/>
        <v>0</v>
      </c>
      <c r="BD1002" s="42">
        <f t="shared" si="399"/>
        <v>0</v>
      </c>
      <c r="BE1002" s="42">
        <f t="shared" si="399"/>
        <v>0</v>
      </c>
      <c r="BF1002" s="42">
        <f t="shared" si="399"/>
        <v>130091680</v>
      </c>
    </row>
    <row r="1003" spans="1:58" s="3" customFormat="1" ht="26.25" hidden="1" customHeight="1">
      <c r="A1003" s="14" t="s">
        <v>18</v>
      </c>
      <c r="B1003" s="14" t="s">
        <v>18</v>
      </c>
      <c r="C1003" s="14" t="s">
        <v>18</v>
      </c>
      <c r="D1003" s="83"/>
      <c r="E1003" s="83"/>
      <c r="F1003" s="50"/>
      <c r="G1003" s="50"/>
      <c r="H1003" s="52"/>
      <c r="I1003" s="52">
        <v>3</v>
      </c>
      <c r="J1003" s="42">
        <f t="shared" ref="J1003:AK1003" si="401">+J952+J953+J954</f>
        <v>13750146</v>
      </c>
      <c r="K1003" s="42">
        <f t="shared" si="401"/>
        <v>0</v>
      </c>
      <c r="L1003" s="42">
        <f t="shared" si="401"/>
        <v>0</v>
      </c>
      <c r="M1003" s="42">
        <f t="shared" si="401"/>
        <v>0</v>
      </c>
      <c r="N1003" s="42">
        <f t="shared" si="401"/>
        <v>0</v>
      </c>
      <c r="O1003" s="42">
        <f t="shared" si="401"/>
        <v>0</v>
      </c>
      <c r="P1003" s="42">
        <f t="shared" si="401"/>
        <v>13750146</v>
      </c>
      <c r="Q1003" s="42">
        <f t="shared" si="401"/>
        <v>18025064</v>
      </c>
      <c r="R1003" s="42">
        <f t="shared" si="401"/>
        <v>0</v>
      </c>
      <c r="S1003" s="42">
        <f t="shared" si="401"/>
        <v>0</v>
      </c>
      <c r="T1003" s="42">
        <f t="shared" si="401"/>
        <v>0</v>
      </c>
      <c r="U1003" s="42">
        <f t="shared" si="401"/>
        <v>0</v>
      </c>
      <c r="V1003" s="42">
        <f t="shared" si="401"/>
        <v>0</v>
      </c>
      <c r="W1003" s="42">
        <f t="shared" si="401"/>
        <v>18025064</v>
      </c>
      <c r="X1003" s="42">
        <f t="shared" si="401"/>
        <v>44925064</v>
      </c>
      <c r="Y1003" s="42">
        <f t="shared" si="401"/>
        <v>0</v>
      </c>
      <c r="Z1003" s="42">
        <f t="shared" si="401"/>
        <v>0</v>
      </c>
      <c r="AA1003" s="42">
        <f t="shared" si="401"/>
        <v>0</v>
      </c>
      <c r="AB1003" s="42">
        <f t="shared" si="401"/>
        <v>0</v>
      </c>
      <c r="AC1003" s="42">
        <f t="shared" si="401"/>
        <v>0</v>
      </c>
      <c r="AD1003" s="42">
        <f t="shared" si="401"/>
        <v>44925064</v>
      </c>
      <c r="AE1003" s="42">
        <f t="shared" si="401"/>
        <v>41425064</v>
      </c>
      <c r="AF1003" s="42">
        <f t="shared" si="401"/>
        <v>0</v>
      </c>
      <c r="AG1003" s="42">
        <f t="shared" si="401"/>
        <v>0</v>
      </c>
      <c r="AH1003" s="42">
        <f t="shared" si="401"/>
        <v>0</v>
      </c>
      <c r="AI1003" s="42">
        <f t="shared" si="401"/>
        <v>0</v>
      </c>
      <c r="AJ1003" s="42">
        <f t="shared" si="401"/>
        <v>0</v>
      </c>
      <c r="AK1003" s="42">
        <f t="shared" si="401"/>
        <v>41425064</v>
      </c>
      <c r="AL1003" s="42">
        <f t="shared" ref="AL1003:BF1003" si="402">+AL952+AL953+AL954</f>
        <v>118125338</v>
      </c>
      <c r="AM1003" s="42">
        <f t="shared" si="402"/>
        <v>0</v>
      </c>
      <c r="AN1003" s="42">
        <f t="shared" si="402"/>
        <v>0</v>
      </c>
      <c r="AO1003" s="42">
        <f t="shared" si="402"/>
        <v>0</v>
      </c>
      <c r="AP1003" s="42">
        <f t="shared" si="402"/>
        <v>0</v>
      </c>
      <c r="AQ1003" s="42">
        <f t="shared" si="402"/>
        <v>0</v>
      </c>
      <c r="AR1003" s="42">
        <f t="shared" si="402"/>
        <v>118125338</v>
      </c>
      <c r="AS1003" s="42">
        <f t="shared" ref="AS1003:AY1003" si="403">+AS952+AS953+AS954</f>
        <v>350902675</v>
      </c>
      <c r="AT1003" s="42">
        <f t="shared" si="403"/>
        <v>0</v>
      </c>
      <c r="AU1003" s="42">
        <f t="shared" si="403"/>
        <v>0</v>
      </c>
      <c r="AV1003" s="42">
        <f t="shared" si="403"/>
        <v>0</v>
      </c>
      <c r="AW1003" s="42">
        <f t="shared" si="403"/>
        <v>0</v>
      </c>
      <c r="AX1003" s="42">
        <f t="shared" si="403"/>
        <v>0</v>
      </c>
      <c r="AY1003" s="42">
        <f t="shared" si="403"/>
        <v>350902675</v>
      </c>
      <c r="AZ1003" s="42">
        <f t="shared" si="402"/>
        <v>469028013</v>
      </c>
      <c r="BA1003" s="42">
        <f t="shared" si="402"/>
        <v>0</v>
      </c>
      <c r="BB1003" s="42">
        <f t="shared" si="402"/>
        <v>0</v>
      </c>
      <c r="BC1003" s="42">
        <f t="shared" si="402"/>
        <v>0</v>
      </c>
      <c r="BD1003" s="42">
        <f t="shared" si="402"/>
        <v>0</v>
      </c>
      <c r="BE1003" s="42">
        <f t="shared" si="402"/>
        <v>0</v>
      </c>
      <c r="BF1003" s="42">
        <f t="shared" si="402"/>
        <v>469028013</v>
      </c>
    </row>
    <row r="1004" spans="1:58" s="3" customFormat="1" ht="26.25" hidden="1" customHeight="1">
      <c r="A1004" s="14" t="s">
        <v>9</v>
      </c>
      <c r="B1004" s="14" t="s">
        <v>9</v>
      </c>
      <c r="C1004" s="14" t="s">
        <v>9</v>
      </c>
      <c r="D1004" s="83"/>
      <c r="E1004" s="83"/>
      <c r="F1004" s="50"/>
      <c r="G1004" s="50"/>
      <c r="H1004" s="52"/>
      <c r="I1004" s="52">
        <v>262</v>
      </c>
      <c r="J1004" s="42" t="e">
        <f>+#REF!+#REF!+#REF!+#REF!+#REF!+#REF!+J454+J455+J456+J457+J459+J460+J461+J462+J463+#REF!+#REF!+#REF!+#REF!+#REF!+#REF!+#REF!+#REF!+#REF!+#REF!+#REF!+#REF!+#REF!+#REF!+#REF!+#REF!+#REF!+#REF!+#REF!+#REF!+#REF!+#REF!+#REF!+#REF!+#REF!+J466+J468+J469+J470+J471+J472+J473+J474+J475+J476+J477+J478+J479+J480+J481+J482+J483+J484+J485+J486+J487+J488+J489+J490+J491+J492+J493+J494+J495+J496+J497+J498+J499+J500+J501+J502+J503+J504+J505+J506+J507+J508+J509+J510+J511+J512+J513+J514+J515+J516+J517+J518+J519+J520+J521+J522+J523+J524+J525+J526+J529+J530+J531+J532+J533+J534+J535+J536+J537+J538+J539+J540+J541+J542+J543+J544+J545+J546+J548+J549+J550+J551+J552+J553+J554+J555+J556+J557+J558+J559+J560+J561+J562+J563+J564+J565+J566+J567+J568+J569+J570+J571+J572+J573+J574+J575+J576+J577+J578+J579+J580+J581+J582+J583+J584+J585+J586+J587+J588+J589+J590+J591+J592+J593+J594+J595+J596+J600+J601+J602+J603+J604+J605+J606+J608+J613+J616+J617+J618+J619+J620+J621+J622+J623+J624+J625+J626+J627+J628+#REF!+#REF!+#REF!+#REF!+#REF!+#REF!+#REF!+J636+J637+J638+J639+J640+J641+J642+J643+J644+J645+#REF!+#REF!+#REF!+#REF!+J791+J792+J793+J794+J795+#REF!+#REF!+#REF!+#REF!+J839+J840+J841+J842+J843+J844+J845+J846+J847+J848+J849+J850+J851+J852+J853+J854+J855+J856+J857+J858+J859+J864+J865+J866+J867+J868+J869+J870+J871+J872+J873+J874+J875+J876+J877+J878+J879+J880+J881+J882+J883+J884+J947</f>
        <v>#REF!</v>
      </c>
      <c r="K1004" s="42" t="e">
        <f>+#REF!+#REF!+#REF!+#REF!+#REF!+#REF!+K454+K455+K456+K457+K459+K460+K461+K462+K463+#REF!+#REF!+#REF!+#REF!+#REF!+#REF!+#REF!+#REF!+#REF!+#REF!+#REF!+#REF!+#REF!+#REF!+#REF!+#REF!+#REF!+#REF!+#REF!+#REF!+#REF!+#REF!+#REF!+#REF!+#REF!+K466+K468+K469+K470+K471+K472+K473+K474+K475+K476+K477+K478+K479+K480+K481+K482+K483+K484+K485+K486+K487+K488+K489+K490+K491+K492+K493+K494+K495+K496+K497+K498+K499+K500+K501+K502+K503+K504+K505+K506+K507+K508+K509+K510+K511+K512+K513+K514+K515+K516+K517+K518+K519+K520+K521+K522+K523+K524+K525+K526+K529+K530+K531+K532+K533+K534+K535+K536+K537+K538+K539+K540+K541+K542+K543+K544+K545+K546+K548+K549+K550+K551+K552+K553+K554+K555+K556+K557+K558+K559+K560+K561+K562+K563+K564+K565+K566+K567+K568+K569+K570+K571+K572+K573+K574+K575+K576+K577+K578+K579+K580+K581+K582+K583+K584+K585+K586+K587+K588+K589+K590+K591+K592+K593+K594+K595+K596+K600+K601+K602+K603+K604+K605+K606+K608+K613+K616+K617+K618+K619+K620+K621+K622+K623+K624+K625+K626+K627+K628+#REF!+#REF!+#REF!+#REF!+#REF!+#REF!+#REF!+K636+K637+K638+K639+K640+K641+K642+K643+K644+K645+#REF!+#REF!+#REF!+#REF!+K791+K792+K793+K794+K795+#REF!+#REF!+#REF!+#REF!+K839+K840+K841+K842+K843+K844+K845+K846+K847+K848+K849+K850+K851+K852+K853+K854+K855+K856+K857+K858+K859+K864+K865+K866+K867+K868+K869+K870+K871+K872+K873+K874+K875+K876+K877+K878+K879+K880+K881+K882+K883+K884+K947</f>
        <v>#REF!</v>
      </c>
      <c r="L1004" s="42" t="e">
        <f>+#REF!+#REF!+#REF!+#REF!+#REF!+#REF!+L454+L455+L456+L457+L459+L460+L461+L462+L463+#REF!+#REF!+#REF!+#REF!+#REF!+#REF!+#REF!+#REF!+#REF!+#REF!+#REF!+#REF!+#REF!+#REF!+#REF!+#REF!+#REF!+#REF!+#REF!+#REF!+#REF!+#REF!+#REF!+#REF!+#REF!+L466+L468+L469+L470+L471+L472+L473+L474+L475+L476+L477+L478+L479+L480+L481+L482+L483+L484+L485+L486+L487+L488+L489+L490+L491+L492+L493+L494+L495+L496+L497+L498+L499+L500+L501+L502+L503+L504+L505+L506+L507+L508+L509+L510+L511+L512+L513+L514+L515+L516+L517+L518+L519+L520+L521+L522+L523+L524+L525+L526+L529+L530+L531+L532+L533+L534+L535+L536+L537+L538+L539+L540+L541+L542+L543+L544+L545+L546+L548+L549+L550+L551+L552+L553+L554+L555+L556+L557+L558+L559+L560+L561+L562+L563+L564+L565+L566+L567+L568+L569+L570+L571+L572+L573+L574+L575+L576+L577+L578+L579+L580+L581+L582+L583+L584+L585+L586+L587+L588+L589+L590+L591+L592+L593+L594+L595+L596+L600+L601+L602+L603+L604+L605+L606+L608+L613+L616+L617+L618+L619+L620+L621+L622+L623+L624+L625+L626+L627+L628+#REF!+#REF!+#REF!+#REF!+#REF!+#REF!+#REF!+L636+L637+L638+L639+L640+L641+L642+L643+L644+L645+#REF!+#REF!+#REF!+#REF!+L791+L792+L793+L794+L795+#REF!+#REF!+#REF!+#REF!+L839+L840+L841+L842+L843+L844+L845+L846+L847+L848+L849+L850+L851+L852+L853+L854+L855+L856+L857+L858+L859+L864+L865+L866+L867+L868+L869+L870+L871+L872+L873+L874+L875+L876+L877+L878+L879+L880+L881+L882+L883+L884+L947</f>
        <v>#REF!</v>
      </c>
      <c r="M1004" s="42" t="e">
        <f>+#REF!+#REF!+#REF!+#REF!+#REF!+#REF!+M454+M455+M456+M457+M459+M460+M461+M462+M463+#REF!+#REF!+#REF!+#REF!+#REF!+#REF!+#REF!+#REF!+#REF!+#REF!+#REF!+#REF!+#REF!+#REF!+#REF!+#REF!+#REF!+#REF!+#REF!+#REF!+#REF!+#REF!+#REF!+#REF!+#REF!+M466+M468+M469+M470+M471+M472+M473+M474+M475+M476+M477+M478+M479+M480+M481+M482+M483+M484+M485+M486+M487+M488+M489+M490+M491+M492+M493+M494+M495+M496+M497+M498+M499+M500+M501+M502+M503+M504+M505+M506+M507+M508+M509+M510+M511+M512+M513+M514+M515+M516+M517+M518+M519+M520+M521+M522+M523+M524+M525+M526+M529+M530+M531+M532+M533+M534+M535+M536+M537+M538+M539+M540+M541+M542+M543+M544+M545+M546+M548+M549+M550+M551+M552+M553+M554+M555+M556+M557+M558+M559+M560+M561+M562+M563+M564+M565+M566+M567+M568+M569+M570+M571+M572+M573+M574+M575+M576+M577+M578+M579+M580+M581+M582+M583+M584+M585+M586+M587+M588+M589+M590+M591+M592+M593+M594+M595+M596+M600+M601+M602+M603+M604+M605+M606+M608+M613+M616+M617+M618+M619+M620+M621+M622+M623+M624+M625+M626+M627+M628+#REF!+#REF!+#REF!+#REF!+#REF!+#REF!+#REF!+M636+M637+M638+M639+M640+M641+M642+M643+M644+M645+#REF!+#REF!+#REF!+#REF!+M791+M792+M793+M794+M795+#REF!+#REF!+#REF!+#REF!+M839+M840+M841+M842+M843+M844+M845+M846+M847+M848+M849+M850+M851+M852+M853+M854+M855+M856+M857+M858+M859+M864+M865+M866+M867+M868+M869+M870+M871+M872+M873+M874+M875+M876+M877+M878+M879+M880+M881+M882+M883+M884+M947</f>
        <v>#REF!</v>
      </c>
      <c r="N1004" s="42" t="e">
        <f>+#REF!+#REF!+#REF!+#REF!+#REF!+#REF!+N454+N455+N456+N457+N459+N460+N461+N462+N463+#REF!+#REF!+#REF!+#REF!+#REF!+#REF!+#REF!+#REF!+#REF!+#REF!+#REF!+#REF!+#REF!+#REF!+#REF!+#REF!+#REF!+#REF!+#REF!+#REF!+#REF!+#REF!+#REF!+#REF!+#REF!+N466+N468+N469+N470+N471+N472+N473+N474+N475+N476+N477+N478+N479+N480+N481+N482+N483+N484+N485+N486+N487+N488+N489+N490+N491+N492+N493+N494+N495+N496+N497+N498+N499+N500+N501+N502+N503+N504+N505+N506+N507+N508+N509+N510+N511+N512+N513+N514+N515+N516+N517+N518+N519+N520+N521+N522+N523+N524+N525+N526+N529+N530+N531+N532+N533+N534+N535+N536+N537+N538+N539+N540+N541+N542+N543+N544+N545+N546+N548+N549+N550+N551+N552+N553+N554+N555+N556+N557+N558+N559+N560+N561+N562+N563+N564+N565+N566+N567+N568+N569+N570+N571+N572+N573+N574+N575+N576+N577+N578+N579+N580+N581+N582+N583+N584+N585+N586+N587+N588+N589+N590+N591+N592+N593+N594+N595+N596+N600+N601+N602+N603+N604+N605+N606+N608+N613+N616+N617+N618+N619+N620+N621+N622+N623+N624+N625+N626+N627+N628+#REF!+#REF!+#REF!+#REF!+#REF!+#REF!+#REF!+N636+N637+N638+N639+N640+N641+N642+N643+N644+N645+#REF!+#REF!+#REF!+#REF!+N791+N792+N793+N794+N795+#REF!+#REF!+#REF!+#REF!+N839+N840+N841+N842+N843+N844+N845+N846+N847+N848+N849+N850+N851+N852+N853+N854+N855+N856+N857+N858+N859+N864+N865+N866+N867+N868+N869+N870+N871+N872+N873+N874+N875+N876+N877+N878+N879+N880+N881+N882+N883+N884+N947</f>
        <v>#REF!</v>
      </c>
      <c r="O1004" s="42" t="e">
        <f>+#REF!+#REF!+#REF!+#REF!+#REF!+#REF!+O454+O455+O456+O457+O459+O460+O461+O462+O463+#REF!+#REF!+#REF!+#REF!+#REF!+#REF!+#REF!+#REF!+#REF!+#REF!+#REF!+#REF!+#REF!+#REF!+#REF!+#REF!+#REF!+#REF!+#REF!+#REF!+#REF!+#REF!+#REF!+#REF!+#REF!+O466+O468+O469+O470+O471+O472+O473+O474+O475+O476+O477+O478+O479+O480+O481+O482+O483+O484+O485+O486+O487+O488+O489+O490+O491+O492+O493+O494+O495+O496+O497+O498+O499+O500+O501+O502+O503+O504+O505+O506+O507+O508+O509+O510+O511+O512+O513+O514+O515+O516+O517+O518+O519+O520+O521+O522+O523+O524+O525+O526+O529+O530+O531+O532+O533+O534+O535+O536+O537+O538+O539+O540+O541+O542+O543+O544+O545+O546+O548+O549+O550+O551+O552+O553+O554+O555+O556+O557+O558+O559+O560+O561+O562+O563+O564+O565+O566+O567+O568+O569+O570+O571+O572+O573+O574+O575+O576+O577+O578+O579+O580+O581+O582+O583+O584+O585+O586+O587+O588+O589+O590+O591+O592+O593+O594+O595+O596+O600+O601+O602+O603+O604+O605+O606+O608+O613+O616+O617+O618+O619+O620+O621+O622+O623+O624+O625+O626+O627+O628+#REF!+#REF!+#REF!+#REF!+#REF!+#REF!+#REF!+O636+O637+O638+O639+O640+O641+O642+O643+O644+O645+#REF!+#REF!+#REF!+#REF!+O791+O792+O793+O794+O795+#REF!+#REF!+#REF!+#REF!+O839+O840+O841+O842+O843+O844+O845+O846+O847+O848+O849+O850+O851+O852+O853+O854+O855+O856+O857+O858+O859+O864+O865+O866+O867+O868+O869+O870+O871+O872+O873+O874+O875+O876+O877+O878+O879+O880+O881+O882+O883+O884+O947</f>
        <v>#REF!</v>
      </c>
      <c r="P1004" s="42" t="e">
        <f>+#REF!+#REF!+#REF!+#REF!+#REF!+#REF!+P454+P455+P456+P457+P459+P460+P461+P462+P463+#REF!+#REF!+#REF!+#REF!+#REF!+#REF!+#REF!+#REF!+#REF!+#REF!+#REF!+#REF!+#REF!+#REF!+#REF!+#REF!+#REF!+#REF!+#REF!+#REF!+#REF!+#REF!+#REF!+#REF!+#REF!+P466+P468+P469+P470+P471+P472+P473+P474+P475+P476+P477+P478+P479+P480+P481+P482+P483+P484+P485+P486+P487+P488+P489+P490+P491+P492+P493+P494+P495+P496+P497+P498+P499+P500+P501+P502+P503+P504+P505+P506+P507+P508+P509+P510+P511+P512+P513+P514+P515+P516+P517+P518+P519+P520+P521+P522+P523+P524+P525+P526+P529+P530+P531+P532+P533+P534+P535+P536+P537+P538+P539+P540+P541+P542+P543+P544+P545+P546+P548+P549+P550+P551+P552+P553+P554+P555+P556+P557+P558+P559+P560+P561+P562+P563+P564+P565+P566+P567+P568+P569+P570+P571+P572+P573+P574+P575+P576+P577+P578+P579+P580+P581+P582+P583+P584+P585+P586+P587+P588+P589+P590+P591+P592+P593+P594+P595+P596+P600+P601+P602+P603+P604+P605+P606+P608+P613+P616+P617+P618+P619+P620+P621+P622+P623+P624+P625+P626+P627+P628+#REF!+#REF!+#REF!+#REF!+#REF!+#REF!+#REF!+P636+P637+P638+P639+P640+P641+P642+P643+P644+P645+#REF!+#REF!+#REF!+#REF!+P791+P792+P793+P794+P795+#REF!+#REF!+#REF!+#REF!+P839+P840+P841+P842+P843+P844+P845+P846+P847+P848+P849+P850+P851+P852+P853+P854+P855+P856+P857+P858+P859+P864+P865+P866+P867+P868+P869+P870+P871+P872+P873+P874+P875+P876+P877+P878+P879+P880+P881+P882+P883+P884+P947</f>
        <v>#REF!</v>
      </c>
      <c r="Q1004" s="42" t="e">
        <f>+#REF!+#REF!+#REF!+#REF!+#REF!+#REF!+Q454+Q455+Q456+Q457+Q459+Q460+Q461+Q462+Q463+#REF!+#REF!+#REF!+#REF!+#REF!+#REF!+#REF!+#REF!+#REF!+#REF!+#REF!+#REF!+#REF!+#REF!+#REF!+#REF!+#REF!+#REF!+#REF!+#REF!+#REF!+#REF!+#REF!+#REF!+#REF!+Q466+Q468+Q469+Q470+Q471+Q472+Q473+Q474+Q475+Q476+Q477+Q478+Q479+Q480+Q481+Q482+Q483+Q484+Q485+Q486+Q487+Q488+Q489+Q490+Q491+Q492+Q493+Q494+Q495+Q496+Q497+Q498+Q499+Q500+Q501+Q502+Q503+Q504+Q505+Q506+Q507+Q508+Q509+Q510+Q511+Q512+Q513+Q514+Q515+Q516+Q517+Q518+Q519+Q520+Q521+Q522+Q523+Q524+Q525+Q526+Q529+Q530+Q531+Q532+Q533+Q534+Q535+Q536+Q537+Q538+Q539+Q540+Q541+Q542+Q543+Q544+Q545+Q546+Q548+Q549+Q550+Q551+Q552+Q553+Q554+Q555+Q556+Q557+Q558+Q559+Q560+Q561+Q562+Q563+Q564+Q565+Q566+Q567+Q568+Q569+Q570+Q571+Q572+Q573+Q574+Q575+Q576+Q577+Q578+Q579+Q580+Q581+Q582+Q583+Q584+Q585+Q586+Q587+Q588+Q589+Q590+Q591+Q592+Q593+Q594+Q595+Q596+Q600+Q601+Q602+Q603+Q604+Q605+Q606+Q608+Q613+Q616+Q617+Q618+Q619+Q620+Q621+Q622+Q623+Q624+Q625+Q626+Q627+Q628+#REF!+#REF!+#REF!+#REF!+#REF!+#REF!+#REF!+Q636+Q637+Q638+Q639+Q640+Q641+Q642+Q643+Q644+Q645+#REF!+#REF!+#REF!+#REF!+Q791+Q792+Q793+Q794+Q795+#REF!+#REF!+#REF!+#REF!+Q839+Q840+Q841+Q842+Q843+Q844+Q845+Q846+Q847+Q848+Q849+Q850+Q851+Q852+Q853+Q854+Q855+Q856+Q857+Q858+Q859+Q864+Q865+Q866+Q867+Q868+Q869+Q870+Q871+Q872+Q873+Q874+Q875+Q876+Q877+Q878+Q879+Q880+Q881+Q882+Q883+Q884+Q947</f>
        <v>#REF!</v>
      </c>
      <c r="R1004" s="42" t="e">
        <f>+#REF!+#REF!+#REF!+#REF!+#REF!+#REF!+R454+R455+R456+R457+R459+R460+R461+R462+R463+#REF!+#REF!+#REF!+#REF!+#REF!+#REF!+#REF!+#REF!+#REF!+#REF!+#REF!+#REF!+#REF!+#REF!+#REF!+#REF!+#REF!+#REF!+#REF!+#REF!+#REF!+#REF!+#REF!+#REF!+#REF!+R466+R468+R469+R470+R471+R472+R473+R474+R475+R476+R477+R478+R479+R480+R481+R482+R483+R484+R485+R486+R487+R488+R489+R490+R491+R492+R493+R494+R495+R496+R497+R498+R499+R500+R501+R502+R503+R504+R505+R506+R507+R508+R509+R510+R511+R512+R513+R514+R515+R516+R517+R518+R519+R520+R521+R522+R523+R524+R525+R526+R529+R530+R531+R532+R533+R534+R535+R536+R537+R538+R539+R540+R541+R542+R543+R544+R545+R546+R548+R549+R550+R551+R552+R553+R554+R555+R556+R557+R558+R559+R560+R561+R562+R563+R564+R565+R566+R567+R568+R569+R570+R571+R572+R573+R574+R575+R576+R577+R578+R579+R580+R581+R582+R583+R584+R585+R586+R587+R588+R589+R590+R591+R592+R593+R594+R595+R596+R600+R601+R602+R603+R604+R605+R606+R608+R613+R616+R617+R618+R619+R620+R621+R622+R623+R624+R625+R626+R627+R628+#REF!+#REF!+#REF!+#REF!+#REF!+#REF!+#REF!+R636+R637+R638+R639+R640+R641+R642+R643+R644+R645+#REF!+#REF!+#REF!+#REF!+R791+R792+R793+R794+R795+#REF!+#REF!+#REF!+#REF!+R839+R840+R841+R842+R843+R844+R845+R846+R847+R848+R849+R850+R851+R852+R853+R854+R855+R856+R857+R858+R859+R864+R865+R866+R867+R868+R869+R870+R871+R872+R873+R874+R875+R876+R877+R878+R879+R880+R881+R882+R883+R884+R947</f>
        <v>#REF!</v>
      </c>
      <c r="S1004" s="42" t="e">
        <f>+#REF!+#REF!+#REF!+#REF!+#REF!+#REF!+S454+S455+S456+S457+S459+S460+S461+S462+S463+#REF!+#REF!+#REF!+#REF!+#REF!+#REF!+#REF!+#REF!+#REF!+#REF!+#REF!+#REF!+#REF!+#REF!+#REF!+#REF!+#REF!+#REF!+#REF!+#REF!+#REF!+#REF!+#REF!+#REF!+#REF!+S466+S468+S469+S470+S471+S472+S473+S474+S475+S476+S477+S478+S479+S480+S481+S482+S483+S484+S485+S486+S487+S488+S489+S490+S491+S492+S493+S494+S495+S496+S497+S498+S499+S500+S501+S502+S503+S504+S505+S506+S507+S508+S509+S510+S511+S512+S513+S514+S515+S516+S517+S518+S519+S520+S521+S522+S523+S524+S525+S526+S529+S530+S531+S532+S533+S534+S535+S536+S537+S538+S539+S540+S541+S542+S543+S544+S545+S546+S548+S549+S550+S551+S552+S553+S554+S555+S556+S557+S558+S559+S560+S561+S562+S563+S564+S565+S566+S567+S568+S569+S570+S571+S572+S573+S574+S575+S576+S577+S578+S579+S580+S581+S582+S583+S584+S585+S586+S587+S588+S589+S590+S591+S592+S593+S594+S595+S596+S600+S601+S602+S603+S604+S605+S606+S608+S613+S616+S617+S618+S619+S620+S621+S622+S623+S624+S625+S626+S627+S628+#REF!+#REF!+#REF!+#REF!+#REF!+#REF!+#REF!+S636+S637+S638+S639+S640+S641+S642+S643+S644+S645+#REF!+#REF!+#REF!+#REF!+S791+S792+S793+S794+S795+#REF!+#REF!+#REF!+#REF!+S839+S840+S841+S842+S843+S844+S845+S846+S847+S848+S849+S850+S851+S852+S853+S854+S855+S856+S857+S858+S859+S864+S865+S866+S867+S868+S869+S870+S871+S872+S873+S874+S875+S876+S877+S878+S879+S880+S881+S882+S883+S884+S947</f>
        <v>#REF!</v>
      </c>
      <c r="T1004" s="42" t="e">
        <f>+#REF!+#REF!+#REF!+#REF!+#REF!+#REF!+T454+T455+T456+T457+T459+T460+T461+T462+T463+#REF!+#REF!+#REF!+#REF!+#REF!+#REF!+#REF!+#REF!+#REF!+#REF!+#REF!+#REF!+#REF!+#REF!+#REF!+#REF!+#REF!+#REF!+#REF!+#REF!+#REF!+#REF!+#REF!+#REF!+#REF!+T466+T468+T469+T470+T471+T472+T473+T474+T475+T476+T477+T478+T479+T480+T481+T482+T483+T484+T485+T486+T487+T488+T489+T490+T491+T492+T493+T494+T495+T496+T497+T498+T499+T500+T501+T502+T503+T504+T505+T506+T507+T508+T509+T510+T511+T512+T513+T514+T515+T516+T517+T518+T519+T520+T521+T522+T523+T524+T525+T526+T529+T530+T531+T532+T533+T534+T535+T536+T537+T538+T539+T540+T541+T542+T543+T544+T545+T546+T548+T549+T550+T551+T552+T553+T554+T555+T556+T557+T558+T559+T560+T561+T562+T563+T564+T565+T566+T567+T568+T569+T570+T571+T572+T573+T574+T575+T576+T577+T578+T579+T580+T581+T582+T583+T584+T585+T586+T587+T588+T589+T590+T591+T592+T593+T594+T595+T596+T600+T601+T602+T603+T604+T605+T606+T608+T613+T616+T617+T618+T619+T620+T621+T622+T623+T624+T625+T626+T627+T628+#REF!+#REF!+#REF!+#REF!+#REF!+#REF!+#REF!+T636+T637+T638+T639+T640+T641+T642+T643+T644+T645+#REF!+#REF!+#REF!+#REF!+T791+T792+T793+T794+T795+#REF!+#REF!+#REF!+#REF!+T839+T840+T841+T842+T843+T844+T845+T846+T847+T848+T849+T850+T851+T852+T853+T854+T855+T856+T857+T858+T859+T864+T865+T866+T867+T868+T869+T870+T871+T872+T873+T874+T875+T876+T877+T878+T879+T880+T881+T882+T883+T884+T947</f>
        <v>#REF!</v>
      </c>
      <c r="U1004" s="42" t="e">
        <f>+#REF!+#REF!+#REF!+#REF!+#REF!+#REF!+U454+U455+U456+U457+U459+U460+U461+U462+U463+#REF!+#REF!+#REF!+#REF!+#REF!+#REF!+#REF!+#REF!+#REF!+#REF!+#REF!+#REF!+#REF!+#REF!+#REF!+#REF!+#REF!+#REF!+#REF!+#REF!+#REF!+#REF!+#REF!+#REF!+#REF!+U466+U468+U469+U470+U471+U472+U473+U474+U475+U476+U477+U478+U479+U480+U481+U482+U483+U484+U485+U486+U487+U488+U489+U490+U491+U492+U493+U494+U495+U496+U497+U498+U499+U500+U501+U502+U503+U504+U505+U506+U507+U508+U509+U510+U511+U512+U513+U514+U515+U516+U517+U518+U519+U520+U521+U522+U523+U524+U525+U526+U529+U530+U531+U532+U533+U534+U535+U536+U537+U538+U539+U540+U541+U542+U543+U544+U545+U546+U548+U549+U550+U551+U552+U553+U554+U555+U556+U557+U558+U559+U560+U561+U562+U563+U564+U565+U566+U567+U568+U569+U570+U571+U572+U573+U574+U575+U576+U577+U578+U579+U580+U581+U582+U583+U584+U585+U586+U587+U588+U589+U590+U591+U592+U593+U594+U595+U596+U600+U601+U602+U603+U604+U605+U606+U608+U613+U616+U617+U618+U619+U620+U621+U622+U623+U624+U625+U626+U627+U628+#REF!+#REF!+#REF!+#REF!+#REF!+#REF!+#REF!+U636+U637+U638+U639+U640+U641+U642+U643+U644+U645+#REF!+#REF!+#REF!+#REF!+U791+U792+U793+U794+U795+#REF!+#REF!+#REF!+#REF!+U839+U840+U841+U842+U843+U844+U845+U846+U847+U848+U849+U850+U851+U852+U853+U854+U855+U856+U857+U858+U859+U864+U865+U866+U867+U868+U869+U870+U871+U872+U873+U874+U875+U876+U877+U878+U879+U880+U881+U882+U883+U884+U947</f>
        <v>#REF!</v>
      </c>
      <c r="V1004" s="42" t="e">
        <f>+#REF!+#REF!+#REF!+#REF!+#REF!+#REF!+V454+V455+V456+V457+V459+V460+V461+V462+V463+#REF!+#REF!+#REF!+#REF!+#REF!+#REF!+#REF!+#REF!+#REF!+#REF!+#REF!+#REF!+#REF!+#REF!+#REF!+#REF!+#REF!+#REF!+#REF!+#REF!+#REF!+#REF!+#REF!+#REF!+#REF!+V466+V468+V469+V470+V471+V472+V473+V474+V475+V476+V477+V478+V479+V480+V481+V482+V483+V484+V485+V486+V487+V488+V489+V490+V491+V492+V493+V494+V495+V496+V497+V498+V499+V500+V501+V502+V503+V504+V505+V506+V507+V508+V509+V510+V511+V512+V513+V514+V515+V516+V517+V518+V519+V520+V521+V522+V523+V524+V525+V526+V529+V530+V531+V532+V533+V534+V535+V536+V537+V538+V539+V540+V541+V542+V543+V544+V545+V546+V548+V549+V550+V551+V552+V553+V554+V555+V556+V557+V558+V559+V560+V561+V562+V563+V564+V565+V566+V567+V568+V569+V570+V571+V572+V573+V574+V575+V576+V577+V578+V579+V580+V581+V582+V583+V584+V585+V586+V587+V588+V589+V590+V591+V592+V593+V594+V595+V596+V600+V601+V602+V603+V604+V605+V606+V608+V613+V616+V617+V618+V619+V620+V621+V622+V623+V624+V625+V626+V627+V628+#REF!+#REF!+#REF!+#REF!+#REF!+#REF!+#REF!+V636+V637+V638+V639+V640+V641+V642+V643+V644+V645+#REF!+#REF!+#REF!+#REF!+V791+V792+V793+V794+V795+#REF!+#REF!+#REF!+#REF!+V839+V840+V841+V842+V843+V844+V845+V846+V847+V848+V849+V850+V851+V852+V853+V854+V855+V856+V857+V858+V859+V864+V865+V866+V867+V868+V869+V870+V871+V872+V873+V874+V875+V876+V877+V878+V879+V880+V881+V882+V883+V884+V947</f>
        <v>#REF!</v>
      </c>
      <c r="W1004" s="42" t="e">
        <f>+#REF!+#REF!+#REF!+#REF!+#REF!+#REF!+W454+W455+W456+W457+W459+W460+W461+W462+W463+#REF!+#REF!+#REF!+#REF!+#REF!+#REF!+#REF!+#REF!+#REF!+#REF!+#REF!+#REF!+#REF!+#REF!+#REF!+#REF!+#REF!+#REF!+#REF!+#REF!+#REF!+#REF!+#REF!+#REF!+#REF!+W466+W468+W469+W470+W471+W472+W473+W474+W475+W476+W477+W478+W479+W480+W481+W482+W483+W484+W485+W486+W487+W488+W489+W490+W491+W492+W493+W494+W495+W496+W497+W498+W499+W500+W501+W502+W503+W504+W505+W506+W507+W508+W509+W510+W511+W512+W513+W514+W515+W516+W517+W518+W519+W520+W521+W522+W523+W524+W525+W526+W529+W530+W531+W532+W533+W534+W535+W536+W537+W538+W539+W540+W541+W542+W543+W544+W545+W546+W548+W549+W550+W551+W552+W553+W554+W555+W556+W557+W558+W559+W560+W561+W562+W563+W564+W565+W566+W567+W568+W569+W570+W571+W572+W573+W574+W575+W576+W577+W578+W579+W580+W581+W582+W583+W584+W585+W586+W587+W588+W589+W590+W591+W592+W593+W594+W595+W596+W600+W601+W602+W603+W604+W605+W606+W608+W613+W616+W617+W618+W619+W620+W621+W622+W623+W624+W625+W626+W627+W628+#REF!+#REF!+#REF!+#REF!+#REF!+#REF!+#REF!+W636+W637+W638+W639+W640+W641+W642+W643+W644+W645+#REF!+#REF!+#REF!+#REF!+W791+W792+W793+W794+W795+#REF!+#REF!+#REF!+#REF!+W839+W840+W841+W842+W843+W844+W845+W846+W847+W848+W849+W850+W851+W852+W853+W854+W855+W856+W857+W858+W859+W864+W865+W866+W867+W868+W869+W870+W871+W872+W873+W874+W875+W876+W877+W878+W879+W880+W881+W882+W883+W884+W947</f>
        <v>#REF!</v>
      </c>
      <c r="X1004" s="42" t="e">
        <f>+#REF!+#REF!+#REF!+#REF!+#REF!+#REF!+X454+X455+X456+X457+X459+X460+X461+X462+X463+#REF!+#REF!+#REF!+#REF!+#REF!+#REF!+#REF!+#REF!+#REF!+#REF!+#REF!+#REF!+#REF!+#REF!+#REF!+#REF!+#REF!+#REF!+#REF!+#REF!+#REF!+#REF!+#REF!+#REF!+#REF!+X466+X468+X469+X470+X471+X472+X473+X474+X475+X476+X477+X478+X479+X480+X481+X482+X483+X484+X485+X486+X487+X488+X489+X490+X491+X492+X493+X494+X495+X496+X497+X498+X499+X500+X501+X502+X503+X504+X505+X506+X507+X508+X509+X510+X511+X512+X513+X514+X515+X516+X517+X518+X519+X520+X521+X522+X523+X524+X525+X526+X529+X530+X531+X532+X533+X534+X535+X536+X537+X538+X539+X540+X541+X542+X543+X544+X545+X546+X548+X549+X550+X551+X552+X553+X554+X555+X556+X557+X558+X559+X560+X561+X562+X563+X564+X565+X566+X567+X568+X569+X570+X571+X572+X573+X574+X575+X576+X577+X578+X579+X580+X581+X582+X583+X584+X585+X586+X587+X588+X589+X590+X591+X592+X593+X594+X595+X596+X600+X601+X602+X603+X604+X605+X606+X608+X613+X616+X617+X618+X619+X620+X621+X622+X623+X624+X625+X626+X627+X628+#REF!+#REF!+#REF!+#REF!+#REF!+#REF!+#REF!+X636+X637+X638+X639+X640+X641+X642+X643+X644+X645+#REF!+#REF!+#REF!+#REF!+X791+X792+X793+X794+X795+#REF!+#REF!+#REF!+#REF!+X839+X840+X841+X842+X843+X844+X845+X846+X847+X848+X849+X850+X851+X852+X853+X854+X855+X856+X857+X858+X859+X864+X865+X866+X867+X868+X869+X870+X871+X872+X873+X874+X875+X876+X877+X878+X879+X880+X881+X882+X883+X884+X947</f>
        <v>#REF!</v>
      </c>
      <c r="Y1004" s="42" t="e">
        <f>+#REF!+#REF!+#REF!+#REF!+#REF!+#REF!+Y454+Y455+Y456+Y457+Y459+Y460+Y461+Y462+Y463+#REF!+#REF!+#REF!+#REF!+#REF!+#REF!+#REF!+#REF!+#REF!+#REF!+#REF!+#REF!+#REF!+#REF!+#REF!+#REF!+#REF!+#REF!+#REF!+#REF!+#REF!+#REF!+#REF!+#REF!+#REF!+Y466+Y468+Y469+Y470+Y471+Y472+Y473+Y474+Y475+Y476+Y477+Y478+Y479+Y480+Y481+Y482+Y483+Y484+Y485+Y486+Y487+Y488+Y489+Y490+Y491+Y492+Y493+Y494+Y495+Y496+Y497+Y498+Y499+Y500+Y501+Y502+Y503+Y504+Y505+Y506+Y507+Y508+Y509+Y510+Y511+Y512+Y513+Y514+Y515+Y516+Y517+Y518+Y519+Y520+Y521+Y522+Y523+Y524+Y525+Y526+Y529+Y530+Y531+Y532+Y533+Y534+Y535+Y536+Y537+Y538+Y539+Y540+Y541+Y542+Y543+Y544+Y545+Y546+Y548+Y549+Y550+Y551+Y552+Y553+Y554+Y555+Y556+Y557+Y558+Y559+Y560+Y561+Y562+Y563+Y564+Y565+Y566+Y567+Y568+Y569+Y570+Y571+Y572+Y573+Y574+Y575+Y576+Y577+Y578+Y579+Y580+Y581+Y582+Y583+Y584+Y585+Y586+Y587+Y588+Y589+Y590+Y591+Y592+Y593+Y594+Y595+Y596+Y600+Y601+Y602+Y603+Y604+Y605+Y606+Y608+Y613+Y616+Y617+Y618+Y619+Y620+Y621+Y622+Y623+Y624+Y625+Y626+Y627+Y628+#REF!+#REF!+#REF!+#REF!+#REF!+#REF!+#REF!+Y636+Y637+Y638+Y639+Y640+Y641+Y642+Y643+Y644+Y645+#REF!+#REF!+#REF!+#REF!+Y791+Y792+Y793+Y794+Y795+#REF!+#REF!+#REF!+#REF!+Y839+Y840+Y841+Y842+Y843+Y844+Y845+Y846+Y847+Y848+Y849+Y850+Y851+Y852+Y853+Y854+Y855+Y856+Y857+Y858+Y859+Y864+Y865+Y866+Y867+Y868+Y869+Y870+Y871+Y872+Y873+Y874+Y875+Y876+Y877+Y878+Y879+Y880+Y881+Y882+Y883+Y884+Y947</f>
        <v>#REF!</v>
      </c>
      <c r="Z1004" s="42" t="e">
        <f>+#REF!+#REF!+#REF!+#REF!+#REF!+#REF!+Z454+Z455+Z456+Z457+Z459+Z460+Z461+Z462+Z463+#REF!+#REF!+#REF!+#REF!+#REF!+#REF!+#REF!+#REF!+#REF!+#REF!+#REF!+#REF!+#REF!+#REF!+#REF!+#REF!+#REF!+#REF!+#REF!+#REF!+#REF!+#REF!+#REF!+#REF!+#REF!+Z466+Z468+Z469+Z470+Z471+Z472+Z473+Z474+Z475+Z476+Z477+Z478+Z479+Z480+Z481+Z482+Z483+Z484+Z485+Z486+Z487+Z488+Z489+Z490+Z491+Z492+Z493+Z494+Z495+Z496+Z497+Z498+Z499+Z500+Z501+Z502+Z503+Z504+Z505+Z506+Z507+Z508+Z509+Z510+Z511+Z512+Z513+Z514+Z515+Z516+Z517+Z518+Z519+Z520+Z521+Z522+Z523+Z524+Z525+Z526+Z529+Z530+Z531+Z532+Z533+Z534+Z535+Z536+Z537+Z538+Z539+Z540+Z541+Z542+Z543+Z544+Z545+Z546+Z548+Z549+Z550+Z551+Z552+Z553+Z554+Z555+Z556+Z557+Z558+Z559+Z560+Z561+Z562+Z563+Z564+Z565+Z566+Z567+Z568+Z569+Z570+Z571+Z572+Z573+Z574+Z575+Z576+Z577+Z578+Z579+Z580+Z581+Z582+Z583+Z584+Z585+Z586+Z587+Z588+Z589+Z590+Z591+Z592+Z593+Z594+Z595+Z596+Z600+Z601+Z602+Z603+Z604+Z605+Z606+Z608+Z613+Z616+Z617+Z618+Z619+Z620+Z621+Z622+Z623+Z624+Z625+Z626+Z627+Z628+#REF!+#REF!+#REF!+#REF!+#REF!+#REF!+#REF!+Z636+Z637+Z638+Z639+Z640+Z641+Z642+Z643+Z644+Z645+#REF!+#REF!+#REF!+#REF!+Z791+Z792+Z793+Z794+Z795+#REF!+#REF!+#REF!+#REF!+Z839+Z840+Z841+Z842+Z843+Z844+Z845+Z846+Z847+Z848+Z849+Z850+Z851+Z852+Z853+Z854+Z855+Z856+Z857+Z858+Z859+Z864+Z865+Z866+Z867+Z868+Z869+Z870+Z871+Z872+Z873+Z874+Z875+Z876+Z877+Z878+Z879+Z880+Z881+Z882+Z883+Z884+Z947</f>
        <v>#REF!</v>
      </c>
      <c r="AA1004" s="42" t="e">
        <f>+#REF!+#REF!+#REF!+#REF!+#REF!+#REF!+AA454+AA455+AA456+AA457+AA459+AA460+AA461+AA462+AA463+#REF!+#REF!+#REF!+#REF!+#REF!+#REF!+#REF!+#REF!+#REF!+#REF!+#REF!+#REF!+#REF!+#REF!+#REF!+#REF!+#REF!+#REF!+#REF!+#REF!+#REF!+#REF!+#REF!+#REF!+#REF!+AA466+AA468+AA469+AA470+AA471+AA472+AA473+AA474+AA475+AA476+AA477+AA478+AA479+AA480+AA481+AA482+AA483+AA484+AA485+AA486+AA487+AA488+AA489+AA490+AA491+AA492+AA493+AA494+AA495+AA496+AA497+AA498+AA499+AA500+AA501+AA502+AA503+AA504+AA505+AA506+AA507+AA508+AA509+AA510+AA511+AA512+AA513+AA514+AA515+AA516+AA517+AA518+AA519+AA520+AA521+AA522+AA523+AA524+AA525+AA526+AA529+AA530+AA531+AA532+AA533+AA534+AA535+AA536+AA537+AA538+AA539+AA540+AA541+AA542+AA543+AA544+AA545+AA546+AA548+AA549+AA550+AA551+AA552+AA553+AA554+AA555+AA556+AA557+AA558+AA559+AA560+AA561+AA562+AA563+AA564+AA565+AA566+AA567+AA568+AA569+AA570+AA571+AA572+AA573+AA574+AA575+AA576+AA577+AA578+AA579+AA580+AA581+AA582+AA583+AA584+AA585+AA586+AA587+AA588+AA589+AA590+AA591+AA592+AA593+AA594+AA595+AA596+AA600+AA601+AA602+AA603+AA604+AA605+AA606+AA608+AA613+AA616+AA617+AA618+AA619+AA620+AA621+AA622+AA623+AA624+AA625+AA626+AA627+AA628+#REF!+#REF!+#REF!+#REF!+#REF!+#REF!+#REF!+AA636+AA637+AA638+AA639+AA640+AA641+AA642+AA643+AA644+AA645+#REF!+#REF!+#REF!+#REF!+AA791+AA792+AA793+AA794+AA795+#REF!+#REF!+#REF!+#REF!+AA839+AA840+AA841+AA842+AA843+AA844+AA845+AA846+AA847+AA848+AA849+AA850+AA851+AA852+AA853+AA854+AA855+AA856+AA857+AA858+AA859+AA864+AA865+AA866+AA867+AA868+AA869+AA870+AA871+AA872+AA873+AA874+AA875+AA876+AA877+AA878+AA879+AA880+AA881+AA882+AA883+AA884+AA947</f>
        <v>#REF!</v>
      </c>
      <c r="AB1004" s="42" t="e">
        <f>+#REF!+#REF!+#REF!+#REF!+#REF!+#REF!+AB454+AB455+AB456+AB457+AB459+AB460+AB461+AB462+AB463+#REF!+#REF!+#REF!+#REF!+#REF!+#REF!+#REF!+#REF!+#REF!+#REF!+#REF!+#REF!+#REF!+#REF!+#REF!+#REF!+#REF!+#REF!+#REF!+#REF!+#REF!+#REF!+#REF!+#REF!+#REF!+AB466+AB468+AB469+AB470+AB471+AB472+AB473+AB474+AB475+AB476+AB477+AB478+AB479+AB480+AB481+AB482+AB483+AB484+AB485+AB486+AB487+AB488+AB489+AB490+AB491+AB492+AB493+AB494+AB495+AB496+AB497+AB498+AB499+AB500+AB501+AB502+AB503+AB504+AB505+AB506+AB507+AB508+AB509+AB510+AB511+AB512+AB513+AB514+AB515+AB516+AB517+AB518+AB519+AB520+AB521+AB522+AB523+AB524+AB525+AB526+AB529+AB530+AB531+AB532+AB533+AB534+AB535+AB536+AB537+AB538+AB539+AB540+AB541+AB542+AB543+AB544+AB545+AB546+AB548+AB549+AB550+AB551+AB552+AB553+AB554+AB555+AB556+AB557+AB558+AB559+AB560+AB561+AB562+AB563+AB564+AB565+AB566+AB567+AB568+AB569+AB570+AB571+AB572+AB573+AB574+AB575+AB576+AB577+AB578+AB579+AB580+AB581+AB582+AB583+AB584+AB585+AB586+AB587+AB588+AB589+AB590+AB591+AB592+AB593+AB594+AB595+AB596+AB600+AB601+AB602+AB603+AB604+AB605+AB606+AB608+AB613+AB616+AB617+AB618+AB619+AB620+AB621+AB622+AB623+AB624+AB625+AB626+AB627+AB628+#REF!+#REF!+#REF!+#REF!+#REF!+#REF!+#REF!+AB636+AB637+AB638+AB639+AB640+AB641+AB642+AB643+AB644+AB645+#REF!+#REF!+#REF!+#REF!+AB791+AB792+AB793+AB794+AB795+#REF!+#REF!+#REF!+#REF!+AB839+AB840+AB841+AB842+AB843+AB844+AB845+AB846+AB847+AB848+AB849+AB850+AB851+AB852+AB853+AB854+AB855+AB856+AB857+AB858+AB859+AB864+AB865+AB866+AB867+AB868+AB869+AB870+AB871+AB872+AB873+AB874+AB875+AB876+AB877+AB878+AB879+AB880+AB881+AB882+AB883+AB884+AB947</f>
        <v>#REF!</v>
      </c>
      <c r="AC1004" s="42" t="e">
        <f>+#REF!+#REF!+#REF!+#REF!+#REF!+#REF!+AC454+AC455+AC456+AC457+AC459+AC460+AC461+AC462+AC463+#REF!+#REF!+#REF!+#REF!+#REF!+#REF!+#REF!+#REF!+#REF!+#REF!+#REF!+#REF!+#REF!+#REF!+#REF!+#REF!+#REF!+#REF!+#REF!+#REF!+#REF!+#REF!+#REF!+#REF!+#REF!+AC466+AC468+AC469+AC470+AC471+AC472+AC473+AC474+AC475+AC476+AC477+AC478+AC479+AC480+AC481+AC482+AC483+AC484+AC485+AC486+AC487+AC488+AC489+AC490+AC491+AC492+AC493+AC494+AC495+AC496+AC497+AC498+AC499+AC500+AC501+AC502+AC503+AC504+AC505+AC506+AC507+AC508+AC509+AC510+AC511+AC512+AC513+AC514+AC515+AC516+AC517+AC518+AC519+AC520+AC521+AC522+AC523+AC524+AC525+AC526+AC529+AC530+AC531+AC532+AC533+AC534+AC535+AC536+AC537+AC538+AC539+AC540+AC541+AC542+AC543+AC544+AC545+AC546+AC548+AC549+AC550+AC551+AC552+AC553+AC554+AC555+AC556+AC557+AC558+AC559+AC560+AC561+AC562+AC563+AC564+AC565+AC566+AC567+AC568+AC569+AC570+AC571+AC572+AC573+AC574+AC575+AC576+AC577+AC578+AC579+AC580+AC581+AC582+AC583+AC584+AC585+AC586+AC587+AC588+AC589+AC590+AC591+AC592+AC593+AC594+AC595+AC596+AC600+AC601+AC602+AC603+AC604+AC605+AC606+AC608+AC613+AC616+AC617+AC618+AC619+AC620+AC621+AC622+AC623+AC624+AC625+AC626+AC627+AC628+#REF!+#REF!+#REF!+#REF!+#REF!+#REF!+#REF!+AC636+AC637+AC638+AC639+AC640+AC641+AC642+AC643+AC644+AC645+#REF!+#REF!+#REF!+#REF!+AC791+AC792+AC793+AC794+AC795+#REF!+#REF!+#REF!+#REF!+AC839+AC840+AC841+AC842+AC843+AC844+AC845+AC846+AC847+AC848+AC849+AC850+AC851+AC852+AC853+AC854+AC855+AC856+AC857+AC858+AC859+AC864+AC865+AC866+AC867+AC868+AC869+AC870+AC871+AC872+AC873+AC874+AC875+AC876+AC877+AC878+AC879+AC880+AC881+AC882+AC883+AC884+AC947</f>
        <v>#REF!</v>
      </c>
      <c r="AD1004" s="42" t="e">
        <f>+#REF!+#REF!+#REF!+#REF!+#REF!+#REF!+AD454+AD455+AD456+AD457+AD459+AD460+AD461+AD462+AD463+#REF!+#REF!+#REF!+#REF!+#REF!+#REF!+#REF!+#REF!+#REF!+#REF!+#REF!+#REF!+#REF!+#REF!+#REF!+#REF!+#REF!+#REF!+#REF!+#REF!+#REF!+#REF!+#REF!+#REF!+#REF!+AD466+AD468+AD469+AD470+AD471+AD472+AD473+AD474+AD475+AD476+AD477+AD478+AD479+AD480+AD481+AD482+AD483+AD484+AD485+AD486+AD487+AD488+AD489+AD490+AD491+AD492+AD493+AD494+AD495+AD496+AD497+AD498+AD499+AD500+AD501+AD502+AD503+AD504+AD505+AD506+AD507+AD508+AD509+AD510+AD511+AD512+AD513+AD514+AD515+AD516+AD517+AD518+AD519+AD520+AD521+AD522+AD523+AD524+AD525+AD526+AD529+AD530+AD531+AD532+AD533+AD534+AD535+AD536+AD537+AD538+AD539+AD540+AD541+AD542+AD543+AD544+AD545+AD546+AD548+AD549+AD550+AD551+AD552+AD553+AD554+AD555+AD556+AD557+AD558+AD559+AD560+AD561+AD562+AD563+AD564+AD565+AD566+AD567+AD568+AD569+AD570+AD571+AD572+AD573+AD574+AD575+AD576+AD577+AD578+AD579+AD580+AD581+AD582+AD583+AD584+AD585+AD586+AD587+AD588+AD589+AD590+AD591+AD592+AD593+AD594+AD595+AD596+AD600+AD601+AD602+AD603+AD604+AD605+AD606+AD608+AD613+AD616+AD617+AD618+AD619+AD620+AD621+AD622+AD623+AD624+AD625+AD626+AD627+AD628+#REF!+#REF!+#REF!+#REF!+#REF!+#REF!+#REF!+AD636+AD637+AD638+AD639+AD640+AD641+AD642+AD643+AD644+AD645+#REF!+#REF!+#REF!+#REF!+AD791+AD792+AD793+AD794+AD795+#REF!+#REF!+#REF!+#REF!+AD839+AD840+AD841+AD842+AD843+AD844+AD845+AD846+AD847+AD848+AD849+AD850+AD851+AD852+AD853+AD854+AD855+AD856+AD857+AD858+AD859+AD864+AD865+AD866+AD867+AD868+AD869+AD870+AD871+AD872+AD873+AD874+AD875+AD876+AD877+AD878+AD879+AD880+AD881+AD882+AD883+AD884+AD947</f>
        <v>#REF!</v>
      </c>
      <c r="AE1004" s="42" t="e">
        <f>+#REF!+#REF!+#REF!+#REF!+#REF!+#REF!+AE454+AE455+AE456+AE457+AE459+AE460+AE461+AE462+AE463+#REF!+#REF!+#REF!+#REF!+#REF!+#REF!+#REF!+#REF!+#REF!+#REF!+#REF!+#REF!+#REF!+#REF!+#REF!+#REF!+#REF!+#REF!+#REF!+#REF!+#REF!+#REF!+#REF!+#REF!+#REF!+AE466+AE468+AE469+AE470+AE471+AE472+AE473+AE474+AE475+AE476+AE477+AE478+AE479+AE480+AE481+AE482+AE483+AE484+AE485+AE486+AE487+AE488+AE489+AE490+AE491+AE492+AE493+AE494+AE495+AE496+AE497+AE498+AE499+AE500+AE501+AE502+AE503+AE504+AE505+AE506+AE507+AE508+AE509+AE510+AE511+AE512+AE513+AE514+AE515+AE516+AE517+AE518+AE519+AE520+AE521+AE522+AE523+AE524+AE525+AE526+AE529+AE530+AE531+AE532+AE533+AE534+AE535+AE536+AE537+AE538+AE539+AE540+AE541+AE542+AE543+AE544+AE545+AE546+AE548+AE549+AE550+AE551+AE552+AE553+AE554+AE555+AE556+AE557+AE558+AE559+AE560+AE561+AE562+AE563+AE564+AE565+AE566+AE567+AE568+AE569+AE570+AE571+AE572+AE573+AE574+AE575+AE576+AE577+AE578+AE579+AE580+AE581+AE582+AE583+AE584+AE585+AE586+AE587+AE588+AE589+AE590+AE591+AE592+AE593+AE594+AE595+AE596+AE600+AE601+AE602+AE603+AE604+AE605+AE606+AE608+AE613+AE616+AE617+AE618+AE619+AE620+AE621+AE622+AE623+AE624+AE625+AE626+AE627+AE628+#REF!+#REF!+#REF!+#REF!+#REF!+#REF!+#REF!+AE636+AE637+AE638+AE639+AE640+AE641+AE642+AE643+AE644+AE645+#REF!+#REF!+#REF!+#REF!+AE791+AE792+AE793+AE794+AE795+#REF!+#REF!+#REF!+#REF!+AE839+AE840+AE841+AE842+AE843+AE844+AE845+AE846+AE847+AE848+AE849+AE850+AE851+AE852+AE853+AE854+AE855+AE856+AE857+AE858+AE859+AE864+AE865+AE866+AE867+AE868+AE869+AE870+AE871+AE872+AE873+AE874+AE875+AE876+AE877+AE878+AE879+AE880+AE881+AE882+AE883+AE884+AE947</f>
        <v>#REF!</v>
      </c>
      <c r="AF1004" s="42" t="e">
        <f>+#REF!+#REF!+#REF!+#REF!+#REF!+#REF!+AF454+AF455+AF456+AF457+AF459+AF460+AF461+AF462+AF463+#REF!+#REF!+#REF!+#REF!+#REF!+#REF!+#REF!+#REF!+#REF!+#REF!+#REF!+#REF!+#REF!+#REF!+#REF!+#REF!+#REF!+#REF!+#REF!+#REF!+#REF!+#REF!+#REF!+#REF!+#REF!+AF466+AF468+AF469+AF470+AF471+AF472+AF473+AF474+AF475+AF476+AF477+AF478+AF479+AF480+AF481+AF482+AF483+AF484+AF485+AF486+AF487+AF488+AF489+AF490+AF491+AF492+AF493+AF494+AF495+AF496+AF497+AF498+AF499+AF500+AF501+AF502+AF503+AF504+AF505+AF506+AF507+AF508+AF509+AF510+AF511+AF512+AF513+AF514+AF515+AF516+AF517+AF518+AF519+AF520+AF521+AF522+AF523+AF524+AF525+AF526+AF529+AF530+AF531+AF532+AF533+AF534+AF535+AF536+AF537+AF538+AF539+AF540+AF541+AF542+AF543+AF544+AF545+AF546+AF548+AF549+AF550+AF551+AF552+AF553+AF554+AF555+AF556+AF557+AF558+AF559+AF560+AF561+AF562+AF563+AF564+AF565+AF566+AF567+AF568+AF569+AF570+AF571+AF572+AF573+AF574+AF575+AF576+AF577+AF578+AF579+AF580+AF581+AF582+AF583+AF584+AF585+AF586+AF587+AF588+AF589+AF590+AF591+AF592+AF593+AF594+AF595+AF596+AF600+AF601+AF602+AF603+AF604+AF605+AF606+AF608+AF613+AF616+AF617+AF618+AF619+AF620+AF621+AF622+AF623+AF624+AF625+AF626+AF627+AF628+#REF!+#REF!+#REF!+#REF!+#REF!+#REF!+#REF!+AF636+AF637+AF638+AF639+AF640+AF641+AF642+AF643+AF644+AF645+#REF!+#REF!+#REF!+#REF!+AF791+AF792+AF793+AF794+AF795+#REF!+#REF!+#REF!+#REF!+AF839+AF840+AF841+AF842+AF843+AF844+AF845+AF846+AF847+AF848+AF849+AF850+AF851+AF852+AF853+AF854+AF855+AF856+AF857+AF858+AF859+AF864+AF865+AF866+AF867+AF868+AF869+AF870+AF871+AF872+AF873+AF874+AF875+AF876+AF877+AF878+AF879+AF880+AF881+AF882+AF883+AF884+AF947</f>
        <v>#REF!</v>
      </c>
      <c r="AG1004" s="42" t="e">
        <f>+#REF!+#REF!+#REF!+#REF!+#REF!+#REF!+AG454+AG455+AG456+AG457+AG459+AG460+AG461+AG462+AG463+#REF!+#REF!+#REF!+#REF!+#REF!+#REF!+#REF!+#REF!+#REF!+#REF!+#REF!+#REF!+#REF!+#REF!+#REF!+#REF!+#REF!+#REF!+#REF!+#REF!+#REF!+#REF!+#REF!+#REF!+#REF!+AG466+AG468+AG469+AG470+AG471+AG472+AG473+AG474+AG475+AG476+AG477+AG478+AG479+AG480+AG481+AG482+AG483+AG484+AG485+AG486+AG487+AG488+AG489+AG490+AG491+AG492+AG493+AG494+AG495+AG496+AG497+AG498+AG499+AG500+AG501+AG502+AG503+AG504+AG505+AG506+AG507+AG508+AG509+AG510+AG511+AG512+AG513+AG514+AG515+AG516+AG517+AG518+AG519+AG520+AG521+AG522+AG523+AG524+AG525+AG526+AG529+AG530+AG531+AG532+AG533+AG534+AG535+AG536+AG537+AG538+AG539+AG540+AG541+AG542+AG543+AG544+AG545+AG546+AG548+AG549+AG550+AG551+AG552+AG553+AG554+AG555+AG556+AG557+AG558+AG559+AG560+AG561+AG562+AG563+AG564+AG565+AG566+AG567+AG568+AG569+AG570+AG571+AG572+AG573+AG574+AG575+AG576+AG577+AG578+AG579+AG580+AG581+AG582+AG583+AG584+AG585+AG586+AG587+AG588+AG589+AG590+AG591+AG592+AG593+AG594+AG595+AG596+AG600+AG601+AG602+AG603+AG604+AG605+AG606+AG608+AG613+AG616+AG617+AG618+AG619+AG620+AG621+AG622+AG623+AG624+AG625+AG626+AG627+AG628+#REF!+#REF!+#REF!+#REF!+#REF!+#REF!+#REF!+AG636+AG637+AG638+AG639+AG640+AG641+AG642+AG643+AG644+AG645+#REF!+#REF!+#REF!+#REF!+AG791+AG792+AG793+AG794+AG795+#REF!+#REF!+#REF!+#REF!+AG839+AG840+AG841+AG842+AG843+AG844+AG845+AG846+AG847+AG848+AG849+AG850+AG851+AG852+AG853+AG854+AG855+AG856+AG857+AG858+AG859+AG864+AG865+AG866+AG867+AG868+AG869+AG870+AG871+AG872+AG873+AG874+AG875+AG876+AG877+AG878+AG879+AG880+AG881+AG882+AG883+AG884+AG947</f>
        <v>#REF!</v>
      </c>
      <c r="AH1004" s="42" t="e">
        <f>+#REF!+#REF!+#REF!+#REF!+#REF!+#REF!+AH454+AH455+AH456+AH457+AH459+AH460+AH461+AH462+AH463+#REF!+#REF!+#REF!+#REF!+#REF!+#REF!+#REF!+#REF!+#REF!+#REF!+#REF!+#REF!+#REF!+#REF!+#REF!+#REF!+#REF!+#REF!+#REF!+#REF!+#REF!+#REF!+#REF!+#REF!+#REF!+AH466+AH468+AH469+AH470+AH471+AH472+AH473+AH474+AH475+AH476+AH477+AH478+AH479+AH480+AH481+AH482+AH483+AH484+AH485+AH486+AH487+AH488+AH489+AH490+AH491+AH492+AH493+AH494+AH495+AH496+AH497+AH498+AH499+AH500+AH501+AH502+AH503+AH504+AH505+AH506+AH507+AH508+AH509+AH510+AH511+AH512+AH513+AH514+AH515+AH516+AH517+AH518+AH519+AH520+AH521+AH522+AH523+AH524+AH525+AH526+AH529+AH530+AH531+AH532+AH533+AH534+AH535+AH536+AH537+AH538+AH539+AH540+AH541+AH542+AH543+AH544+AH545+AH546+AH548+AH549+AH550+AH551+AH552+AH553+AH554+AH555+AH556+AH557+AH558+AH559+AH560+AH561+AH562+AH563+AH564+AH565+AH566+AH567+AH568+AH569+AH570+AH571+AH572+AH573+AH574+AH575+AH576+AH577+AH578+AH579+AH580+AH581+AH582+AH583+AH584+AH585+AH586+AH587+AH588+AH589+AH590+AH591+AH592+AH593+AH594+AH595+AH596+AH600+AH601+AH602+AH603+AH604+AH605+AH606+AH608+AH613+AH616+AH617+AH618+AH619+AH620+AH621+AH622+AH623+AH624+AH625+AH626+AH627+AH628+#REF!+#REF!+#REF!+#REF!+#REF!+#REF!+#REF!+AH636+AH637+AH638+AH639+AH640+AH641+AH642+AH643+AH644+AH645+#REF!+#REF!+#REF!+#REF!+AH791+AH792+AH793+AH794+AH795+#REF!+#REF!+#REF!+#REF!+AH839+AH840+AH841+AH842+AH843+AH844+AH845+AH846+AH847+AH848+AH849+AH850+AH851+AH852+AH853+AH854+AH855+AH856+AH857+AH858+AH859+AH864+AH865+AH866+AH867+AH868+AH869+AH870+AH871+AH872+AH873+AH874+AH875+AH876+AH877+AH878+AH879+AH880+AH881+AH882+AH883+AH884+AH947</f>
        <v>#REF!</v>
      </c>
      <c r="AI1004" s="42" t="e">
        <f>+#REF!+#REF!+#REF!+#REF!+#REF!+#REF!+AI454+AI455+AI456+AI457+AI459+AI460+AI461+AI462+AI463+#REF!+#REF!+#REF!+#REF!+#REF!+#REF!+#REF!+#REF!+#REF!+#REF!+#REF!+#REF!+#REF!+#REF!+#REF!+#REF!+#REF!+#REF!+#REF!+#REF!+#REF!+#REF!+#REF!+#REF!+#REF!+AI466+AI468+AI469+AI470+AI471+AI472+AI473+AI474+AI475+AI476+AI477+AI478+AI479+AI480+AI481+AI482+AI483+AI484+AI485+AI486+AI487+AI488+AI489+AI490+AI491+AI492+AI493+AI494+AI495+AI496+AI497+AI498+AI499+AI500+AI501+AI502+AI503+AI504+AI505+AI506+AI507+AI508+AI509+AI510+AI511+AI512+AI513+AI514+AI515+AI516+AI517+AI518+AI519+AI520+AI521+AI522+AI523+AI524+AI525+AI526+AI529+AI530+AI531+AI532+AI533+AI534+AI535+AI536+AI537+AI538+AI539+AI540+AI541+AI542+AI543+AI544+AI545+AI546+AI548+AI549+AI550+AI551+AI552+AI553+AI554+AI555+AI556+AI557+AI558+AI559+AI560+AI561+AI562+AI563+AI564+AI565+AI566+AI567+AI568+AI569+AI570+AI571+AI572+AI573+AI574+AI575+AI576+AI577+AI578+AI579+AI580+AI581+AI582+AI583+AI584+AI585+AI586+AI587+AI588+AI589+AI590+AI591+AI592+AI593+AI594+AI595+AI596+AI600+AI601+AI602+AI603+AI604+AI605+AI606+AI608+AI613+AI616+AI617+AI618+AI619+AI620+AI621+AI622+AI623+AI624+AI625+AI626+AI627+AI628+#REF!+#REF!+#REF!+#REF!+#REF!+#REF!+#REF!+AI636+AI637+AI638+AI639+AI640+AI641+AI642+AI643+AI644+AI645+#REF!+#REF!+#REF!+#REF!+AI791+AI792+AI793+AI794+AI795+#REF!+#REF!+#REF!+#REF!+AI839+AI840+AI841+AI842+AI843+AI844+AI845+AI846+AI847+AI848+AI849+AI850+AI851+AI852+AI853+AI854+AI855+AI856+AI857+AI858+AI859+AI864+AI865+AI866+AI867+AI868+AI869+AI870+AI871+AI872+AI873+AI874+AI875+AI876+AI877+AI878+AI879+AI880+AI881+AI882+AI883+AI884+AI947</f>
        <v>#REF!</v>
      </c>
      <c r="AJ1004" s="42" t="e">
        <f>+#REF!+#REF!+#REF!+#REF!+#REF!+#REF!+AJ454+AJ455+AJ456+AJ457+AJ459+AJ460+AJ461+AJ462+AJ463+#REF!+#REF!+#REF!+#REF!+#REF!+#REF!+#REF!+#REF!+#REF!+#REF!+#REF!+#REF!+#REF!+#REF!+#REF!+#REF!+#REF!+#REF!+#REF!+#REF!+#REF!+#REF!+#REF!+#REF!+#REF!+AJ466+AJ468+AJ469+AJ470+AJ471+AJ472+AJ473+AJ474+AJ475+AJ476+AJ477+AJ478+AJ479+AJ480+AJ481+AJ482+AJ483+AJ484+AJ485+AJ486+AJ487+AJ488+AJ489+AJ490+AJ491+AJ492+AJ493+AJ494+AJ495+AJ496+AJ497+AJ498+AJ499+AJ500+AJ501+AJ502+AJ503+AJ504+AJ505+AJ506+AJ507+AJ508+AJ509+AJ510+AJ511+AJ512+AJ513+AJ514+AJ515+AJ516+AJ517+AJ518+AJ519+AJ520+AJ521+AJ522+AJ523+AJ524+AJ525+AJ526+AJ529+AJ530+AJ531+AJ532+AJ533+AJ534+AJ535+AJ536+AJ537+AJ538+AJ539+AJ540+AJ541+AJ542+AJ543+AJ544+AJ545+AJ546+AJ548+AJ549+AJ550+AJ551+AJ552+AJ553+AJ554+AJ555+AJ556+AJ557+AJ558+AJ559+AJ560+AJ561+AJ562+AJ563+AJ564+AJ565+AJ566+AJ567+AJ568+AJ569+AJ570+AJ571+AJ572+AJ573+AJ574+AJ575+AJ576+AJ577+AJ578+AJ579+AJ580+AJ581+AJ582+AJ583+AJ584+AJ585+AJ586+AJ587+AJ588+AJ589+AJ590+AJ591+AJ592+AJ593+AJ594+AJ595+AJ596+AJ600+AJ601+AJ602+AJ603+AJ604+AJ605+AJ606+AJ608+AJ613+AJ616+AJ617+AJ618+AJ619+AJ620+AJ621+AJ622+AJ623+AJ624+AJ625+AJ626+AJ627+AJ628+#REF!+#REF!+#REF!+#REF!+#REF!+#REF!+#REF!+AJ636+AJ637+AJ638+AJ639+AJ640+AJ641+AJ642+AJ643+AJ644+AJ645+#REF!+#REF!+#REF!+#REF!+AJ791+AJ792+AJ793+AJ794+AJ795+#REF!+#REF!+#REF!+#REF!+AJ839+AJ840+AJ841+AJ842+AJ843+AJ844+AJ845+AJ846+AJ847+AJ848+AJ849+AJ850+AJ851+AJ852+AJ853+AJ854+AJ855+AJ856+AJ857+AJ858+AJ859+AJ864+AJ865+AJ866+AJ867+AJ868+AJ869+AJ870+AJ871+AJ872+AJ873+AJ874+AJ875+AJ876+AJ877+AJ878+AJ879+AJ880+AJ881+AJ882+AJ883+AJ884+AJ947</f>
        <v>#REF!</v>
      </c>
      <c r="AK1004" s="42" t="e">
        <f>+#REF!+#REF!+#REF!+#REF!+#REF!+#REF!+AK454+AK455+AK456+AK457+AK459+AK460+AK461+AK462+AK463+#REF!+#REF!+#REF!+#REF!+#REF!+#REF!+#REF!+#REF!+#REF!+#REF!+#REF!+#REF!+#REF!+#REF!+#REF!+#REF!+#REF!+#REF!+#REF!+#REF!+#REF!+#REF!+#REF!+#REF!+#REF!+AK466+AK468+AK469+AK470+AK471+AK472+AK473+AK474+AK475+AK476+AK477+AK478+AK479+AK480+AK481+AK482+AK483+AK484+AK485+AK486+AK487+AK488+AK489+AK490+AK491+AK492+AK493+AK494+AK495+AK496+AK497+AK498+AK499+AK500+AK501+AK502+AK503+AK504+AK505+AK506+AK507+AK508+AK509+AK510+AK511+AK512+AK513+AK514+AK515+AK516+AK517+AK518+AK519+AK520+AK521+AK522+AK523+AK524+AK525+AK526+AK529+AK530+AK531+AK532+AK533+AK534+AK535+AK536+AK537+AK538+AK539+AK540+AK541+AK542+AK543+AK544+AK545+AK546+AK548+AK549+AK550+AK551+AK552+AK553+AK554+AK555+AK556+AK557+AK558+AK559+AK560+AK561+AK562+AK563+AK564+AK565+AK566+AK567+AK568+AK569+AK570+AK571+AK572+AK573+AK574+AK575+AK576+AK577+AK578+AK579+AK580+AK581+AK582+AK583+AK584+AK585+AK586+AK587+AK588+AK589+AK590+AK591+AK592+AK593+AK594+AK595+AK596+AK600+AK601+AK602+AK603+AK604+AK605+AK606+AK608+AK613+AK616+AK617+AK618+AK619+AK620+AK621+AK622+AK623+AK624+AK625+AK626+AK627+AK628+#REF!+#REF!+#REF!+#REF!+#REF!+#REF!+#REF!+AK636+AK637+AK638+AK639+AK640+AK641+AK642+AK643+AK644+AK645+#REF!+#REF!+#REF!+#REF!+AK791+AK792+AK793+AK794+AK795+#REF!+#REF!+#REF!+#REF!+AK839+AK840+AK841+AK842+AK843+AK844+AK845+AK846+AK847+AK848+AK849+AK850+AK851+AK852+AK853+AK854+AK855+AK856+AK857+AK858+AK859+AK864+AK865+AK866+AK867+AK868+AK869+AK870+AK871+AK872+AK873+AK874+AK875+AK876+AK877+AK878+AK879+AK880+AK881+AK882+AK883+AK884+AK947</f>
        <v>#REF!</v>
      </c>
      <c r="AL1004" s="42" t="e">
        <f>+#REF!+#REF!+#REF!+#REF!+#REF!+#REF!+AL454+AL455+AL456+AL457+AL459+AL460+AL461+AL462+AL463+#REF!+#REF!+#REF!+#REF!+#REF!+#REF!+#REF!+#REF!+#REF!+#REF!+#REF!+#REF!+#REF!+#REF!+#REF!+#REF!+#REF!+#REF!+#REF!+#REF!+#REF!+#REF!+#REF!+#REF!+#REF!+AL466+AL468+AL469+AL470+AL471+AL472+AL473+AL474+AL475+AL476+AL477+AL478+AL479+AL480+AL481+AL482+AL483+AL484+AL485+AL486+AL487+AL488+AL489+AL490+AL491+AL492+AL493+AL494+AL495+AL496+AL497+AL498+AL499+AL500+AL501+AL502+AL503+AL504+AL505+AL506+AL507+AL508+AL509+AL510+AL511+AL512+AL513+AL514+AL515+AL516+AL517+AL518+AL519+AL520+AL521+AL522+AL523+AL524+AL525+AL526+AL529+AL530+AL531+AL532+AL533+AL534+AL535+AL536+AL537+AL538+AL539+AL540+AL541+AL542+AL543+AL544+AL545+AL546+AL548+AL549+AL550+AL551+AL552+AL553+AL554+AL555+AL556+AL557+AL558+AL559+AL560+AL561+AL562+AL563+AL564+AL565+AL566+AL567+AL568+AL569+AL570+AL571+AL572+AL573+AL574+AL575+AL576+AL577+AL578+AL579+AL580+AL581+AL582+AL583+AL584+AL585+AL586+AL587+AL588+AL589+AL590+AL591+AL592+AL593+AL594+AL595+AL596+AL600+AL601+AL602+AL603+AL604+AL605+AL606+AL608+AL613+AL616+AL617+AL618+AL619+AL620+AL621+AL622+AL623+AL624+AL625+AL626+AL627+AL628+#REF!+#REF!+#REF!+#REF!+#REF!+#REF!+#REF!+AL636+AL637+AL638+AL639+AL640+AL641+AL642+AL643+AL644+AL645+#REF!+#REF!+#REF!+#REF!+AL791+AL792+AL793+AL794+AL795+#REF!+#REF!+#REF!+#REF!+AL839+AL840+AL841+AL842+AL843+AL844+AL845+AL846+AL847+AL848+AL849+AL850+AL851+AL852+AL853+AL854+AL855+AL856+AL857+AL858+AL859+AL864+AL865+AL866+AL867+AL868+AL869+AL870+AL871+AL872+AL873+AL874+AL875+AL876+AL877+AL878+AL879+AL880+AL881+AL882+AL883+AL884+AL947</f>
        <v>#REF!</v>
      </c>
      <c r="AM1004" s="42" t="e">
        <f>+#REF!+#REF!+#REF!+#REF!+#REF!+#REF!+AM454+AM455+AM456+AM457+AM459+AM460+AM461+AM462+AM463+#REF!+#REF!+#REF!+#REF!+#REF!+#REF!+#REF!+#REF!+#REF!+#REF!+#REF!+#REF!+#REF!+#REF!+#REF!+#REF!+#REF!+#REF!+#REF!+#REF!+#REF!+#REF!+#REF!+#REF!+#REF!+AM466+AM468+AM469+AM470+AM471+AM472+AM473+AM474+AM475+AM476+AM477+AM478+AM479+AM480+AM481+AM482+AM483+AM484+AM485+AM486+AM487+AM488+AM489+AM490+AM491+AM492+AM493+AM494+AM495+AM496+AM497+AM498+AM499+AM500+AM501+AM502+AM503+AM504+AM505+AM506+AM507+AM508+AM509+AM510+AM511+AM512+AM513+AM514+AM515+AM516+AM517+AM518+AM519+AM520+AM521+AM522+AM523+AM524+AM525+AM526+AM529+AM530+AM531+AM532+AM533+AM534+AM535+AM536+AM537+AM538+AM539+AM540+AM541+AM542+AM543+AM544+AM545+AM546+AM548+AM549+AM550+AM551+AM552+AM553+AM554+AM555+AM556+AM557+AM558+AM559+AM560+AM561+AM562+AM563+AM564+AM565+AM566+AM567+AM568+AM569+AM570+AM571+AM572+AM573+AM574+AM575+AM576+AM577+AM578+AM579+AM580+AM581+AM582+AM583+AM584+AM585+AM586+AM587+AM588+AM589+AM590+AM591+AM592+AM593+AM594+AM595+AM596+AM600+AM601+AM602+AM603+AM604+AM605+AM606+AM608+AM613+AM616+AM617+AM618+AM619+AM620+AM621+AM622+AM623+AM624+AM625+AM626+AM627+AM628+#REF!+#REF!+#REF!+#REF!+#REF!+#REF!+#REF!+AM636+AM637+AM638+AM639+AM640+AM641+AM642+AM643+AM644+AM645+#REF!+#REF!+#REF!+#REF!+AM791+AM792+AM793+AM794+AM795+#REF!+#REF!+#REF!+#REF!+AM839+AM840+AM841+AM842+AM843+AM844+AM845+AM846+AM847+AM848+AM849+AM850+AM851+AM852+AM853+AM854+AM855+AM856+AM857+AM858+AM859+AM864+AM865+AM866+AM867+AM868+AM869+AM870+AM871+AM872+AM873+AM874+AM875+AM876+AM877+AM878+AM879+AM880+AM881+AM882+AM883+AM884+AM947</f>
        <v>#REF!</v>
      </c>
      <c r="AN1004" s="42" t="e">
        <f>+#REF!+#REF!+#REF!+#REF!+#REF!+#REF!+AN454+AN455+AN456+AN457+AN459+AN460+AN461+AN462+AN463+#REF!+#REF!+#REF!+#REF!+#REF!+#REF!+#REF!+#REF!+#REF!+#REF!+#REF!+#REF!+#REF!+#REF!+#REF!+#REF!+#REF!+#REF!+#REF!+#REF!+#REF!+#REF!+#REF!+#REF!+#REF!+AN466+AN468+AN469+AN470+AN471+AN472+AN473+AN474+AN475+AN476+AN477+AN478+AN479+AN480+AN481+AN482+AN483+AN484+AN485+AN486+AN487+AN488+AN489+AN490+AN491+AN492+AN493+AN494+AN495+AN496+AN497+AN498+AN499+AN500+AN501+AN502+AN503+AN504+AN505+AN506+AN507+AN508+AN509+AN510+AN511+AN512+AN513+AN514+AN515+AN516+AN517+AN518+AN519+AN520+AN521+AN522+AN523+AN524+AN525+AN526+AN529+AN530+AN531+AN532+AN533+AN534+AN535+AN536+AN537+AN538+AN539+AN540+AN541+AN542+AN543+AN544+AN545+AN546+AN548+AN549+AN550+AN551+AN552+AN553+AN554+AN555+AN556+AN557+AN558+AN559+AN560+AN561+AN562+AN563+AN564+AN565+AN566+AN567+AN568+AN569+AN570+AN571+AN572+AN573+AN574+AN575+AN576+AN577+AN578+AN579+AN580+AN581+AN582+AN583+AN584+AN585+AN586+AN587+AN588+AN589+AN590+AN591+AN592+AN593+AN594+AN595+AN596+AN600+AN601+AN602+AN603+AN604+AN605+AN606+AN608+AN613+AN616+AN617+AN618+AN619+AN620+AN621+AN622+AN623+AN624+AN625+AN626+AN627+AN628+#REF!+#REF!+#REF!+#REF!+#REF!+#REF!+#REF!+AN636+AN637+AN638+AN639+AN640+AN641+AN642+AN643+AN644+AN645+#REF!+#REF!+#REF!+#REF!+AN791+AN792+AN793+AN794+AN795+#REF!+#REF!+#REF!+#REF!+AN839+AN840+AN841+AN842+AN843+AN844+AN845+AN846+AN847+AN848+AN849+AN850+AN851+AN852+AN853+AN854+AN855+AN856+AN857+AN858+AN859+AN864+AN865+AN866+AN867+AN868+AN869+AN870+AN871+AN872+AN873+AN874+AN875+AN876+AN877+AN878+AN879+AN880+AN881+AN882+AN883+AN884+AN947</f>
        <v>#REF!</v>
      </c>
      <c r="AO1004" s="42" t="e">
        <f>+#REF!+#REF!+#REF!+#REF!+#REF!+#REF!+AO454+AO455+AO456+AO457+AO459+AO460+AO461+AO462+AO463+#REF!+#REF!+#REF!+#REF!+#REF!+#REF!+#REF!+#REF!+#REF!+#REF!+#REF!+#REF!+#REF!+#REF!+#REF!+#REF!+#REF!+#REF!+#REF!+#REF!+#REF!+#REF!+#REF!+#REF!+#REF!+AO466+AO468+AO469+AO470+AO471+AO472+AO473+AO474+AO475+AO476+AO477+AO478+AO479+AO480+AO481+AO482+AO483+AO484+AO485+AO486+AO487+AO488+AO489+AO490+AO491+AO492+AO493+AO494+AO495+AO496+AO497+AO498+AO499+AO500+AO501+AO502+AO503+AO504+AO505+AO506+AO507+AO508+AO509+AO510+AO511+AO512+AO513+AO514+AO515+AO516+AO517+AO518+AO519+AO520+AO521+AO522+AO523+AO524+AO525+AO526+AO529+AO530+AO531+AO532+AO533+AO534+AO535+AO536+AO537+AO538+AO539+AO540+AO541+AO542+AO543+AO544+AO545+AO546+AO548+AO549+AO550+AO551+AO552+AO553+AO554+AO555+AO556+AO557+AO558+AO559+AO560+AO561+AO562+AO563+AO564+AO565+AO566+AO567+AO568+AO569+AO570+AO571+AO572+AO573+AO574+AO575+AO576+AO577+AO578+AO579+AO580+AO581+AO582+AO583+AO584+AO585+AO586+AO587+AO588+AO589+AO590+AO591+AO592+AO593+AO594+AO595+AO596+AO600+AO601+AO602+AO603+AO604+AO605+AO606+AO608+AO613+AO616+AO617+AO618+AO619+AO620+AO621+AO622+AO623+AO624+AO625+AO626+AO627+AO628+#REF!+#REF!+#REF!+#REF!+#REF!+#REF!+#REF!+AO636+AO637+AO638+AO639+AO640+AO641+AO642+AO643+AO644+AO645+#REF!+#REF!+#REF!+#REF!+AO791+AO792+AO793+AO794+AO795+#REF!+#REF!+#REF!+#REF!+AO839+AO840+AO841+AO842+AO843+AO844+AO845+AO846+AO847+AO848+AO849+AO850+AO851+AO852+AO853+AO854+AO855+AO856+AO857+AO858+AO859+AO864+AO865+AO866+AO867+AO868+AO869+AO870+AO871+AO872+AO873+AO874+AO875+AO876+AO877+AO878+AO879+AO880+AO881+AO882+AO883+AO884+AO947</f>
        <v>#REF!</v>
      </c>
      <c r="AP1004" s="42" t="e">
        <f>+#REF!+#REF!+#REF!+#REF!+#REF!+#REF!+AP454+AP455+AP456+AP457+AP459+AP460+AP461+AP462+AP463+#REF!+#REF!+#REF!+#REF!+#REF!+#REF!+#REF!+#REF!+#REF!+#REF!+#REF!+#REF!+#REF!+#REF!+#REF!+#REF!+#REF!+#REF!+#REF!+#REF!+#REF!+#REF!+#REF!+#REF!+#REF!+AP466+AP468+AP469+AP470+AP471+AP472+AP473+AP474+AP475+AP476+AP477+AP478+AP479+AP480+AP481+AP482+AP483+AP484+AP485+AP486+AP487+AP488+AP489+AP490+AP491+AP492+AP493+AP494+AP495+AP496+AP497+AP498+AP499+AP500+AP501+AP502+AP503+AP504+AP505+AP506+AP507+AP508+AP509+AP510+AP511+AP512+AP513+AP514+AP515+AP516+AP517+AP518+AP519+AP520+AP521+AP522+AP523+AP524+AP525+AP526+AP529+AP530+AP531+AP532+AP533+AP534+AP535+AP536+AP537+AP538+AP539+AP540+AP541+AP542+AP543+AP544+AP545+AP546+AP548+AP549+AP550+AP551+AP552+AP553+AP554+AP555+AP556+AP557+AP558+AP559+AP560+AP561+AP562+AP563+AP564+AP565+AP566+AP567+AP568+AP569+AP570+AP571+AP572+AP573+AP574+AP575+AP576+AP577+AP578+AP579+AP580+AP581+AP582+AP583+AP584+AP585+AP586+AP587+AP588+AP589+AP590+AP591+AP592+AP593+AP594+AP595+AP596+AP600+AP601+AP602+AP603+AP604+AP605+AP606+AP608+AP613+AP616+AP617+AP618+AP619+AP620+AP621+AP622+AP623+AP624+AP625+AP626+AP627+AP628+#REF!+#REF!+#REF!+#REF!+#REF!+#REF!+#REF!+AP636+AP637+AP638+AP639+AP640+AP641+AP642+AP643+AP644+AP645+#REF!+#REF!+#REF!+#REF!+AP791+AP792+AP793+AP794+AP795+#REF!+#REF!+#REF!+#REF!+AP839+AP840+AP841+AP842+AP843+AP844+AP845+AP846+AP847+AP848+AP849+AP850+AP851+AP852+AP853+AP854+AP855+AP856+AP857+AP858+AP859+AP864+AP865+AP866+AP867+AP868+AP869+AP870+AP871+AP872+AP873+AP874+AP875+AP876+AP877+AP878+AP879+AP880+AP881+AP882+AP883+AP884+AP947</f>
        <v>#REF!</v>
      </c>
      <c r="AQ1004" s="42" t="e">
        <f>+#REF!+#REF!+#REF!+#REF!+#REF!+#REF!+AQ454+AQ455+AQ456+AQ457+AQ459+AQ460+AQ461+AQ462+AQ463+#REF!+#REF!+#REF!+#REF!+#REF!+#REF!+#REF!+#REF!+#REF!+#REF!+#REF!+#REF!+#REF!+#REF!+#REF!+#REF!+#REF!+#REF!+#REF!+#REF!+#REF!+#REF!+#REF!+#REF!+#REF!+AQ466+AQ468+AQ469+AQ470+AQ471+AQ472+AQ473+AQ474+AQ475+AQ476+AQ477+AQ478+AQ479+AQ480+AQ481+AQ482+AQ483+AQ484+AQ485+AQ486+AQ487+AQ488+AQ489+AQ490+AQ491+AQ492+AQ493+AQ494+AQ495+AQ496+AQ497+AQ498+AQ499+AQ500+AQ501+AQ502+AQ503+AQ504+AQ505+AQ506+AQ507+AQ508+AQ509+AQ510+AQ511+AQ512+AQ513+AQ514+AQ515+AQ516+AQ517+AQ518+AQ519+AQ520+AQ521+AQ522+AQ523+AQ524+AQ525+AQ526+AQ529+AQ530+AQ531+AQ532+AQ533+AQ534+AQ535+AQ536+AQ537+AQ538+AQ539+AQ540+AQ541+AQ542+AQ543+AQ544+AQ545+AQ546+AQ548+AQ549+AQ550+AQ551+AQ552+AQ553+AQ554+AQ555+AQ556+AQ557+AQ558+AQ559+AQ560+AQ561+AQ562+AQ563+AQ564+AQ565+AQ566+AQ567+AQ568+AQ569+AQ570+AQ571+AQ572+AQ573+AQ574+AQ575+AQ576+AQ577+AQ578+AQ579+AQ580+AQ581+AQ582+AQ583+AQ584+AQ585+AQ586+AQ587+AQ588+AQ589+AQ590+AQ591+AQ592+AQ593+AQ594+AQ595+AQ596+AQ600+AQ601+AQ602+AQ603+AQ604+AQ605+AQ606+AQ608+AQ613+AQ616+AQ617+AQ618+AQ619+AQ620+AQ621+AQ622+AQ623+AQ624+AQ625+AQ626+AQ627+AQ628+#REF!+#REF!+#REF!+#REF!+#REF!+#REF!+#REF!+AQ636+AQ637+AQ638+AQ639+AQ640+AQ641+AQ642+AQ643+AQ644+AQ645+#REF!+#REF!+#REF!+#REF!+AQ791+AQ792+AQ793+AQ794+AQ795+#REF!+#REF!+#REF!+#REF!+AQ839+AQ840+AQ841+AQ842+AQ843+AQ844+AQ845+AQ846+AQ847+AQ848+AQ849+AQ850+AQ851+AQ852+AQ853+AQ854+AQ855+AQ856+AQ857+AQ858+AQ859+AQ864+AQ865+AQ866+AQ867+AQ868+AQ869+AQ870+AQ871+AQ872+AQ873+AQ874+AQ875+AQ876+AQ877+AQ878+AQ879+AQ880+AQ881+AQ882+AQ883+AQ884+AQ947</f>
        <v>#REF!</v>
      </c>
      <c r="AR1004" s="42" t="e">
        <f>+#REF!+#REF!+#REF!+#REF!+#REF!+#REF!+AR454+AR455+AR456+AR457+AR459+AR460+AR461+AR462+AR463+#REF!+#REF!+#REF!+#REF!+#REF!+#REF!+#REF!+#REF!+#REF!+#REF!+#REF!+#REF!+#REF!+#REF!+#REF!+#REF!+#REF!+#REF!+#REF!+#REF!+#REF!+#REF!+#REF!+#REF!+#REF!+AR466+AR468+AR469+AR470+AR471+AR472+AR473+AR474+AR475+AR476+AR477+AR478+AR479+AR480+AR481+AR482+AR483+AR484+AR485+AR486+AR487+AR488+AR489+AR490+AR491+AR492+AR493+AR494+AR495+AR496+AR497+AR498+AR499+AR500+AR501+AR502+AR503+AR504+AR505+AR506+AR507+AR508+AR509+AR510+AR511+AR512+AR513+AR514+AR515+AR516+AR517+AR518+AR519+AR520+AR521+AR522+AR523+AR524+AR525+AR526+AR529+AR530+AR531+AR532+AR533+AR534+AR535+AR536+AR537+AR538+AR539+AR540+AR541+AR542+AR543+AR544+AR545+AR546+AR548+AR549+AR550+AR551+AR552+AR553+AR554+AR555+AR556+AR557+AR558+AR559+AR560+AR561+AR562+AR563+AR564+AR565+AR566+AR567+AR568+AR569+AR570+AR571+AR572+AR573+AR574+AR575+AR576+AR577+AR578+AR579+AR580+AR581+AR582+AR583+AR584+AR585+AR586+AR587+AR588+AR589+AR590+AR591+AR592+AR593+AR594+AR595+AR596+AR600+AR601+AR602+AR603+AR604+AR605+AR606+AR608+AR613+AR616+AR617+AR618+AR619+AR620+AR621+AR622+AR623+AR624+AR625+AR626+AR627+AR628+#REF!+#REF!+#REF!+#REF!+#REF!+#REF!+#REF!+AR636+AR637+AR638+AR639+AR640+AR641+AR642+AR643+AR644+AR645+#REF!+#REF!+#REF!+#REF!+AR791+AR792+AR793+AR794+AR795+#REF!+#REF!+#REF!+#REF!+AR839+AR840+AR841+AR842+AR843+AR844+AR845+AR846+AR847+AR848+AR849+AR850+AR851+AR852+AR853+AR854+AR855+AR856+AR857+AR858+AR859+AR864+AR865+AR866+AR867+AR868+AR869+AR870+AR871+AR872+AR873+AR874+AR875+AR876+AR877+AR878+AR879+AR880+AR881+AR882+AR883+AR884+AR947</f>
        <v>#REF!</v>
      </c>
      <c r="AS1004" s="42" t="e">
        <f>+#REF!+#REF!+#REF!+#REF!+#REF!+#REF!+AS454+AS455+AS456+AS457+AS459+AS460+AS461+AS462+AS463+#REF!+#REF!+#REF!+#REF!+#REF!+#REF!+#REF!+#REF!+#REF!+#REF!+#REF!+#REF!+#REF!+#REF!+#REF!+#REF!+#REF!+#REF!+#REF!+#REF!+#REF!+#REF!+#REF!+#REF!+#REF!+AS466+AS468+AS469+AS470+AS471+AS472+AS473+AS474+AS475+AS476+AS477+AS478+AS479+AS480+AS481+AS482+AS483+AS484+AS485+AS486+AS487+AS488+AS489+AS490+AS491+AS492+AS493+AS494+AS495+AS496+AS497+AS498+AS499+AS500+AS501+AS502+AS503+AS504+AS505+AS506+AS507+AS508+AS509+AS510+AS511+AS512+AS513+AS514+AS515+AS516+AS517+AS518+AS519+AS520+AS521+AS522+AS523+AS524+AS525+AS526+AS529+AS530+AS531+AS532+AS533+AS534+AS535+AS536+AS537+AS538+AS539+AS540+AS541+AS542+AS543+AS544+AS545+AS546+AS548+AS549+AS550+AS551+AS552+AS553+AS554+AS555+AS556+AS557+AS558+AS559+AS560+AS561+AS562+AS563+AS564+AS565+AS566+AS567+AS568+AS569+AS570+AS571+AS572+AS573+AS574+AS575+AS576+AS577+AS578+AS579+AS580+AS581+AS582+AS583+AS584+AS585+AS586+AS587+AS588+AS589+AS590+AS591+AS592+AS593+AS594+AS595+AS596+AS600+AS601+AS602+AS603+AS604+AS605+AS606+AS608+AS613+AS616+AS617+AS618+AS619+AS620+AS621+AS622+AS623+AS624+AS625+AS626+AS627+AS628+#REF!+#REF!+#REF!+#REF!+#REF!+#REF!+#REF!+AS636+AS637+AS638+AS639+AS640+AS641+AS642+AS643+AS644+AS645+#REF!+#REF!+#REF!+#REF!+AS791+AS792+AS793+AS794+AS795+#REF!+#REF!+#REF!+#REF!+AS839+AS840+AS841+AS842+AS843+AS844+AS845+AS846+AS847+AS848+AS849+AS850+AS851+AS852+AS853+AS854+AS855+AS856+AS857+AS858+AS859+AS864+AS865+AS866+AS867+AS868+AS869+AS870+AS871+AS872+AS873+AS874+AS875+AS876+AS877+AS878+AS879+AS880+AS881+AS882+AS883+AS884+AS947</f>
        <v>#REF!</v>
      </c>
      <c r="AT1004" s="42" t="e">
        <f>+#REF!+#REF!+#REF!+#REF!+#REF!+#REF!+AT454+AT455+AT456+AT457+AT459+AT460+AT461+AT462+AT463+#REF!+#REF!+#REF!+#REF!+#REF!+#REF!+#REF!+#REF!+#REF!+#REF!+#REF!+#REF!+#REF!+#REF!+#REF!+#REF!+#REF!+#REF!+#REF!+#REF!+#REF!+#REF!+#REF!+#REF!+#REF!+AT466+AT468+AT469+AT470+AT471+AT472+AT473+AT474+AT475+AT476+AT477+AT478+AT479+AT480+AT481+AT482+AT483+AT484+AT485+AT486+AT487+AT488+AT489+AT490+AT491+AT492+AT493+AT494+AT495+AT496+AT497+AT498+AT499+AT500+AT501+AT502+AT503+AT504+AT505+AT506+AT507+AT508+AT509+AT510+AT511+AT512+AT513+AT514+AT515+AT516+AT517+AT518+AT519+AT520+AT521+AT522+AT523+AT524+AT525+AT526+AT529+AT530+AT531+AT532+AT533+AT534+AT535+AT536+AT537+AT538+AT539+AT540+AT541+AT542+AT543+AT544+AT545+AT546+AT548+AT549+AT550+AT551+AT552+AT553+AT554+AT555+AT556+AT557+AT558+AT559+AT560+AT561+AT562+AT563+AT564+AT565+AT566+AT567+AT568+AT569+AT570+AT571+AT572+AT573+AT574+AT575+AT576+AT577+AT578+AT579+AT580+AT581+AT582+AT583+AT584+AT585+AT586+AT587+AT588+AT589+AT590+AT591+AT592+AT593+AT594+AT595+AT596+AT600+AT601+AT602+AT603+AT604+AT605+AT606+AT608+AT613+AT616+AT617+AT618+AT619+AT620+AT621+AT622+AT623+AT624+AT625+AT626+AT627+AT628+#REF!+#REF!+#REF!+#REF!+#REF!+#REF!+#REF!+AT636+AT637+AT638+AT639+AT640+AT641+AT642+AT643+AT644+AT645+#REF!+#REF!+#REF!+#REF!+AT791+AT792+AT793+AT794+AT795+#REF!+#REF!+#REF!+#REF!+AT839+AT840+AT841+AT842+AT843+AT844+AT845+AT846+AT847+AT848+AT849+AT850+AT851+AT852+AT853+AT854+AT855+AT856+AT857+AT858+AT859+AT864+AT865+AT866+AT867+AT868+AT869+AT870+AT871+AT872+AT873+AT874+AT875+AT876+AT877+AT878+AT879+AT880+AT881+AT882+AT883+AT884+AT947</f>
        <v>#REF!</v>
      </c>
      <c r="AU1004" s="42" t="e">
        <f>+#REF!+#REF!+#REF!+#REF!+#REF!+#REF!+AU454+AU455+AU456+AU457+AU459+AU460+AU461+AU462+AU463+#REF!+#REF!+#REF!+#REF!+#REF!+#REF!+#REF!+#REF!+#REF!+#REF!+#REF!+#REF!+#REF!+#REF!+#REF!+#REF!+#REF!+#REF!+#REF!+#REF!+#REF!+#REF!+#REF!+#REF!+#REF!+AU466+AU468+AU469+AU470+AU471+AU472+AU473+AU474+AU475+AU476+AU477+AU478+AU479+AU480+AU481+AU482+AU483+AU484+AU485+AU486+AU487+AU488+AU489+AU490+AU491+AU492+AU493+AU494+AU495+AU496+AU497+AU498+AU499+AU500+AU501+AU502+AU503+AU504+AU505+AU506+AU507+AU508+AU509+AU510+AU511+AU512+AU513+AU514+AU515+AU516+AU517+AU518+AU519+AU520+AU521+AU522+AU523+AU524+AU525+AU526+AU529+AU530+AU531+AU532+AU533+AU534+AU535+AU536+AU537+AU538+AU539+AU540+AU541+AU542+AU543+AU544+AU545+AU546+AU548+AU549+AU550+AU551+AU552+AU553+AU554+AU555+AU556+AU557+AU558+AU559+AU560+AU561+AU562+AU563+AU564+AU565+AU566+AU567+AU568+AU569+AU570+AU571+AU572+AU573+AU574+AU575+AU576+AU577+AU578+AU579+AU580+AU581+AU582+AU583+AU584+AU585+AU586+AU587+AU588+AU589+AU590+AU591+AU592+AU593+AU594+AU595+AU596+AU600+AU601+AU602+AU603+AU604+AU605+AU606+AU608+AU613+AU616+AU617+AU618+AU619+AU620+AU621+AU622+AU623+AU624+AU625+AU626+AU627+AU628+#REF!+#REF!+#REF!+#REF!+#REF!+#REF!+#REF!+AU636+AU637+AU638+AU639+AU640+AU641+AU642+AU643+AU644+AU645+#REF!+#REF!+#REF!+#REF!+AU791+AU792+AU793+AU794+AU795+#REF!+#REF!+#REF!+#REF!+AU839+AU840+AU841+AU842+AU843+AU844+AU845+AU846+AU847+AU848+AU849+AU850+AU851+AU852+AU853+AU854+AU855+AU856+AU857+AU858+AU859+AU864+AU865+AU866+AU867+AU868+AU869+AU870+AU871+AU872+AU873+AU874+AU875+AU876+AU877+AU878+AU879+AU880+AU881+AU882+AU883+AU884+AU947</f>
        <v>#REF!</v>
      </c>
      <c r="AV1004" s="42" t="e">
        <f>+#REF!+#REF!+#REF!+#REF!+#REF!+#REF!+AV454+AV455+AV456+AV457+AV459+AV460+AV461+AV462+AV463+#REF!+#REF!+#REF!+#REF!+#REF!+#REF!+#REF!+#REF!+#REF!+#REF!+#REF!+#REF!+#REF!+#REF!+#REF!+#REF!+#REF!+#REF!+#REF!+#REF!+#REF!+#REF!+#REF!+#REF!+#REF!+AV466+AV468+AV469+AV470+AV471+AV472+AV473+AV474+AV475+AV476+AV477+AV478+AV479+AV480+AV481+AV482+AV483+AV484+AV485+AV486+AV487+AV488+AV489+AV490+AV491+AV492+AV493+AV494+AV495+AV496+AV497+AV498+AV499+AV500+AV501+AV502+AV503+AV504+AV505+AV506+AV507+AV508+AV509+AV510+AV511+AV512+AV513+AV514+AV515+AV516+AV517+AV518+AV519+AV520+AV521+AV522+AV523+AV524+AV525+AV526+AV529+AV530+AV531+AV532+AV533+AV534+AV535+AV536+AV537+AV538+AV539+AV540+AV541+AV542+AV543+AV544+AV545+AV546+AV548+AV549+AV550+AV551+AV552+AV553+AV554+AV555+AV556+AV557+AV558+AV559+AV560+AV561+AV562+AV563+AV564+AV565+AV566+AV567+AV568+AV569+AV570+AV571+AV572+AV573+AV574+AV575+AV576+AV577+AV578+AV579+AV580+AV581+AV582+AV583+AV584+AV585+AV586+AV587+AV588+AV589+AV590+AV591+AV592+AV593+AV594+AV595+AV596+AV600+AV601+AV602+AV603+AV604+AV605+AV606+AV608+AV613+AV616+AV617+AV618+AV619+AV620+AV621+AV622+AV623+AV624+AV625+AV626+AV627+AV628+#REF!+#REF!+#REF!+#REF!+#REF!+#REF!+#REF!+AV636+AV637+AV638+AV639+AV640+AV641+AV642+AV643+AV644+AV645+#REF!+#REF!+#REF!+#REF!+AV791+AV792+AV793+AV794+AV795+#REF!+#REF!+#REF!+#REF!+AV839+AV840+AV841+AV842+AV843+AV844+AV845+AV846+AV847+AV848+AV849+AV850+AV851+AV852+AV853+AV854+AV855+AV856+AV857+AV858+AV859+AV864+AV865+AV866+AV867+AV868+AV869+AV870+AV871+AV872+AV873+AV874+AV875+AV876+AV877+AV878+AV879+AV880+AV881+AV882+AV883+AV884+AV947</f>
        <v>#REF!</v>
      </c>
      <c r="AW1004" s="42" t="e">
        <f>+#REF!+#REF!+#REF!+#REF!+#REF!+#REF!+AW454+AW455+AW456+AW457+AW459+AW460+AW461+AW462+AW463+#REF!+#REF!+#REF!+#REF!+#REF!+#REF!+#REF!+#REF!+#REF!+#REF!+#REF!+#REF!+#REF!+#REF!+#REF!+#REF!+#REF!+#REF!+#REF!+#REF!+#REF!+#REF!+#REF!+#REF!+#REF!+AW466+AW468+AW469+AW470+AW471+AW472+AW473+AW474+AW475+AW476+AW477+AW478+AW479+AW480+AW481+AW482+AW483+AW484+AW485+AW486+AW487+AW488+AW489+AW490+AW491+AW492+AW493+AW494+AW495+AW496+AW497+AW498+AW499+AW500+AW501+AW502+AW503+AW504+AW505+AW506+AW507+AW508+AW509+AW510+AW511+AW512+AW513+AW514+AW515+AW516+AW517+AW518+AW519+AW520+AW521+AW522+AW523+AW524+AW525+AW526+AW529+AW530+AW531+AW532+AW533+AW534+AW535+AW536+AW537+AW538+AW539+AW540+AW541+AW542+AW543+AW544+AW545+AW546+AW548+AW549+AW550+AW551+AW552+AW553+AW554+AW555+AW556+AW557+AW558+AW559+AW560+AW561+AW562+AW563+AW564+AW565+AW566+AW567+AW568+AW569+AW570+AW571+AW572+AW573+AW574+AW575+AW576+AW577+AW578+AW579+AW580+AW581+AW582+AW583+AW584+AW585+AW586+AW587+AW588+AW589+AW590+AW591+AW592+AW593+AW594+AW595+AW596+AW600+AW601+AW602+AW603+AW604+AW605+AW606+AW608+AW613+AW616+AW617+AW618+AW619+AW620+AW621+AW622+AW623+AW624+AW625+AW626+AW627+AW628+#REF!+#REF!+#REF!+#REF!+#REF!+#REF!+#REF!+AW636+AW637+AW638+AW639+AW640+AW641+AW642+AW643+AW644+AW645+#REF!+#REF!+#REF!+#REF!+AW791+AW792+AW793+AW794+AW795+#REF!+#REF!+#REF!+#REF!+AW839+AW840+AW841+AW842+AW843+AW844+AW845+AW846+AW847+AW848+AW849+AW850+AW851+AW852+AW853+AW854+AW855+AW856+AW857+AW858+AW859+AW864+AW865+AW866+AW867+AW868+AW869+AW870+AW871+AW872+AW873+AW874+AW875+AW876+AW877+AW878+AW879+AW880+AW881+AW882+AW883+AW884+AW947</f>
        <v>#REF!</v>
      </c>
      <c r="AX1004" s="42" t="e">
        <f>+#REF!+#REF!+#REF!+#REF!+#REF!+#REF!+AX454+AX455+AX456+AX457+AX459+AX460+AX461+AX462+AX463+#REF!+#REF!+#REF!+#REF!+#REF!+#REF!+#REF!+#REF!+#REF!+#REF!+#REF!+#REF!+#REF!+#REF!+#REF!+#REF!+#REF!+#REF!+#REF!+#REF!+#REF!+#REF!+#REF!+#REF!+#REF!+AX466+AX468+AX469+AX470+AX471+AX472+AX473+AX474+AX475+AX476+AX477+AX478+AX479+AX480+AX481+AX482+AX483+AX484+AX485+AX486+AX487+AX488+AX489+AX490+AX491+AX492+AX493+AX494+AX495+AX496+AX497+AX498+AX499+AX500+AX501+AX502+AX503+AX504+AX505+AX506+AX507+AX508+AX509+AX510+AX511+AX512+AX513+AX514+AX515+AX516+AX517+AX518+AX519+AX520+AX521+AX522+AX523+AX524+AX525+AX526+AX529+AX530+AX531+AX532+AX533+AX534+AX535+AX536+AX537+AX538+AX539+AX540+AX541+AX542+AX543+AX544+AX545+AX546+AX548+AX549+AX550+AX551+AX552+AX553+AX554+AX555+AX556+AX557+AX558+AX559+AX560+AX561+AX562+AX563+AX564+AX565+AX566+AX567+AX568+AX569+AX570+AX571+AX572+AX573+AX574+AX575+AX576+AX577+AX578+AX579+AX580+AX581+AX582+AX583+AX584+AX585+AX586+AX587+AX588+AX589+AX590+AX591+AX592+AX593+AX594+AX595+AX596+AX600+AX601+AX602+AX603+AX604+AX605+AX606+AX608+AX613+AX616+AX617+AX618+AX619+AX620+AX621+AX622+AX623+AX624+AX625+AX626+AX627+AX628+#REF!+#REF!+#REF!+#REF!+#REF!+#REF!+#REF!+AX636+AX637+AX638+AX639+AX640+AX641+AX642+AX643+AX644+AX645+#REF!+#REF!+#REF!+#REF!+AX791+AX792+AX793+AX794+AX795+#REF!+#REF!+#REF!+#REF!+AX839+AX840+AX841+AX842+AX843+AX844+AX845+AX846+AX847+AX848+AX849+AX850+AX851+AX852+AX853+AX854+AX855+AX856+AX857+AX858+AX859+AX864+AX865+AX866+AX867+AX868+AX869+AX870+AX871+AX872+AX873+AX874+AX875+AX876+AX877+AX878+AX879+AX880+AX881+AX882+AX883+AX884+AX947</f>
        <v>#REF!</v>
      </c>
      <c r="AY1004" s="42" t="e">
        <f>+#REF!+#REF!+#REF!+#REF!+#REF!+#REF!+AY454+AY455+AY456+AY457+AY459+AY460+AY461+AY462+AY463+#REF!+#REF!+#REF!+#REF!+#REF!+#REF!+#REF!+#REF!+#REF!+#REF!+#REF!+#REF!+#REF!+#REF!+#REF!+#REF!+#REF!+#REF!+#REF!+#REF!+#REF!+#REF!+#REF!+#REF!+#REF!+AY466+AY468+AY469+AY470+AY471+AY472+AY473+AY474+AY475+AY476+AY477+AY478+AY479+AY480+AY481+AY482+AY483+AY484+AY485+AY486+AY487+AY488+AY489+AY490+AY491+AY492+AY493+AY494+AY495+AY496+AY497+AY498+AY499+AY500+AY501+AY502+AY503+AY504+AY505+AY506+AY507+AY508+AY509+AY510+AY511+AY512+AY513+AY514+AY515+AY516+AY517+AY518+AY519+AY520+AY521+AY522+AY523+AY524+AY525+AY526+AY529+AY530+AY531+AY532+AY533+AY534+AY535+AY536+AY537+AY538+AY539+AY540+AY541+AY542+AY543+AY544+AY545+AY546+AY548+AY549+AY550+AY551+AY552+AY553+AY554+AY555+AY556+AY557+AY558+AY559+AY560+AY561+AY562+AY563+AY564+AY565+AY566+AY567+AY568+AY569+AY570+AY571+AY572+AY573+AY574+AY575+AY576+AY577+AY578+AY579+AY580+AY581+AY582+AY583+AY584+AY585+AY586+AY587+AY588+AY589+AY590+AY591+AY592+AY593+AY594+AY595+AY596+AY600+AY601+AY602+AY603+AY604+AY605+AY606+AY608+AY613+AY616+AY617+AY618+AY619+AY620+AY621+AY622+AY623+AY624+AY625+AY626+AY627+AY628+#REF!+#REF!+#REF!+#REF!+#REF!+#REF!+#REF!+AY636+AY637+AY638+AY639+AY640+AY641+AY642+AY643+AY644+AY645+#REF!+#REF!+#REF!+#REF!+AY791+AY792+AY793+AY794+AY795+#REF!+#REF!+#REF!+#REF!+AY839+AY840+AY841+AY842+AY843+AY844+AY845+AY846+AY847+AY848+AY849+AY850+AY851+AY852+AY853+AY854+AY855+AY856+AY857+AY858+AY859+AY864+AY865+AY866+AY867+AY868+AY869+AY870+AY871+AY872+AY873+AY874+AY875+AY876+AY877+AY878+AY879+AY880+AY881+AY882+AY883+AY884+AY947</f>
        <v>#REF!</v>
      </c>
      <c r="AZ1004" s="42" t="e">
        <f>+#REF!+#REF!+#REF!+#REF!+#REF!+#REF!+AZ454+AZ455+AZ456+AZ457+AZ459+AZ460+AZ461+AZ462+AZ463+#REF!+#REF!+#REF!+#REF!+#REF!+#REF!+#REF!+#REF!+#REF!+#REF!+#REF!+#REF!+#REF!+#REF!+#REF!+#REF!+#REF!+#REF!+#REF!+#REF!+#REF!+#REF!+#REF!+#REF!+#REF!+AZ466+AZ468+AZ469+AZ470+AZ471+AZ472+AZ473+AZ474+AZ475+AZ476+AZ477+AZ478+AZ479+AZ480+AZ481+AZ482+AZ483+AZ484+AZ485+AZ486+AZ487+AZ488+AZ489+AZ490+AZ491+AZ492+AZ493+AZ494+AZ495+AZ496+AZ497+AZ498+AZ499+AZ500+AZ501+AZ502+AZ503+AZ504+AZ505+AZ506+AZ507+AZ508+AZ509+AZ510+AZ511+AZ512+AZ513+AZ514+AZ515+AZ516+AZ517+AZ518+AZ519+AZ520+AZ521+AZ522+AZ523+AZ524+AZ525+AZ526+AZ529+AZ530+AZ531+AZ532+AZ533+AZ534+AZ535+AZ536+AZ537+AZ538+AZ539+AZ540+AZ541+AZ542+AZ543+AZ544+AZ545+AZ546+AZ548+AZ549+AZ550+AZ551+AZ552+AZ553+AZ554+AZ555+AZ556+AZ557+AZ558+AZ559+AZ560+AZ561+AZ562+AZ563+AZ564+AZ565+AZ566+AZ567+AZ568+AZ569+AZ570+AZ571+AZ572+AZ573+AZ574+AZ575+AZ576+AZ577+AZ578+AZ579+AZ580+AZ581+AZ582+AZ583+AZ584+AZ585+AZ586+AZ587+AZ588+AZ589+AZ590+AZ591+AZ592+AZ593+AZ594+AZ595+AZ596+AZ600+AZ601+AZ602+AZ603+AZ604+AZ605+AZ606+AZ608+AZ613+AZ616+AZ617+AZ618+AZ619+AZ620+AZ621+AZ622+AZ623+AZ624+AZ625+AZ626+AZ627+AZ628+#REF!+#REF!+#REF!+#REF!+#REF!+#REF!+#REF!+AZ636+AZ637+AZ638+AZ639+AZ640+AZ641+AZ642+AZ643+AZ644+AZ645+#REF!+#REF!+#REF!+#REF!+AZ791+AZ792+AZ793+AZ794+AZ795+#REF!+#REF!+#REF!+#REF!+AZ839+AZ840+AZ841+AZ842+AZ843+AZ844+AZ845+AZ846+AZ847+AZ848+AZ849+AZ850+AZ851+AZ852+AZ853+AZ854+AZ855+AZ856+AZ857+AZ858+AZ859+AZ864+AZ865+AZ866+AZ867+AZ868+AZ869+AZ870+AZ871+AZ872+AZ873+AZ874+AZ875+AZ876+AZ877+AZ878+AZ879+AZ880+AZ881+AZ882+AZ883+AZ884+AZ947</f>
        <v>#REF!</v>
      </c>
      <c r="BA1004" s="42" t="e">
        <f>+#REF!+#REF!+#REF!+#REF!+#REF!+#REF!+BA454+BA455+BA456+BA457+BA459+BA460+BA461+BA462+BA463+#REF!+#REF!+#REF!+#REF!+#REF!+#REF!+#REF!+#REF!+#REF!+#REF!+#REF!+#REF!+#REF!+#REF!+#REF!+#REF!+#REF!+#REF!+#REF!+#REF!+#REF!+#REF!+#REF!+#REF!+#REF!+BA466+BA468+BA469+BA470+BA471+BA472+BA473+BA474+BA475+BA476+BA477+BA478+BA479+BA480+BA481+BA482+BA483+BA484+BA485+BA486+BA487+BA488+BA489+BA490+BA491+BA492+BA493+BA494+BA495+BA496+BA497+BA498+BA499+BA500+BA501+BA502+BA503+BA504+BA505+BA506+BA507+BA508+BA509+BA510+BA511+BA512+BA513+BA514+BA515+BA516+BA517+BA518+BA519+BA520+BA521+BA522+BA523+BA524+BA525+BA526+BA529+BA530+BA531+BA532+BA533+BA534+BA535+BA536+BA537+BA538+BA539+BA540+BA541+BA542+BA543+BA544+BA545+BA546+BA548+BA549+BA550+BA551+BA552+BA553+BA554+BA555+BA556+BA557+BA558+BA559+BA560+BA561+BA562+BA563+BA564+BA565+BA566+BA567+BA568+BA569+BA570+BA571+BA572+BA573+BA574+BA575+BA576+BA577+BA578+BA579+BA580+BA581+BA582+BA583+BA584+BA585+BA586+BA587+BA588+BA589+BA590+BA591+BA592+BA593+BA594+BA595+BA596+BA600+BA601+BA602+BA603+BA604+BA605+BA606+BA608+BA613+BA616+BA617+BA618+BA619+BA620+BA621+BA622+BA623+BA624+BA625+BA626+BA627+BA628+#REF!+#REF!+#REF!+#REF!+#REF!+#REF!+#REF!+BA636+BA637+BA638+BA639+BA640+BA641+BA642+BA643+BA644+BA645+#REF!+#REF!+#REF!+#REF!+BA791+BA792+BA793+BA794+BA795+#REF!+#REF!+#REF!+#REF!+BA839+BA840+BA841+BA842+BA843+BA844+BA845+BA846+BA847+BA848+BA849+BA850+BA851+BA852+BA853+BA854+BA855+BA856+BA857+BA858+BA859+BA864+BA865+BA866+BA867+BA868+BA869+BA870+BA871+BA872+BA873+BA874+BA875+BA876+BA877+BA878+BA879+BA880+BA881+BA882+BA883+BA884+BA947</f>
        <v>#REF!</v>
      </c>
      <c r="BB1004" s="42" t="e">
        <f>+#REF!+#REF!+#REF!+#REF!+#REF!+#REF!+BB454+BB455+BB456+BB457+BB459+BB460+BB461+BB462+BB463+#REF!+#REF!+#REF!+#REF!+#REF!+#REF!+#REF!+#REF!+#REF!+#REF!+#REF!+#REF!+#REF!+#REF!+#REF!+#REF!+#REF!+#REF!+#REF!+#REF!+#REF!+#REF!+#REF!+#REF!+#REF!+BB466+BB468+BB469+BB470+BB471+BB472+BB473+BB474+BB475+BB476+BB477+BB478+BB479+BB480+BB481+BB482+BB483+BB484+BB485+BB486+BB487+BB488+BB489+BB490+BB491+BB492+BB493+BB494+BB495+BB496+BB497+BB498+BB499+BB500+BB501+BB502+BB503+BB504+BB505+BB506+BB507+BB508+BB509+BB510+BB511+BB512+BB513+BB514+BB515+BB516+BB517+BB518+BB519+BB520+BB521+BB522+BB523+BB524+BB525+BB526+BB529+BB530+BB531+BB532+BB533+BB534+BB535+BB536+BB537+BB538+BB539+BB540+BB541+BB542+BB543+BB544+BB545+BB546+BB548+BB549+BB550+BB551+BB552+BB553+BB554+BB555+BB556+BB557+BB558+BB559+BB560+BB561+BB562+BB563+BB564+BB565+BB566+BB567+BB568+BB569+BB570+BB571+BB572+BB573+BB574+BB575+BB576+BB577+BB578+BB579+BB580+BB581+BB582+BB583+BB584+BB585+BB586+BB587+BB588+BB589+BB590+BB591+BB592+BB593+BB594+BB595+BB596+BB600+BB601+BB602+BB603+BB604+BB605+BB606+BB608+BB613+BB616+BB617+BB618+BB619+BB620+BB621+BB622+BB623+BB624+BB625+BB626+BB627+BB628+#REF!+#REF!+#REF!+#REF!+#REF!+#REF!+#REF!+BB636+BB637+BB638+BB639+BB640+BB641+BB642+BB643+BB644+BB645+#REF!+#REF!+#REF!+#REF!+BB791+BB792+BB793+BB794+BB795+#REF!+#REF!+#REF!+#REF!+BB839+BB840+BB841+BB842+BB843+BB844+BB845+BB846+BB847+BB848+BB849+BB850+BB851+BB852+BB853+BB854+BB855+BB856+BB857+BB858+BB859+BB864+BB865+BB866+BB867+BB868+BB869+BB870+BB871+BB872+BB873+BB874+BB875+BB876+BB877+BB878+BB879+BB880+BB881+BB882+BB883+BB884+BB947</f>
        <v>#REF!</v>
      </c>
      <c r="BC1004" s="42" t="e">
        <f>+#REF!+#REF!+#REF!+#REF!+#REF!+#REF!+BC454+BC455+BC456+BC457+BC459+BC460+BC461+BC462+BC463+#REF!+#REF!+#REF!+#REF!+#REF!+#REF!+#REF!+#REF!+#REF!+#REF!+#REF!+#REF!+#REF!+#REF!+#REF!+#REF!+#REF!+#REF!+#REF!+#REF!+#REF!+#REF!+#REF!+#REF!+#REF!+BC466+BC468+BC469+BC470+BC471+BC472+BC473+BC474+BC475+BC476+BC477+BC478+BC479+BC480+BC481+BC482+BC483+BC484+BC485+BC486+BC487+BC488+BC489+BC490+BC491+BC492+BC493+BC494+BC495+BC496+BC497+BC498+BC499+BC500+BC501+BC502+BC503+BC504+BC505+BC506+BC507+BC508+BC509+BC510+BC511+BC512+BC513+BC514+BC515+BC516+BC517+BC518+BC519+BC520+BC521+BC522+BC523+BC524+BC525+BC526+BC529+BC530+BC531+BC532+BC533+BC534+BC535+BC536+BC537+BC538+BC539+BC540+BC541+BC542+BC543+BC544+BC545+BC546+BC548+BC549+BC550+BC551+BC552+BC553+BC554+BC555+BC556+BC557+BC558+BC559+BC560+BC561+BC562+BC563+BC564+BC565+BC566+BC567+BC568+BC569+BC570+BC571+BC572+BC573+BC574+BC575+BC576+BC577+BC578+BC579+BC580+BC581+BC582+BC583+BC584+BC585+BC586+BC587+BC588+BC589+BC590+BC591+BC592+BC593+BC594+BC595+BC596+BC600+BC601+BC602+BC603+BC604+BC605+BC606+BC608+BC613+BC616+BC617+BC618+BC619+BC620+BC621+BC622+BC623+BC624+BC625+BC626+BC627+BC628+#REF!+#REF!+#REF!+#REF!+#REF!+#REF!+#REF!+BC636+BC637+BC638+BC639+BC640+BC641+BC642+BC643+BC644+BC645+#REF!+#REF!+#REF!+#REF!+BC791+BC792+BC793+BC794+BC795+#REF!+#REF!+#REF!+#REF!+BC839+BC840+BC841+BC842+BC843+BC844+BC845+BC846+BC847+BC848+BC849+BC850+BC851+BC852+BC853+BC854+BC855+BC856+BC857+BC858+BC859+BC864+BC865+BC866+BC867+BC868+BC869+BC870+BC871+BC872+BC873+BC874+BC875+BC876+BC877+BC878+BC879+BC880+BC881+BC882+BC883+BC884+BC947</f>
        <v>#REF!</v>
      </c>
      <c r="BD1004" s="42" t="e">
        <f>+#REF!+#REF!+#REF!+#REF!+#REF!+#REF!+BD454+BD455+BD456+BD457+BD459+BD460+BD461+BD462+BD463+#REF!+#REF!+#REF!+#REF!+#REF!+#REF!+#REF!+#REF!+#REF!+#REF!+#REF!+#REF!+#REF!+#REF!+#REF!+#REF!+#REF!+#REF!+#REF!+#REF!+#REF!+#REF!+#REF!+#REF!+#REF!+BD466+BD468+BD469+BD470+BD471+BD472+BD473+BD474+BD475+BD476+BD477+BD478+BD479+BD480+BD481+BD482+BD483+BD484+BD485+BD486+BD487+BD488+BD489+BD490+BD491+BD492+BD493+BD494+BD495+BD496+BD497+BD498+BD499+BD500+BD501+BD502+BD503+BD504+BD505+BD506+BD507+BD508+BD509+BD510+BD511+BD512+BD513+BD514+BD515+BD516+BD517+BD518+BD519+BD520+BD521+BD522+BD523+BD524+BD525+BD526+BD529+BD530+BD531+BD532+BD533+BD534+BD535+BD536+BD537+BD538+BD539+BD540+BD541+BD542+BD543+BD544+BD545+BD546+BD548+BD549+BD550+BD551+BD552+BD553+BD554+BD555+BD556+BD557+BD558+BD559+BD560+BD561+BD562+BD563+BD564+BD565+BD566+BD567+BD568+BD569+BD570+BD571+BD572+BD573+BD574+BD575+BD576+BD577+BD578+BD579+BD580+BD581+BD582+BD583+BD584+BD585+BD586+BD587+BD588+BD589+BD590+BD591+BD592+BD593+BD594+BD595+BD596+BD600+BD601+BD602+BD603+BD604+BD605+BD606+BD608+BD613+BD616+BD617+BD618+BD619+BD620+BD621+BD622+BD623+BD624+BD625+BD626+BD627+BD628+#REF!+#REF!+#REF!+#REF!+#REF!+#REF!+#REF!+BD636+BD637+BD638+BD639+BD640+BD641+BD642+BD643+BD644+BD645+#REF!+#REF!+#REF!+#REF!+BD791+BD792+BD793+BD794+BD795+#REF!+#REF!+#REF!+#REF!+BD839+BD840+BD841+BD842+BD843+BD844+BD845+BD846+BD847+BD848+BD849+BD850+BD851+BD852+BD853+BD854+BD855+BD856+BD857+BD858+BD859+BD864+BD865+BD866+BD867+BD868+BD869+BD870+BD871+BD872+BD873+BD874+BD875+BD876+BD877+BD878+BD879+BD880+BD881+BD882+BD883+BD884+BD947</f>
        <v>#REF!</v>
      </c>
      <c r="BE1004" s="42" t="e">
        <f>+#REF!+#REF!+#REF!+#REF!+#REF!+#REF!+BE454+BE455+BE456+BE457+BE459+BE460+BE461+BE462+BE463+#REF!+#REF!+#REF!+#REF!+#REF!+#REF!+#REF!+#REF!+#REF!+#REF!+#REF!+#REF!+#REF!+#REF!+#REF!+#REF!+#REF!+#REF!+#REF!+#REF!+#REF!+#REF!+#REF!+#REF!+#REF!+BE466+BE468+BE469+BE470+BE471+BE472+BE473+BE474+BE475+BE476+BE477+BE478+BE479+BE480+BE481+BE482+BE483+BE484+BE485+BE486+BE487+BE488+BE489+BE490+BE491+BE492+BE493+BE494+BE495+BE496+BE497+BE498+BE499+BE500+BE501+BE502+BE503+BE504+BE505+BE506+BE507+BE508+BE509+BE510+BE511+BE512+BE513+BE514+BE515+BE516+BE517+BE518+BE519+BE520+BE521+BE522+BE523+BE524+BE525+BE526+BE529+BE530+BE531+BE532+BE533+BE534+BE535+BE536+BE537+BE538+BE539+BE540+BE541+BE542+BE543+BE544+BE545+BE546+BE548+BE549+BE550+BE551+BE552+BE553+BE554+BE555+BE556+BE557+BE558+BE559+BE560+BE561+BE562+BE563+BE564+BE565+BE566+BE567+BE568+BE569+BE570+BE571+BE572+BE573+BE574+BE575+BE576+BE577+BE578+BE579+BE580+BE581+BE582+BE583+BE584+BE585+BE586+BE587+BE588+BE589+BE590+BE591+BE592+BE593+BE594+BE595+BE596+BE600+BE601+BE602+BE603+BE604+BE605+BE606+BE608+BE613+BE616+BE617+BE618+BE619+BE620+BE621+BE622+BE623+BE624+BE625+BE626+BE627+BE628+#REF!+#REF!+#REF!+#REF!+#REF!+#REF!+#REF!+BE636+BE637+BE638+BE639+BE640+BE641+BE642+BE643+BE644+BE645+#REF!+#REF!+#REF!+#REF!+BE791+BE792+BE793+BE794+BE795+#REF!+#REF!+#REF!+#REF!+BE839+BE840+BE841+BE842+BE843+BE844+BE845+BE846+BE847+BE848+BE849+BE850+BE851+BE852+BE853+BE854+BE855+BE856+BE857+BE858+BE859+BE864+BE865+BE866+BE867+BE868+BE869+BE870+BE871+BE872+BE873+BE874+BE875+BE876+BE877+BE878+BE879+BE880+BE881+BE882+BE883+BE884+BE947</f>
        <v>#REF!</v>
      </c>
      <c r="BF1004" s="42" t="e">
        <f>+#REF!+#REF!+#REF!+#REF!+#REF!+#REF!+BF454+BF455+BF456+BF457+BF459+BF460+BF461+BF462+BF463+#REF!+#REF!+#REF!+#REF!+#REF!+#REF!+#REF!+#REF!+#REF!+#REF!+#REF!+#REF!+#REF!+#REF!+#REF!+#REF!+#REF!+#REF!+#REF!+#REF!+#REF!+#REF!+#REF!+#REF!+#REF!+BF466+BF468+BF469+BF470+BF471+BF472+BF473+BF474+BF475+BF476+BF477+BF478+BF479+BF480+BF481+BF482+BF483+BF484+BF485+BF486+BF487+BF488+BF489+BF490+BF491+BF492+BF493+BF494+BF495+BF496+BF497+BF498+BF499+BF500+BF501+BF502+BF503+BF504+BF505+BF506+BF507+BF508+BF509+BF510+BF511+BF512+BF513+BF514+BF515+BF516+BF517+BF518+BF519+BF520+BF521+BF522+BF523+BF524+BF525+BF526+BF529+BF530+BF531+BF532+BF533+BF534+BF535+BF536+BF537+BF538+BF539+BF540+BF541+BF542+BF543+BF544+BF545+BF546+BF548+BF549+BF550+BF551+BF552+BF553+BF554+BF555+BF556+BF557+BF558+BF559+BF560+BF561+BF562+BF563+BF564+BF565+BF566+BF567+BF568+BF569+BF570+BF571+BF572+BF573+BF574+BF575+BF576+BF577+BF578+BF579+BF580+BF581+BF582+BF583+BF584+BF585+BF586+BF587+BF588+BF589+BF590+BF591+BF592+BF593+BF594+BF595+BF596+BF600+BF601+BF602+BF603+BF604+BF605+BF606+BF608+BF613+BF616+BF617+BF618+BF619+BF620+BF621+BF622+BF623+BF624+BF625+BF626+BF627+BF628+#REF!+#REF!+#REF!+#REF!+#REF!+#REF!+#REF!+BF636+BF637+BF638+BF639+BF640+BF641+BF642+BF643+BF644+BF645+#REF!+#REF!+#REF!+#REF!+BF791+BF792+BF793+BF794+BF795+#REF!+#REF!+#REF!+#REF!+BF839+BF840+BF841+BF842+BF843+BF844+BF845+BF846+BF847+BF848+BF849+BF850+BF851+BF852+BF853+BF854+BF855+BF856+BF857+BF858+BF859+BF864+BF865+BF866+BF867+BF868+BF869+BF870+BF871+BF872+BF873+BF874+BF875+BF876+BF877+BF878+BF879+BF880+BF881+BF882+BF883+BF884+BF947</f>
        <v>#REF!</v>
      </c>
    </row>
    <row r="1005" spans="1:58" s="3" customFormat="1" ht="26.25" hidden="1" customHeight="1">
      <c r="A1005" s="14" t="s">
        <v>1348</v>
      </c>
      <c r="B1005" s="14" t="s">
        <v>1348</v>
      </c>
      <c r="C1005" s="14" t="s">
        <v>1348</v>
      </c>
      <c r="D1005" s="83"/>
      <c r="E1005" s="83"/>
      <c r="F1005" s="50"/>
      <c r="G1005" s="50"/>
      <c r="H1005" s="52"/>
      <c r="I1005" s="52">
        <v>0</v>
      </c>
      <c r="J1005" s="42"/>
      <c r="K1005" s="42"/>
      <c r="L1005" s="42"/>
      <c r="M1005" s="42"/>
      <c r="N1005" s="42"/>
      <c r="O1005" s="42"/>
      <c r="P1005" s="42"/>
      <c r="Q1005" s="42"/>
      <c r="R1005" s="42"/>
      <c r="S1005" s="42"/>
      <c r="T1005" s="42"/>
      <c r="U1005" s="42"/>
      <c r="V1005" s="42"/>
      <c r="W1005" s="42"/>
      <c r="X1005" s="42"/>
      <c r="Y1005" s="42"/>
      <c r="Z1005" s="42"/>
      <c r="AA1005" s="42"/>
      <c r="AB1005" s="42"/>
      <c r="AC1005" s="42"/>
      <c r="AD1005" s="42"/>
      <c r="AE1005" s="42"/>
      <c r="AF1005" s="42"/>
      <c r="AG1005" s="42"/>
      <c r="AH1005" s="42"/>
      <c r="AI1005" s="42"/>
      <c r="AJ1005" s="42"/>
      <c r="AK1005" s="42"/>
      <c r="AL1005" s="42"/>
      <c r="AM1005" s="42"/>
      <c r="AN1005" s="42"/>
      <c r="AO1005" s="42"/>
      <c r="AP1005" s="42"/>
      <c r="AQ1005" s="42"/>
      <c r="AR1005" s="42"/>
      <c r="AS1005" s="42"/>
      <c r="AT1005" s="42"/>
      <c r="AU1005" s="42"/>
      <c r="AV1005" s="42"/>
      <c r="AW1005" s="42"/>
      <c r="AX1005" s="42"/>
      <c r="AY1005" s="42"/>
      <c r="AZ1005" s="42"/>
      <c r="BA1005" s="42"/>
      <c r="BB1005" s="42"/>
      <c r="BC1005" s="42"/>
      <c r="BD1005" s="42"/>
      <c r="BE1005" s="42"/>
      <c r="BF1005" s="42"/>
    </row>
    <row r="1006" spans="1:58" s="3" customFormat="1" ht="26.25" hidden="1" customHeight="1">
      <c r="A1006" s="14" t="s">
        <v>15</v>
      </c>
      <c r="B1006" s="14" t="s">
        <v>15</v>
      </c>
      <c r="C1006" s="14" t="s">
        <v>15</v>
      </c>
      <c r="D1006" s="83"/>
      <c r="E1006" s="83"/>
      <c r="F1006" s="50"/>
      <c r="G1006" s="50"/>
      <c r="H1006" s="52"/>
      <c r="I1006" s="52">
        <v>5</v>
      </c>
      <c r="J1006" s="42" t="e">
        <f>+#REF!+J789+J790+J970+J971</f>
        <v>#REF!</v>
      </c>
      <c r="K1006" s="42" t="e">
        <f>+#REF!+K789+K790+K970+K971</f>
        <v>#REF!</v>
      </c>
      <c r="L1006" s="42" t="e">
        <f>+#REF!+L789+L790+L970+L971</f>
        <v>#REF!</v>
      </c>
      <c r="M1006" s="42" t="e">
        <f>+#REF!+M789+M790+M970+M971</f>
        <v>#REF!</v>
      </c>
      <c r="N1006" s="42" t="e">
        <f>+#REF!+N789+N790+N970+N971</f>
        <v>#REF!</v>
      </c>
      <c r="O1006" s="42" t="e">
        <f>+#REF!+O789+O790+O970+O971</f>
        <v>#REF!</v>
      </c>
      <c r="P1006" s="42" t="e">
        <f>+#REF!+P789+P790+P970+P971</f>
        <v>#REF!</v>
      </c>
      <c r="Q1006" s="42" t="e">
        <f>+#REF!+Q789+Q790+Q970+Q971</f>
        <v>#REF!</v>
      </c>
      <c r="R1006" s="42" t="e">
        <f>+#REF!+R789+R790+R970+R971</f>
        <v>#REF!</v>
      </c>
      <c r="S1006" s="42" t="e">
        <f>+#REF!+S789+S790+S970+S971</f>
        <v>#REF!</v>
      </c>
      <c r="T1006" s="42" t="e">
        <f>+#REF!+T789+T790+T970+T971</f>
        <v>#REF!</v>
      </c>
      <c r="U1006" s="42" t="e">
        <f>+#REF!+U789+U790+U970+U971</f>
        <v>#REF!</v>
      </c>
      <c r="V1006" s="42" t="e">
        <f>+#REF!+V789+V790+V970+V971</f>
        <v>#REF!</v>
      </c>
      <c r="W1006" s="42" t="e">
        <f>+#REF!+W789+W790+W970+W971</f>
        <v>#REF!</v>
      </c>
      <c r="X1006" s="42" t="e">
        <f>+#REF!+X789+X790+X970+X971</f>
        <v>#REF!</v>
      </c>
      <c r="Y1006" s="42" t="e">
        <f>+#REF!+Y789+Y790+Y970+Y971</f>
        <v>#REF!</v>
      </c>
      <c r="Z1006" s="42" t="e">
        <f>+#REF!+Z789+Z790+Z970+Z971</f>
        <v>#REF!</v>
      </c>
      <c r="AA1006" s="42" t="e">
        <f>+#REF!+AA789+AA790+AA970+AA971</f>
        <v>#REF!</v>
      </c>
      <c r="AB1006" s="42" t="e">
        <f>+#REF!+AB789+AB790+AB970+AB971</f>
        <v>#REF!</v>
      </c>
      <c r="AC1006" s="42" t="e">
        <f>+#REF!+AC789+AC790+AC970+AC971</f>
        <v>#REF!</v>
      </c>
      <c r="AD1006" s="42" t="e">
        <f>+#REF!+AD789+AD790+AD970+AD971</f>
        <v>#REF!</v>
      </c>
      <c r="AE1006" s="42" t="e">
        <f>+#REF!+AE789+AE790+AE970+AE971</f>
        <v>#REF!</v>
      </c>
      <c r="AF1006" s="42" t="e">
        <f>+#REF!+AF789+AF790+AF970+AF971</f>
        <v>#REF!</v>
      </c>
      <c r="AG1006" s="42" t="e">
        <f>+#REF!+AG789+AG790+AG970+AG971</f>
        <v>#REF!</v>
      </c>
      <c r="AH1006" s="42" t="e">
        <f>+#REF!+AH789+AH790+AH970+AH971</f>
        <v>#REF!</v>
      </c>
      <c r="AI1006" s="42" t="e">
        <f>+#REF!+AI789+AI790+AI970+AI971</f>
        <v>#REF!</v>
      </c>
      <c r="AJ1006" s="42" t="e">
        <f>+#REF!+AJ789+AJ790+AJ970+AJ971</f>
        <v>#REF!</v>
      </c>
      <c r="AK1006" s="42" t="e">
        <f>+#REF!+AK789+AK790+AK970+AK971</f>
        <v>#REF!</v>
      </c>
      <c r="AL1006" s="42" t="e">
        <f>+#REF!+AL789+AL790+AL970+AL971</f>
        <v>#REF!</v>
      </c>
      <c r="AM1006" s="42" t="e">
        <f>+#REF!+AM789+AM790+AM970+AM971</f>
        <v>#REF!</v>
      </c>
      <c r="AN1006" s="42" t="e">
        <f>+#REF!+AN789+AN790+AN970+AN971</f>
        <v>#REF!</v>
      </c>
      <c r="AO1006" s="42" t="e">
        <f>+#REF!+AO789+AO790+AO970+AO971</f>
        <v>#REF!</v>
      </c>
      <c r="AP1006" s="42" t="e">
        <f>+#REF!+AP789+AP790+AP970+AP971</f>
        <v>#REF!</v>
      </c>
      <c r="AQ1006" s="42" t="e">
        <f>+#REF!+AQ789+AQ790+AQ970+AQ971</f>
        <v>#REF!</v>
      </c>
      <c r="AR1006" s="42" t="e">
        <f>+#REF!+AR789+AR790+AR970+AR971</f>
        <v>#REF!</v>
      </c>
      <c r="AS1006" s="42" t="e">
        <f>+#REF!+AS789+AS790+AS970+AS971</f>
        <v>#REF!</v>
      </c>
      <c r="AT1006" s="42" t="e">
        <f>+#REF!+AT789+AT790+AT970+AT971</f>
        <v>#REF!</v>
      </c>
      <c r="AU1006" s="42" t="e">
        <f>+#REF!+AU789+AU790+AU970+AU971</f>
        <v>#REF!</v>
      </c>
      <c r="AV1006" s="42" t="e">
        <f>+#REF!+AV789+AV790+AV970+AV971</f>
        <v>#REF!</v>
      </c>
      <c r="AW1006" s="42" t="e">
        <f>+#REF!+AW789+AW790+AW970+AW971</f>
        <v>#REF!</v>
      </c>
      <c r="AX1006" s="42" t="e">
        <f>+#REF!+AX789+AX790+AX970+AX971</f>
        <v>#REF!</v>
      </c>
      <c r="AY1006" s="42" t="e">
        <f>+#REF!+AY789+AY790+AY970+AY971</f>
        <v>#REF!</v>
      </c>
      <c r="AZ1006" s="42" t="e">
        <f>+#REF!+AZ789+AZ790+AZ970+AZ971</f>
        <v>#REF!</v>
      </c>
      <c r="BA1006" s="42" t="e">
        <f>+#REF!+BA789+BA790+BA970+BA971</f>
        <v>#REF!</v>
      </c>
      <c r="BB1006" s="42" t="e">
        <f>+#REF!+BB789+BB790+BB970+BB971</f>
        <v>#REF!</v>
      </c>
      <c r="BC1006" s="42" t="e">
        <f>+#REF!+BC789+BC790+BC970+BC971</f>
        <v>#REF!</v>
      </c>
      <c r="BD1006" s="42" t="e">
        <f>+#REF!+BD789+BD790+BD970+BD971</f>
        <v>#REF!</v>
      </c>
      <c r="BE1006" s="42" t="e">
        <f>+#REF!+BE789+BE790+BE970+BE971</f>
        <v>#REF!</v>
      </c>
      <c r="BF1006" s="42" t="e">
        <f>+#REF!+BF789+BF790+BF970+BF971</f>
        <v>#REF!</v>
      </c>
    </row>
    <row r="1007" spans="1:58" s="3" customFormat="1" ht="26.25" hidden="1" customHeight="1">
      <c r="A1007" s="14" t="s">
        <v>12</v>
      </c>
      <c r="B1007" s="14" t="s">
        <v>12</v>
      </c>
      <c r="C1007" s="14" t="s">
        <v>12</v>
      </c>
      <c r="D1007" s="83"/>
      <c r="E1007" s="83"/>
      <c r="F1007" s="50"/>
      <c r="G1007" s="50"/>
      <c r="H1007" s="52"/>
      <c r="I1007" s="52">
        <v>9</v>
      </c>
      <c r="J1007" s="42" t="e">
        <f>+#REF!+J635+J647+J888+J889+J890+J965+J968+J969</f>
        <v>#REF!</v>
      </c>
      <c r="K1007" s="42" t="e">
        <f>+#REF!+K635+K647+K888+K889+K890+K965+K968+K969</f>
        <v>#REF!</v>
      </c>
      <c r="L1007" s="42" t="e">
        <f>+#REF!+L635+L647+L888+L889+L890+L965+L968+L969</f>
        <v>#REF!</v>
      </c>
      <c r="M1007" s="42" t="e">
        <f>+#REF!+M635+M647+M888+M889+M890+M965+M968+M969</f>
        <v>#REF!</v>
      </c>
      <c r="N1007" s="42" t="e">
        <f>+#REF!+N635+N647+N888+N889+N890+N965+N968+N969</f>
        <v>#REF!</v>
      </c>
      <c r="O1007" s="42" t="e">
        <f>+#REF!+O635+O647+O888+O889+O890+O965+O968+O969</f>
        <v>#REF!</v>
      </c>
      <c r="P1007" s="42" t="e">
        <f>+#REF!+P635+P647+P888+P889+P890+P965+P968+P969</f>
        <v>#REF!</v>
      </c>
      <c r="Q1007" s="42" t="e">
        <f>+#REF!+Q635+Q647+Q888+Q889+Q890+Q965+Q968+Q969</f>
        <v>#REF!</v>
      </c>
      <c r="R1007" s="42" t="e">
        <f>+#REF!+R635+R647+R888+R889+R890+R965+R968+R969</f>
        <v>#REF!</v>
      </c>
      <c r="S1007" s="42" t="e">
        <f>+#REF!+S635+S647+S888+S889+S890+S965+S968+S969</f>
        <v>#REF!</v>
      </c>
      <c r="T1007" s="42" t="e">
        <f>+#REF!+T635+T647+T888+T889+T890+T965+T968+T969</f>
        <v>#REF!</v>
      </c>
      <c r="U1007" s="42" t="e">
        <f>+#REF!+U635+U647+U888+U889+U890+U965+U968+U969</f>
        <v>#REF!</v>
      </c>
      <c r="V1007" s="42" t="e">
        <f>+#REF!+V635+V647+V888+V889+V890+V965+V968+V969</f>
        <v>#REF!</v>
      </c>
      <c r="W1007" s="42" t="e">
        <f>+#REF!+W635+W647+W888+W889+W890+W965+W968+W969</f>
        <v>#REF!</v>
      </c>
      <c r="X1007" s="42" t="e">
        <f>+#REF!+X635+X647+X888+X889+X890+X965+X968+X969</f>
        <v>#REF!</v>
      </c>
      <c r="Y1007" s="42" t="e">
        <f>+#REF!+Y635+Y647+Y888+Y889+Y890+Y965+Y968+Y969</f>
        <v>#REF!</v>
      </c>
      <c r="Z1007" s="42" t="e">
        <f>+#REF!+Z635+Z647+Z888+Z889+Z890+Z965+Z968+Z969</f>
        <v>#REF!</v>
      </c>
      <c r="AA1007" s="42" t="e">
        <f>+#REF!+AA635+AA647+AA888+AA889+AA890+AA965+AA968+AA969</f>
        <v>#REF!</v>
      </c>
      <c r="AB1007" s="42" t="e">
        <f>+#REF!+AB635+AB647+AB888+AB889+AB890+AB965+AB968+AB969</f>
        <v>#REF!</v>
      </c>
      <c r="AC1007" s="42" t="e">
        <f>+#REF!+AC635+AC647+AC888+AC889+AC890+AC965+AC968+AC969</f>
        <v>#REF!</v>
      </c>
      <c r="AD1007" s="42" t="e">
        <f>+#REF!+AD635+AD647+AD888+AD889+AD890+AD965+AD968+AD969</f>
        <v>#REF!</v>
      </c>
      <c r="AE1007" s="42" t="e">
        <f>+#REF!+AE635+AE647+AE888+AE889+AE890+AE965+AE968+AE969</f>
        <v>#REF!</v>
      </c>
      <c r="AF1007" s="42" t="e">
        <f>+#REF!+AF635+AF647+AF888+AF889+AF890+AF965+AF968+AF969</f>
        <v>#REF!</v>
      </c>
      <c r="AG1007" s="42" t="e">
        <f>+#REF!+AG635+AG647+AG888+AG889+AG890+AG965+AG968+AG969</f>
        <v>#REF!</v>
      </c>
      <c r="AH1007" s="42" t="e">
        <f>+#REF!+AH635+AH647+AH888+AH889+AH890+AH965+AH968+AH969</f>
        <v>#REF!</v>
      </c>
      <c r="AI1007" s="42" t="e">
        <f>+#REF!+AI635+AI647+AI888+AI889+AI890+AI965+AI968+AI969</f>
        <v>#REF!</v>
      </c>
      <c r="AJ1007" s="42" t="e">
        <f>+#REF!+AJ635+AJ647+AJ888+AJ889+AJ890+AJ965+AJ968+AJ969</f>
        <v>#REF!</v>
      </c>
      <c r="AK1007" s="42" t="e">
        <f>+#REF!+AK635+AK647+AK888+AK889+AK890+AK965+AK968+AK969</f>
        <v>#REF!</v>
      </c>
      <c r="AL1007" s="42" t="e">
        <f>+#REF!+AL635+AL647+AL888+AL889+AL890+AL965+AL968+AL969</f>
        <v>#REF!</v>
      </c>
      <c r="AM1007" s="42" t="e">
        <f>+#REF!+AM635+AM647+AM888+AM889+AM890+AM965+AM968+AM969</f>
        <v>#REF!</v>
      </c>
      <c r="AN1007" s="42" t="e">
        <f>+#REF!+AN635+AN647+AN888+AN889+AN890+AN965+AN968+AN969</f>
        <v>#REF!</v>
      </c>
      <c r="AO1007" s="42" t="e">
        <f>+#REF!+AO635+AO647+AO888+AO889+AO890+AO965+AO968+AO969</f>
        <v>#REF!</v>
      </c>
      <c r="AP1007" s="42" t="e">
        <f>+#REF!+AP635+AP647+AP888+AP889+AP890+AP965+AP968+AP969</f>
        <v>#REF!</v>
      </c>
      <c r="AQ1007" s="42" t="e">
        <f>+#REF!+AQ635+AQ647+AQ888+AQ889+AQ890+AQ965+AQ968+AQ969</f>
        <v>#REF!</v>
      </c>
      <c r="AR1007" s="42" t="e">
        <f>+#REF!+AR635+AR647+AR888+AR889+AR890+AR965+AR968+AR969</f>
        <v>#REF!</v>
      </c>
      <c r="AS1007" s="42" t="e">
        <f>+#REF!+AS635+AS647+AS888+AS889+AS890+AS965+AS968+AS969</f>
        <v>#REF!</v>
      </c>
      <c r="AT1007" s="42" t="e">
        <f>+#REF!+AT635+AT647+AT888+AT889+AT890+AT965+AT968+AT969</f>
        <v>#REF!</v>
      </c>
      <c r="AU1007" s="42" t="e">
        <f>+#REF!+AU635+AU647+AU888+AU889+AU890+AU965+AU968+AU969</f>
        <v>#REF!</v>
      </c>
      <c r="AV1007" s="42" t="e">
        <f>+#REF!+AV635+AV647+AV888+AV889+AV890+AV965+AV968+AV969</f>
        <v>#REF!</v>
      </c>
      <c r="AW1007" s="42" t="e">
        <f>+#REF!+AW635+AW647+AW888+AW889+AW890+AW965+AW968+AW969</f>
        <v>#REF!</v>
      </c>
      <c r="AX1007" s="42" t="e">
        <f>+#REF!+AX635+AX647+AX888+AX889+AX890+AX965+AX968+AX969</f>
        <v>#REF!</v>
      </c>
      <c r="AY1007" s="42" t="e">
        <f>+#REF!+AY635+AY647+AY888+AY889+AY890+AY965+AY968+AY969</f>
        <v>#REF!</v>
      </c>
      <c r="AZ1007" s="42" t="e">
        <f>+#REF!+AZ635+AZ647+AZ888+AZ889+AZ890+AZ965+AZ968+AZ969</f>
        <v>#REF!</v>
      </c>
      <c r="BA1007" s="42" t="e">
        <f>+#REF!+BA635+BA647+BA888+BA889+BA890+BA965+BA968+BA969</f>
        <v>#REF!</v>
      </c>
      <c r="BB1007" s="42" t="e">
        <f>+#REF!+BB635+BB647+BB888+BB889+BB890+BB965+BB968+BB969</f>
        <v>#REF!</v>
      </c>
      <c r="BC1007" s="42" t="e">
        <f>+#REF!+BC635+BC647+BC888+BC889+BC890+BC965+BC968+BC969</f>
        <v>#REF!</v>
      </c>
      <c r="BD1007" s="42" t="e">
        <f>+#REF!+BD635+BD647+BD888+BD889+BD890+BD965+BD968+BD969</f>
        <v>#REF!</v>
      </c>
      <c r="BE1007" s="42" t="e">
        <f>+#REF!+BE635+BE647+BE888+BE889+BE890+BE965+BE968+BE969</f>
        <v>#REF!</v>
      </c>
      <c r="BF1007" s="42" t="e">
        <f>+#REF!+BF635+BF647+BF888+BF889+BF890+BF965+BF968+BF969</f>
        <v>#REF!</v>
      </c>
    </row>
    <row r="1008" spans="1:58" ht="26.25" hidden="1" customHeight="1">
      <c r="A1008" s="72" t="s">
        <v>1349</v>
      </c>
      <c r="B1008" s="14" t="s">
        <v>19</v>
      </c>
      <c r="C1008" s="14"/>
      <c r="D1008" s="83"/>
      <c r="E1008" s="83"/>
      <c r="F1008" s="50"/>
      <c r="G1008" s="50"/>
      <c r="H1008" s="52"/>
      <c r="I1008" s="52">
        <v>1</v>
      </c>
      <c r="J1008" s="42">
        <f t="shared" ref="J1008:AZ1008" si="404">+J948</f>
        <v>550000</v>
      </c>
      <c r="K1008" s="42">
        <f t="shared" si="404"/>
        <v>0</v>
      </c>
      <c r="L1008" s="42">
        <f t="shared" si="404"/>
        <v>0</v>
      </c>
      <c r="M1008" s="42">
        <f t="shared" si="404"/>
        <v>0</v>
      </c>
      <c r="N1008" s="42">
        <f t="shared" si="404"/>
        <v>0</v>
      </c>
      <c r="O1008" s="42">
        <f t="shared" si="404"/>
        <v>0</v>
      </c>
      <c r="P1008" s="42">
        <f t="shared" si="404"/>
        <v>550000</v>
      </c>
      <c r="Q1008" s="42">
        <f t="shared" si="404"/>
        <v>654766</v>
      </c>
      <c r="R1008" s="42">
        <f t="shared" si="404"/>
        <v>0</v>
      </c>
      <c r="S1008" s="42">
        <f t="shared" si="404"/>
        <v>0</v>
      </c>
      <c r="T1008" s="42">
        <f t="shared" si="404"/>
        <v>0</v>
      </c>
      <c r="U1008" s="42">
        <f t="shared" si="404"/>
        <v>0</v>
      </c>
      <c r="V1008" s="42">
        <f t="shared" si="404"/>
        <v>0</v>
      </c>
      <c r="W1008" s="42">
        <f t="shared" si="404"/>
        <v>654766</v>
      </c>
      <c r="X1008" s="42">
        <f t="shared" si="404"/>
        <v>680957</v>
      </c>
      <c r="Y1008" s="42">
        <f t="shared" si="404"/>
        <v>0</v>
      </c>
      <c r="Z1008" s="42">
        <f t="shared" si="404"/>
        <v>0</v>
      </c>
      <c r="AA1008" s="42">
        <f t="shared" si="404"/>
        <v>0</v>
      </c>
      <c r="AB1008" s="42">
        <f t="shared" si="404"/>
        <v>0</v>
      </c>
      <c r="AC1008" s="42">
        <f t="shared" si="404"/>
        <v>0</v>
      </c>
      <c r="AD1008" s="42">
        <f t="shared" si="404"/>
        <v>680957</v>
      </c>
      <c r="AE1008" s="42">
        <f t="shared" si="404"/>
        <v>708195</v>
      </c>
      <c r="AF1008" s="42">
        <f t="shared" si="404"/>
        <v>0</v>
      </c>
      <c r="AG1008" s="42">
        <f t="shared" si="404"/>
        <v>0</v>
      </c>
      <c r="AH1008" s="42">
        <f t="shared" si="404"/>
        <v>0</v>
      </c>
      <c r="AI1008" s="42">
        <f t="shared" si="404"/>
        <v>0</v>
      </c>
      <c r="AJ1008" s="42">
        <f t="shared" si="404"/>
        <v>0</v>
      </c>
      <c r="AK1008" s="42">
        <f t="shared" si="404"/>
        <v>708195</v>
      </c>
      <c r="AL1008" s="42">
        <f t="shared" si="404"/>
        <v>2593918</v>
      </c>
      <c r="AM1008" s="42">
        <f t="shared" si="404"/>
        <v>0</v>
      </c>
      <c r="AN1008" s="42">
        <f t="shared" si="404"/>
        <v>0</v>
      </c>
      <c r="AO1008" s="42">
        <f t="shared" si="404"/>
        <v>0</v>
      </c>
      <c r="AP1008" s="42">
        <f t="shared" si="404"/>
        <v>0</v>
      </c>
      <c r="AQ1008" s="42">
        <f t="shared" si="404"/>
        <v>0</v>
      </c>
      <c r="AR1008" s="42">
        <f t="shared" si="404"/>
        <v>2593918</v>
      </c>
      <c r="AS1008" s="42">
        <f t="shared" ref="AS1008:AY1008" si="405">+AS948</f>
        <v>0</v>
      </c>
      <c r="AT1008" s="42">
        <f t="shared" si="405"/>
        <v>0</v>
      </c>
      <c r="AU1008" s="42">
        <f t="shared" si="405"/>
        <v>0</v>
      </c>
      <c r="AV1008" s="42">
        <f t="shared" si="405"/>
        <v>0</v>
      </c>
      <c r="AW1008" s="42">
        <f t="shared" si="405"/>
        <v>0</v>
      </c>
      <c r="AX1008" s="42">
        <f t="shared" si="405"/>
        <v>0</v>
      </c>
      <c r="AY1008" s="42">
        <f t="shared" si="405"/>
        <v>0</v>
      </c>
      <c r="AZ1008" s="42">
        <f t="shared" si="404"/>
        <v>2593918</v>
      </c>
      <c r="BA1008" s="42">
        <f t="shared" ref="BA1008:BF1008" si="406">+BA948</f>
        <v>0</v>
      </c>
      <c r="BB1008" s="42">
        <f t="shared" si="406"/>
        <v>0</v>
      </c>
      <c r="BC1008" s="42">
        <f t="shared" si="406"/>
        <v>0</v>
      </c>
      <c r="BD1008" s="42">
        <f t="shared" si="406"/>
        <v>0</v>
      </c>
      <c r="BE1008" s="42">
        <f t="shared" si="406"/>
        <v>0</v>
      </c>
      <c r="BF1008" s="42">
        <f t="shared" si="406"/>
        <v>2593918</v>
      </c>
    </row>
    <row r="1009" spans="1:59" ht="26.25" hidden="1" customHeight="1">
      <c r="A1009" s="72" t="s">
        <v>1350</v>
      </c>
      <c r="B1009" s="14" t="s">
        <v>6</v>
      </c>
      <c r="C1009" s="14"/>
      <c r="D1009" s="83"/>
      <c r="E1009" s="83"/>
      <c r="F1009" s="50"/>
      <c r="G1009" s="50"/>
      <c r="H1009" s="52"/>
      <c r="I1009" s="52">
        <v>1</v>
      </c>
      <c r="J1009" s="42">
        <f t="shared" ref="J1009:AZ1009" si="407">+J917</f>
        <v>0</v>
      </c>
      <c r="K1009" s="42">
        <f t="shared" si="407"/>
        <v>0</v>
      </c>
      <c r="L1009" s="42">
        <f t="shared" si="407"/>
        <v>0</v>
      </c>
      <c r="M1009" s="42">
        <f t="shared" si="407"/>
        <v>0</v>
      </c>
      <c r="N1009" s="42">
        <f t="shared" si="407"/>
        <v>0</v>
      </c>
      <c r="O1009" s="42">
        <f t="shared" si="407"/>
        <v>0</v>
      </c>
      <c r="P1009" s="42">
        <f t="shared" si="407"/>
        <v>0</v>
      </c>
      <c r="Q1009" s="42">
        <f t="shared" si="407"/>
        <v>0</v>
      </c>
      <c r="R1009" s="42">
        <f t="shared" si="407"/>
        <v>0</v>
      </c>
      <c r="S1009" s="42">
        <f t="shared" si="407"/>
        <v>0</v>
      </c>
      <c r="T1009" s="42">
        <f t="shared" si="407"/>
        <v>0</v>
      </c>
      <c r="U1009" s="42">
        <f t="shared" si="407"/>
        <v>0</v>
      </c>
      <c r="V1009" s="42">
        <f t="shared" si="407"/>
        <v>0</v>
      </c>
      <c r="W1009" s="42">
        <f t="shared" si="407"/>
        <v>0</v>
      </c>
      <c r="X1009" s="42">
        <f t="shared" si="407"/>
        <v>0</v>
      </c>
      <c r="Y1009" s="42">
        <f t="shared" si="407"/>
        <v>0</v>
      </c>
      <c r="Z1009" s="42">
        <f t="shared" si="407"/>
        <v>0</v>
      </c>
      <c r="AA1009" s="42">
        <f t="shared" si="407"/>
        <v>0</v>
      </c>
      <c r="AB1009" s="42">
        <f t="shared" si="407"/>
        <v>0</v>
      </c>
      <c r="AC1009" s="42">
        <f t="shared" si="407"/>
        <v>0</v>
      </c>
      <c r="AD1009" s="42">
        <f t="shared" si="407"/>
        <v>0</v>
      </c>
      <c r="AE1009" s="42">
        <f t="shared" si="407"/>
        <v>0</v>
      </c>
      <c r="AF1009" s="42">
        <f t="shared" si="407"/>
        <v>0</v>
      </c>
      <c r="AG1009" s="42">
        <f t="shared" si="407"/>
        <v>0</v>
      </c>
      <c r="AH1009" s="42">
        <f t="shared" si="407"/>
        <v>0</v>
      </c>
      <c r="AI1009" s="42">
        <f t="shared" si="407"/>
        <v>0</v>
      </c>
      <c r="AJ1009" s="42">
        <f t="shared" si="407"/>
        <v>0</v>
      </c>
      <c r="AK1009" s="42">
        <f t="shared" si="407"/>
        <v>0</v>
      </c>
      <c r="AL1009" s="42">
        <f t="shared" si="407"/>
        <v>0</v>
      </c>
      <c r="AM1009" s="42">
        <f t="shared" si="407"/>
        <v>0</v>
      </c>
      <c r="AN1009" s="42">
        <f t="shared" si="407"/>
        <v>0</v>
      </c>
      <c r="AO1009" s="42">
        <f t="shared" si="407"/>
        <v>176468</v>
      </c>
      <c r="AP1009" s="42">
        <f t="shared" si="407"/>
        <v>0</v>
      </c>
      <c r="AQ1009" s="42">
        <f t="shared" si="407"/>
        <v>0</v>
      </c>
      <c r="AR1009" s="42">
        <f t="shared" si="407"/>
        <v>176468</v>
      </c>
      <c r="AS1009" s="42">
        <f t="shared" ref="AS1009:AY1009" si="408">+AS917</f>
        <v>0</v>
      </c>
      <c r="AT1009" s="42">
        <f t="shared" si="408"/>
        <v>0</v>
      </c>
      <c r="AU1009" s="42">
        <f t="shared" si="408"/>
        <v>0</v>
      </c>
      <c r="AV1009" s="42">
        <f t="shared" si="408"/>
        <v>0</v>
      </c>
      <c r="AW1009" s="42">
        <f t="shared" si="408"/>
        <v>0</v>
      </c>
      <c r="AX1009" s="42">
        <f t="shared" si="408"/>
        <v>0</v>
      </c>
      <c r="AY1009" s="42">
        <f t="shared" si="408"/>
        <v>0</v>
      </c>
      <c r="AZ1009" s="42">
        <f t="shared" si="407"/>
        <v>0</v>
      </c>
      <c r="BA1009" s="42">
        <f t="shared" ref="BA1009:BF1009" si="409">+BA917</f>
        <v>0</v>
      </c>
      <c r="BB1009" s="42">
        <f t="shared" si="409"/>
        <v>0</v>
      </c>
      <c r="BC1009" s="42">
        <f t="shared" si="409"/>
        <v>176468</v>
      </c>
      <c r="BD1009" s="42">
        <f t="shared" si="409"/>
        <v>0</v>
      </c>
      <c r="BE1009" s="42">
        <f t="shared" si="409"/>
        <v>0</v>
      </c>
      <c r="BF1009" s="42">
        <f t="shared" si="409"/>
        <v>176468</v>
      </c>
    </row>
    <row r="1010" spans="1:59" s="3" customFormat="1" ht="26.25" hidden="1" customHeight="1">
      <c r="A1010" s="14" t="s">
        <v>1351</v>
      </c>
      <c r="B1010" s="14" t="s">
        <v>1351</v>
      </c>
      <c r="C1010" s="14" t="s">
        <v>1351</v>
      </c>
      <c r="D1010" s="83"/>
      <c r="E1010" s="83"/>
      <c r="F1010" s="50"/>
      <c r="G1010" s="50"/>
      <c r="H1010" s="52"/>
      <c r="I1010" s="52"/>
      <c r="J1010" s="42"/>
      <c r="K1010" s="42"/>
      <c r="L1010" s="42"/>
      <c r="M1010" s="42"/>
      <c r="N1010" s="42"/>
      <c r="O1010" s="42"/>
      <c r="P1010" s="42"/>
      <c r="Q1010" s="42"/>
      <c r="R1010" s="42"/>
      <c r="S1010" s="42"/>
      <c r="T1010" s="42"/>
      <c r="U1010" s="42"/>
      <c r="V1010" s="42"/>
      <c r="W1010" s="42"/>
      <c r="X1010" s="42"/>
      <c r="Y1010" s="42"/>
      <c r="Z1010" s="42"/>
      <c r="AA1010" s="42"/>
      <c r="AB1010" s="42"/>
      <c r="AC1010" s="42"/>
      <c r="AD1010" s="42"/>
      <c r="AE1010" s="42"/>
      <c r="AF1010" s="42"/>
      <c r="AG1010" s="42"/>
      <c r="AH1010" s="42"/>
      <c r="AI1010" s="42"/>
      <c r="AJ1010" s="42"/>
      <c r="AK1010" s="42"/>
      <c r="AL1010" s="42"/>
      <c r="AM1010" s="42"/>
      <c r="AN1010" s="42"/>
      <c r="AO1010" s="42"/>
      <c r="AP1010" s="42"/>
      <c r="AQ1010" s="42"/>
      <c r="AR1010" s="42"/>
      <c r="AS1010" s="42"/>
      <c r="AT1010" s="42"/>
      <c r="AU1010" s="42"/>
      <c r="AV1010" s="42"/>
      <c r="AW1010" s="42"/>
      <c r="AX1010" s="42"/>
      <c r="AY1010" s="42"/>
      <c r="AZ1010" s="42"/>
      <c r="BA1010" s="42"/>
      <c r="BB1010" s="42"/>
      <c r="BC1010" s="42"/>
      <c r="BD1010" s="42"/>
      <c r="BE1010" s="42"/>
      <c r="BF1010" s="42"/>
    </row>
    <row r="1011" spans="1:59" ht="26.25" hidden="1" customHeight="1">
      <c r="A1011" s="72" t="s">
        <v>1352</v>
      </c>
      <c r="B1011" s="14" t="s">
        <v>1258</v>
      </c>
      <c r="C1011" s="52"/>
      <c r="D1011" s="83"/>
      <c r="E1011" s="83"/>
      <c r="F1011" s="50"/>
      <c r="G1011" s="50"/>
      <c r="H1011" s="52"/>
      <c r="I1011" s="52">
        <v>3</v>
      </c>
      <c r="J1011" s="42">
        <f t="shared" ref="J1011:AZ1011" si="410">+J912+J913+J924</f>
        <v>1050</v>
      </c>
      <c r="K1011" s="42">
        <f t="shared" si="410"/>
        <v>16061.535</v>
      </c>
      <c r="L1011" s="42">
        <f t="shared" si="410"/>
        <v>0</v>
      </c>
      <c r="M1011" s="42">
        <f t="shared" si="410"/>
        <v>0</v>
      </c>
      <c r="N1011" s="42">
        <f t="shared" si="410"/>
        <v>0</v>
      </c>
      <c r="O1011" s="42">
        <f t="shared" si="410"/>
        <v>0</v>
      </c>
      <c r="P1011" s="42">
        <f t="shared" si="410"/>
        <v>17111.535</v>
      </c>
      <c r="Q1011" s="42">
        <f t="shared" si="410"/>
        <v>1050</v>
      </c>
      <c r="R1011" s="42">
        <f t="shared" si="410"/>
        <v>1538.46</v>
      </c>
      <c r="S1011" s="42">
        <f t="shared" si="410"/>
        <v>0</v>
      </c>
      <c r="T1011" s="42">
        <f t="shared" si="410"/>
        <v>0</v>
      </c>
      <c r="U1011" s="42">
        <f t="shared" si="410"/>
        <v>0</v>
      </c>
      <c r="V1011" s="42">
        <f t="shared" si="410"/>
        <v>0</v>
      </c>
      <c r="W1011" s="42">
        <f t="shared" si="410"/>
        <v>2588.46</v>
      </c>
      <c r="X1011" s="42">
        <f t="shared" si="410"/>
        <v>1050</v>
      </c>
      <c r="Y1011" s="42">
        <f t="shared" si="410"/>
        <v>1538.46</v>
      </c>
      <c r="Z1011" s="42">
        <f t="shared" si="410"/>
        <v>0</v>
      </c>
      <c r="AA1011" s="42">
        <f t="shared" si="410"/>
        <v>0</v>
      </c>
      <c r="AB1011" s="42">
        <f t="shared" si="410"/>
        <v>0</v>
      </c>
      <c r="AC1011" s="42">
        <f t="shared" si="410"/>
        <v>0</v>
      </c>
      <c r="AD1011" s="42">
        <f t="shared" si="410"/>
        <v>2588.46</v>
      </c>
      <c r="AE1011" s="42">
        <f t="shared" si="410"/>
        <v>1050</v>
      </c>
      <c r="AF1011" s="42">
        <f t="shared" si="410"/>
        <v>1538.46</v>
      </c>
      <c r="AG1011" s="42">
        <f t="shared" si="410"/>
        <v>0</v>
      </c>
      <c r="AH1011" s="42">
        <f t="shared" si="410"/>
        <v>0</v>
      </c>
      <c r="AI1011" s="42">
        <f t="shared" si="410"/>
        <v>0</v>
      </c>
      <c r="AJ1011" s="42">
        <f t="shared" si="410"/>
        <v>0</v>
      </c>
      <c r="AK1011" s="42">
        <f t="shared" si="410"/>
        <v>2588.46</v>
      </c>
      <c r="AL1011" s="42">
        <f t="shared" si="410"/>
        <v>4200</v>
      </c>
      <c r="AM1011" s="42">
        <f t="shared" si="410"/>
        <v>20676.915000000001</v>
      </c>
      <c r="AN1011" s="42">
        <f t="shared" si="410"/>
        <v>0</v>
      </c>
      <c r="AO1011" s="42">
        <f t="shared" si="410"/>
        <v>0</v>
      </c>
      <c r="AP1011" s="42">
        <f t="shared" si="410"/>
        <v>0</v>
      </c>
      <c r="AQ1011" s="42">
        <f t="shared" si="410"/>
        <v>0</v>
      </c>
      <c r="AR1011" s="42">
        <f t="shared" si="410"/>
        <v>24876.915000000001</v>
      </c>
      <c r="AS1011" s="42">
        <f t="shared" ref="AS1011:AY1011" si="411">+AS912+AS913+AS924</f>
        <v>0</v>
      </c>
      <c r="AT1011" s="42">
        <f t="shared" si="411"/>
        <v>0</v>
      </c>
      <c r="AU1011" s="42">
        <f t="shared" si="411"/>
        <v>0</v>
      </c>
      <c r="AV1011" s="42">
        <f t="shared" si="411"/>
        <v>0</v>
      </c>
      <c r="AW1011" s="42">
        <f t="shared" si="411"/>
        <v>0</v>
      </c>
      <c r="AX1011" s="42">
        <f t="shared" si="411"/>
        <v>0</v>
      </c>
      <c r="AY1011" s="42">
        <f t="shared" si="411"/>
        <v>0</v>
      </c>
      <c r="AZ1011" s="42">
        <f t="shared" si="410"/>
        <v>4200</v>
      </c>
      <c r="BA1011" s="42">
        <f t="shared" ref="BA1011:BF1011" si="412">+BA912+BA913+BA924</f>
        <v>20676.915000000001</v>
      </c>
      <c r="BB1011" s="42">
        <f t="shared" si="412"/>
        <v>0</v>
      </c>
      <c r="BC1011" s="42">
        <f t="shared" si="412"/>
        <v>0</v>
      </c>
      <c r="BD1011" s="42">
        <f t="shared" si="412"/>
        <v>0</v>
      </c>
      <c r="BE1011" s="42">
        <f t="shared" si="412"/>
        <v>0</v>
      </c>
      <c r="BF1011" s="42">
        <f t="shared" si="412"/>
        <v>24876.915000000001</v>
      </c>
    </row>
    <row r="1012" spans="1:59" s="3" customFormat="1" ht="26.25" hidden="1" customHeight="1">
      <c r="A1012" s="14" t="s">
        <v>13</v>
      </c>
      <c r="B1012" s="14" t="s">
        <v>13</v>
      </c>
      <c r="C1012" s="14" t="s">
        <v>13</v>
      </c>
      <c r="D1012" s="83"/>
      <c r="E1012" s="83"/>
      <c r="F1012" s="50"/>
      <c r="G1012" s="50"/>
      <c r="H1012" s="52"/>
      <c r="I1012" s="52">
        <v>1</v>
      </c>
      <c r="J1012" s="42">
        <f t="shared" ref="J1012:AZ1012" si="413">+J908</f>
        <v>654719.34699999995</v>
      </c>
      <c r="K1012" s="42">
        <f t="shared" si="413"/>
        <v>0</v>
      </c>
      <c r="L1012" s="42">
        <f t="shared" si="413"/>
        <v>0</v>
      </c>
      <c r="M1012" s="42">
        <f t="shared" si="413"/>
        <v>0</v>
      </c>
      <c r="N1012" s="42">
        <f t="shared" si="413"/>
        <v>0</v>
      </c>
      <c r="O1012" s="42">
        <f t="shared" si="413"/>
        <v>0</v>
      </c>
      <c r="P1012" s="42">
        <f t="shared" si="413"/>
        <v>654719.34699999995</v>
      </c>
      <c r="Q1012" s="42">
        <f t="shared" si="413"/>
        <v>759190.78799999994</v>
      </c>
      <c r="R1012" s="42">
        <f t="shared" si="413"/>
        <v>0</v>
      </c>
      <c r="S1012" s="42">
        <f t="shared" si="413"/>
        <v>0</v>
      </c>
      <c r="T1012" s="42">
        <f t="shared" si="413"/>
        <v>0</v>
      </c>
      <c r="U1012" s="42">
        <f t="shared" si="413"/>
        <v>0</v>
      </c>
      <c r="V1012" s="42">
        <f t="shared" si="413"/>
        <v>0</v>
      </c>
      <c r="W1012" s="42">
        <f t="shared" si="413"/>
        <v>759190.78799999994</v>
      </c>
      <c r="X1012" s="42">
        <f t="shared" si="413"/>
        <v>581490.05437999999</v>
      </c>
      <c r="Y1012" s="42">
        <f t="shared" si="413"/>
        <v>0</v>
      </c>
      <c r="Z1012" s="42">
        <f t="shared" si="413"/>
        <v>0</v>
      </c>
      <c r="AA1012" s="42">
        <f t="shared" si="413"/>
        <v>0</v>
      </c>
      <c r="AB1012" s="42">
        <f t="shared" si="413"/>
        <v>0</v>
      </c>
      <c r="AC1012" s="42">
        <f t="shared" si="413"/>
        <v>0</v>
      </c>
      <c r="AD1012" s="42">
        <f t="shared" si="413"/>
        <v>581490.05437999999</v>
      </c>
      <c r="AE1012" s="42">
        <f t="shared" si="413"/>
        <v>855990.1817999999</v>
      </c>
      <c r="AF1012" s="42">
        <f t="shared" si="413"/>
        <v>0</v>
      </c>
      <c r="AG1012" s="42">
        <f t="shared" si="413"/>
        <v>0</v>
      </c>
      <c r="AH1012" s="42">
        <f t="shared" si="413"/>
        <v>0</v>
      </c>
      <c r="AI1012" s="42">
        <f t="shared" si="413"/>
        <v>0</v>
      </c>
      <c r="AJ1012" s="42">
        <f t="shared" si="413"/>
        <v>0</v>
      </c>
      <c r="AK1012" s="42">
        <f t="shared" si="413"/>
        <v>855990.1817999999</v>
      </c>
      <c r="AL1012" s="42">
        <f t="shared" si="413"/>
        <v>2851390.3711799998</v>
      </c>
      <c r="AM1012" s="42">
        <f t="shared" si="413"/>
        <v>0</v>
      </c>
      <c r="AN1012" s="42">
        <f t="shared" si="413"/>
        <v>0</v>
      </c>
      <c r="AO1012" s="42">
        <f t="shared" si="413"/>
        <v>0</v>
      </c>
      <c r="AP1012" s="42">
        <f t="shared" si="413"/>
        <v>0</v>
      </c>
      <c r="AQ1012" s="42">
        <f t="shared" si="413"/>
        <v>0</v>
      </c>
      <c r="AR1012" s="42">
        <f t="shared" si="413"/>
        <v>2851390.3711799998</v>
      </c>
      <c r="AS1012" s="42">
        <f t="shared" ref="AS1012:AY1012" si="414">+AS908</f>
        <v>0</v>
      </c>
      <c r="AT1012" s="42">
        <f t="shared" si="414"/>
        <v>0</v>
      </c>
      <c r="AU1012" s="42">
        <f t="shared" si="414"/>
        <v>0</v>
      </c>
      <c r="AV1012" s="42">
        <f t="shared" si="414"/>
        <v>0</v>
      </c>
      <c r="AW1012" s="42">
        <f t="shared" si="414"/>
        <v>0</v>
      </c>
      <c r="AX1012" s="42">
        <f t="shared" si="414"/>
        <v>0</v>
      </c>
      <c r="AY1012" s="42">
        <f t="shared" si="414"/>
        <v>0</v>
      </c>
      <c r="AZ1012" s="42">
        <f t="shared" si="413"/>
        <v>2851390.3711799998</v>
      </c>
      <c r="BA1012" s="42">
        <f t="shared" ref="BA1012:BF1012" si="415">+BA908</f>
        <v>0</v>
      </c>
      <c r="BB1012" s="42">
        <f t="shared" si="415"/>
        <v>0</v>
      </c>
      <c r="BC1012" s="42">
        <f t="shared" si="415"/>
        <v>0</v>
      </c>
      <c r="BD1012" s="42">
        <f t="shared" si="415"/>
        <v>0</v>
      </c>
      <c r="BE1012" s="42">
        <f t="shared" si="415"/>
        <v>0</v>
      </c>
      <c r="BF1012" s="42">
        <f t="shared" si="415"/>
        <v>2851390.3711799998</v>
      </c>
    </row>
    <row r="1013" spans="1:59" s="3" customFormat="1" ht="26.25" hidden="1" customHeight="1">
      <c r="A1013" s="14" t="s">
        <v>1353</v>
      </c>
      <c r="B1013" s="14" t="s">
        <v>1353</v>
      </c>
      <c r="C1013" s="14" t="s">
        <v>1353</v>
      </c>
      <c r="D1013" s="83"/>
      <c r="E1013" s="83"/>
      <c r="F1013" s="50"/>
      <c r="G1013" s="50"/>
      <c r="H1013" s="52"/>
      <c r="I1013" s="52">
        <v>5</v>
      </c>
      <c r="J1013" s="42">
        <f t="shared" ref="J1013:AZ1013" si="416">+J956+J957+J958+J959+J960</f>
        <v>10000000</v>
      </c>
      <c r="K1013" s="42">
        <f t="shared" si="416"/>
        <v>0</v>
      </c>
      <c r="L1013" s="42">
        <f t="shared" si="416"/>
        <v>0</v>
      </c>
      <c r="M1013" s="42">
        <f t="shared" si="416"/>
        <v>0</v>
      </c>
      <c r="N1013" s="42">
        <f t="shared" si="416"/>
        <v>0</v>
      </c>
      <c r="O1013" s="42">
        <f t="shared" si="416"/>
        <v>0</v>
      </c>
      <c r="P1013" s="42">
        <f t="shared" si="416"/>
        <v>10000000</v>
      </c>
      <c r="Q1013" s="42">
        <f t="shared" si="416"/>
        <v>10000000</v>
      </c>
      <c r="R1013" s="42">
        <f t="shared" si="416"/>
        <v>0</v>
      </c>
      <c r="S1013" s="42">
        <f t="shared" si="416"/>
        <v>0</v>
      </c>
      <c r="T1013" s="42">
        <f t="shared" si="416"/>
        <v>0</v>
      </c>
      <c r="U1013" s="42">
        <f t="shared" si="416"/>
        <v>0</v>
      </c>
      <c r="V1013" s="42">
        <f t="shared" si="416"/>
        <v>0</v>
      </c>
      <c r="W1013" s="42">
        <f t="shared" si="416"/>
        <v>10000000</v>
      </c>
      <c r="X1013" s="42">
        <f t="shared" si="416"/>
        <v>10000000</v>
      </c>
      <c r="Y1013" s="42">
        <f t="shared" si="416"/>
        <v>0</v>
      </c>
      <c r="Z1013" s="42">
        <f t="shared" si="416"/>
        <v>0</v>
      </c>
      <c r="AA1013" s="42">
        <f t="shared" si="416"/>
        <v>0</v>
      </c>
      <c r="AB1013" s="42">
        <f t="shared" si="416"/>
        <v>0</v>
      </c>
      <c r="AC1013" s="42">
        <f t="shared" si="416"/>
        <v>0</v>
      </c>
      <c r="AD1013" s="42">
        <f t="shared" si="416"/>
        <v>10000000</v>
      </c>
      <c r="AE1013" s="42">
        <f t="shared" si="416"/>
        <v>10000000</v>
      </c>
      <c r="AF1013" s="42">
        <f t="shared" si="416"/>
        <v>0</v>
      </c>
      <c r="AG1013" s="42">
        <f t="shared" si="416"/>
        <v>0</v>
      </c>
      <c r="AH1013" s="42">
        <f t="shared" si="416"/>
        <v>0</v>
      </c>
      <c r="AI1013" s="42">
        <f t="shared" si="416"/>
        <v>0</v>
      </c>
      <c r="AJ1013" s="42">
        <f t="shared" si="416"/>
        <v>0</v>
      </c>
      <c r="AK1013" s="42">
        <f t="shared" si="416"/>
        <v>10000000</v>
      </c>
      <c r="AL1013" s="42">
        <f t="shared" si="416"/>
        <v>90582000</v>
      </c>
      <c r="AM1013" s="42">
        <f t="shared" si="416"/>
        <v>0</v>
      </c>
      <c r="AN1013" s="42">
        <f t="shared" si="416"/>
        <v>0</v>
      </c>
      <c r="AO1013" s="42">
        <f t="shared" si="416"/>
        <v>0</v>
      </c>
      <c r="AP1013" s="42">
        <f t="shared" si="416"/>
        <v>0</v>
      </c>
      <c r="AQ1013" s="42">
        <f t="shared" si="416"/>
        <v>0</v>
      </c>
      <c r="AR1013" s="42">
        <f t="shared" si="416"/>
        <v>90582000</v>
      </c>
      <c r="AS1013" s="42">
        <f t="shared" ref="AS1013:AY1013" si="417">+AS956+AS957+AS958+AS959+AS960</f>
        <v>0</v>
      </c>
      <c r="AT1013" s="42">
        <f t="shared" si="417"/>
        <v>0</v>
      </c>
      <c r="AU1013" s="42">
        <f t="shared" si="417"/>
        <v>0</v>
      </c>
      <c r="AV1013" s="42">
        <f t="shared" si="417"/>
        <v>0</v>
      </c>
      <c r="AW1013" s="42">
        <f t="shared" si="417"/>
        <v>0</v>
      </c>
      <c r="AX1013" s="42">
        <f t="shared" si="417"/>
        <v>0</v>
      </c>
      <c r="AY1013" s="42">
        <f t="shared" si="417"/>
        <v>0</v>
      </c>
      <c r="AZ1013" s="42">
        <f t="shared" si="416"/>
        <v>90582000</v>
      </c>
      <c r="BA1013" s="42">
        <f t="shared" ref="BA1013:BF1013" si="418">+BA956+BA957+BA958+BA959+BA960</f>
        <v>0</v>
      </c>
      <c r="BB1013" s="42">
        <f t="shared" si="418"/>
        <v>0</v>
      </c>
      <c r="BC1013" s="42">
        <f t="shared" si="418"/>
        <v>0</v>
      </c>
      <c r="BD1013" s="42">
        <f t="shared" si="418"/>
        <v>0</v>
      </c>
      <c r="BE1013" s="42">
        <f t="shared" si="418"/>
        <v>0</v>
      </c>
      <c r="BF1013" s="42">
        <f t="shared" si="418"/>
        <v>90582000</v>
      </c>
    </row>
    <row r="1014" spans="1:59" s="3" customFormat="1" ht="26.25" hidden="1" customHeight="1">
      <c r="A1014" s="14"/>
      <c r="B1014" s="14"/>
      <c r="C1014" s="14"/>
      <c r="D1014" s="83"/>
      <c r="E1014" s="83"/>
      <c r="F1014" s="50"/>
      <c r="G1014" s="50"/>
      <c r="H1014" s="52"/>
      <c r="I1014" s="52"/>
      <c r="J1014" s="42"/>
      <c r="K1014" s="42"/>
      <c r="L1014" s="42"/>
      <c r="M1014" s="42"/>
      <c r="N1014" s="42"/>
      <c r="O1014" s="42"/>
      <c r="P1014" s="42"/>
      <c r="Q1014" s="42"/>
      <c r="R1014" s="42"/>
      <c r="S1014" s="42"/>
      <c r="T1014" s="42"/>
      <c r="U1014" s="42"/>
      <c r="V1014" s="42"/>
      <c r="W1014" s="42"/>
      <c r="X1014" s="42"/>
      <c r="Y1014" s="42"/>
      <c r="Z1014" s="42"/>
      <c r="AA1014" s="42"/>
      <c r="AB1014" s="42"/>
      <c r="AC1014" s="42"/>
      <c r="AD1014" s="42"/>
      <c r="AE1014" s="42"/>
      <c r="AF1014" s="42"/>
      <c r="AG1014" s="42"/>
      <c r="AH1014" s="42"/>
      <c r="AI1014" s="42"/>
      <c r="AJ1014" s="42"/>
      <c r="AK1014" s="42"/>
      <c r="AL1014" s="42"/>
      <c r="AM1014" s="42"/>
      <c r="AN1014" s="42"/>
      <c r="AO1014" s="42"/>
      <c r="AP1014" s="42"/>
      <c r="AQ1014" s="42"/>
      <c r="AR1014" s="42"/>
      <c r="AS1014" s="42"/>
      <c r="AT1014" s="42"/>
      <c r="AU1014" s="42"/>
      <c r="AV1014" s="42"/>
      <c r="AW1014" s="42"/>
      <c r="AX1014" s="42"/>
      <c r="AY1014" s="42"/>
      <c r="AZ1014" s="42"/>
      <c r="BA1014" s="42"/>
      <c r="BB1014" s="42"/>
      <c r="BC1014" s="42"/>
      <c r="BD1014" s="42"/>
      <c r="BE1014" s="42"/>
      <c r="BF1014" s="42"/>
    </row>
    <row r="1015" spans="1:59" ht="52.5" hidden="1" customHeight="1">
      <c r="A1015" s="14" t="s">
        <v>1354</v>
      </c>
      <c r="B1015" s="14" t="s">
        <v>1354</v>
      </c>
      <c r="C1015" s="14" t="s">
        <v>1355</v>
      </c>
      <c r="D1015" s="83"/>
      <c r="E1015" s="83"/>
      <c r="F1015" s="50"/>
      <c r="G1015" s="50"/>
      <c r="H1015" s="52"/>
      <c r="I1015" s="52">
        <v>1</v>
      </c>
      <c r="J1015" s="42">
        <f t="shared" ref="J1015:AK1015" si="419">+J967</f>
        <v>0</v>
      </c>
      <c r="K1015" s="42">
        <f t="shared" si="419"/>
        <v>0</v>
      </c>
      <c r="L1015" s="42">
        <f t="shared" si="419"/>
        <v>0</v>
      </c>
      <c r="M1015" s="42">
        <f t="shared" si="419"/>
        <v>0</v>
      </c>
      <c r="N1015" s="42">
        <f t="shared" si="419"/>
        <v>0</v>
      </c>
      <c r="O1015" s="42">
        <f t="shared" si="419"/>
        <v>0</v>
      </c>
      <c r="P1015" s="42">
        <f t="shared" si="419"/>
        <v>0</v>
      </c>
      <c r="Q1015" s="42">
        <f t="shared" si="419"/>
        <v>0</v>
      </c>
      <c r="R1015" s="42">
        <f t="shared" si="419"/>
        <v>0</v>
      </c>
      <c r="S1015" s="42">
        <f t="shared" si="419"/>
        <v>0</v>
      </c>
      <c r="T1015" s="42">
        <f t="shared" si="419"/>
        <v>0</v>
      </c>
      <c r="U1015" s="42">
        <f t="shared" si="419"/>
        <v>0</v>
      </c>
      <c r="V1015" s="42">
        <f t="shared" si="419"/>
        <v>0</v>
      </c>
      <c r="W1015" s="42">
        <f t="shared" si="419"/>
        <v>0</v>
      </c>
      <c r="X1015" s="42">
        <f t="shared" si="419"/>
        <v>0</v>
      </c>
      <c r="Y1015" s="42">
        <f t="shared" si="419"/>
        <v>0</v>
      </c>
      <c r="Z1015" s="42">
        <f t="shared" si="419"/>
        <v>0</v>
      </c>
      <c r="AA1015" s="42">
        <f t="shared" si="419"/>
        <v>0</v>
      </c>
      <c r="AB1015" s="42">
        <f t="shared" si="419"/>
        <v>0</v>
      </c>
      <c r="AC1015" s="42">
        <f t="shared" si="419"/>
        <v>0</v>
      </c>
      <c r="AD1015" s="42">
        <f t="shared" si="419"/>
        <v>0</v>
      </c>
      <c r="AE1015" s="42">
        <f t="shared" si="419"/>
        <v>0</v>
      </c>
      <c r="AF1015" s="42">
        <f t="shared" si="419"/>
        <v>0</v>
      </c>
      <c r="AG1015" s="42">
        <f t="shared" si="419"/>
        <v>0</v>
      </c>
      <c r="AH1015" s="42">
        <f t="shared" si="419"/>
        <v>0</v>
      </c>
      <c r="AI1015" s="42">
        <f t="shared" si="419"/>
        <v>0</v>
      </c>
      <c r="AJ1015" s="42">
        <f t="shared" si="419"/>
        <v>0</v>
      </c>
      <c r="AK1015" s="42">
        <f t="shared" si="419"/>
        <v>0</v>
      </c>
      <c r="AL1015" s="42">
        <f t="shared" ref="AL1015:BF1015" si="420">+AL967</f>
        <v>0</v>
      </c>
      <c r="AM1015" s="42">
        <f t="shared" si="420"/>
        <v>0</v>
      </c>
      <c r="AN1015" s="42">
        <f t="shared" si="420"/>
        <v>0</v>
      </c>
      <c r="AO1015" s="42">
        <f t="shared" si="420"/>
        <v>0</v>
      </c>
      <c r="AP1015" s="42">
        <f t="shared" si="420"/>
        <v>0</v>
      </c>
      <c r="AQ1015" s="42">
        <f t="shared" si="420"/>
        <v>0</v>
      </c>
      <c r="AR1015" s="42">
        <f t="shared" si="420"/>
        <v>0</v>
      </c>
      <c r="AS1015" s="42">
        <f t="shared" ref="AS1015:AY1015" si="421">+AS967</f>
        <v>0</v>
      </c>
      <c r="AT1015" s="42">
        <f t="shared" si="421"/>
        <v>0</v>
      </c>
      <c r="AU1015" s="42">
        <f t="shared" si="421"/>
        <v>0</v>
      </c>
      <c r="AV1015" s="42">
        <f t="shared" si="421"/>
        <v>0</v>
      </c>
      <c r="AW1015" s="42">
        <f t="shared" si="421"/>
        <v>0</v>
      </c>
      <c r="AX1015" s="42">
        <f t="shared" si="421"/>
        <v>0</v>
      </c>
      <c r="AY1015" s="42">
        <f t="shared" si="421"/>
        <v>0</v>
      </c>
      <c r="AZ1015" s="42">
        <f t="shared" si="420"/>
        <v>0</v>
      </c>
      <c r="BA1015" s="42">
        <f t="shared" si="420"/>
        <v>0</v>
      </c>
      <c r="BB1015" s="42">
        <f t="shared" si="420"/>
        <v>0</v>
      </c>
      <c r="BC1015" s="42">
        <f t="shared" si="420"/>
        <v>0</v>
      </c>
      <c r="BD1015" s="42">
        <f t="shared" si="420"/>
        <v>0</v>
      </c>
      <c r="BE1015" s="42">
        <f t="shared" si="420"/>
        <v>0</v>
      </c>
      <c r="BF1015" s="42">
        <f t="shared" si="420"/>
        <v>0</v>
      </c>
    </row>
    <row r="1016" spans="1:59" s="4" customFormat="1" ht="26.25" hidden="1" customHeight="1">
      <c r="A1016" s="55"/>
      <c r="B1016" s="28" t="s">
        <v>1356</v>
      </c>
      <c r="C1016" s="55"/>
      <c r="D1016" s="56"/>
      <c r="E1016" s="56"/>
      <c r="F1016" s="57"/>
      <c r="G1016" s="57"/>
      <c r="H1016" s="55"/>
      <c r="I1016" s="58">
        <f>SUM(I992:I1015)</f>
        <v>975</v>
      </c>
      <c r="J1016" s="58" t="e">
        <f t="shared" ref="J1016:AR1016" si="422">SUM(J992:J1015)</f>
        <v>#REF!</v>
      </c>
      <c r="K1016" s="58" t="e">
        <f t="shared" si="422"/>
        <v>#REF!</v>
      </c>
      <c r="L1016" s="58" t="e">
        <f t="shared" si="422"/>
        <v>#REF!</v>
      </c>
      <c r="M1016" s="58" t="e">
        <f t="shared" si="422"/>
        <v>#REF!</v>
      </c>
      <c r="N1016" s="58" t="e">
        <f t="shared" si="422"/>
        <v>#REF!</v>
      </c>
      <c r="O1016" s="58" t="e">
        <f t="shared" si="422"/>
        <v>#REF!</v>
      </c>
      <c r="P1016" s="58" t="e">
        <f t="shared" si="422"/>
        <v>#REF!</v>
      </c>
      <c r="Q1016" s="58" t="e">
        <f t="shared" si="422"/>
        <v>#REF!</v>
      </c>
      <c r="R1016" s="58" t="e">
        <f t="shared" si="422"/>
        <v>#REF!</v>
      </c>
      <c r="S1016" s="58" t="e">
        <f t="shared" si="422"/>
        <v>#REF!</v>
      </c>
      <c r="T1016" s="58" t="e">
        <f t="shared" si="422"/>
        <v>#REF!</v>
      </c>
      <c r="U1016" s="58" t="e">
        <f t="shared" si="422"/>
        <v>#REF!</v>
      </c>
      <c r="V1016" s="58" t="e">
        <f t="shared" si="422"/>
        <v>#REF!</v>
      </c>
      <c r="W1016" s="58" t="e">
        <f t="shared" si="422"/>
        <v>#REF!</v>
      </c>
      <c r="X1016" s="58" t="e">
        <f t="shared" si="422"/>
        <v>#REF!</v>
      </c>
      <c r="Y1016" s="58" t="e">
        <f t="shared" si="422"/>
        <v>#REF!</v>
      </c>
      <c r="Z1016" s="58" t="e">
        <f t="shared" si="422"/>
        <v>#REF!</v>
      </c>
      <c r="AA1016" s="58" t="e">
        <f t="shared" si="422"/>
        <v>#REF!</v>
      </c>
      <c r="AB1016" s="58" t="e">
        <f t="shared" si="422"/>
        <v>#REF!</v>
      </c>
      <c r="AC1016" s="58" t="e">
        <f t="shared" si="422"/>
        <v>#REF!</v>
      </c>
      <c r="AD1016" s="58" t="e">
        <f t="shared" si="422"/>
        <v>#REF!</v>
      </c>
      <c r="AE1016" s="58" t="e">
        <f t="shared" si="422"/>
        <v>#REF!</v>
      </c>
      <c r="AF1016" s="58" t="e">
        <f t="shared" si="422"/>
        <v>#REF!</v>
      </c>
      <c r="AG1016" s="58" t="e">
        <f t="shared" si="422"/>
        <v>#REF!</v>
      </c>
      <c r="AH1016" s="58" t="e">
        <f t="shared" si="422"/>
        <v>#REF!</v>
      </c>
      <c r="AI1016" s="58" t="e">
        <f t="shared" si="422"/>
        <v>#REF!</v>
      </c>
      <c r="AJ1016" s="58" t="e">
        <f t="shared" si="422"/>
        <v>#REF!</v>
      </c>
      <c r="AK1016" s="58" t="e">
        <f t="shared" si="422"/>
        <v>#REF!</v>
      </c>
      <c r="AL1016" s="58" t="e">
        <f t="shared" si="422"/>
        <v>#REF!</v>
      </c>
      <c r="AM1016" s="58" t="e">
        <f t="shared" si="422"/>
        <v>#REF!</v>
      </c>
      <c r="AN1016" s="58" t="e">
        <f t="shared" si="422"/>
        <v>#REF!</v>
      </c>
      <c r="AO1016" s="58" t="e">
        <f t="shared" si="422"/>
        <v>#REF!</v>
      </c>
      <c r="AP1016" s="58" t="e">
        <f t="shared" si="422"/>
        <v>#REF!</v>
      </c>
      <c r="AQ1016" s="58" t="e">
        <f t="shared" si="422"/>
        <v>#REF!</v>
      </c>
      <c r="AR1016" s="58" t="e">
        <f t="shared" si="422"/>
        <v>#REF!</v>
      </c>
      <c r="AS1016" s="58" t="e">
        <f t="shared" ref="AS1016:AY1016" si="423">SUM(AS992:AS1015)</f>
        <v>#REF!</v>
      </c>
      <c r="AT1016" s="58" t="e">
        <f t="shared" si="423"/>
        <v>#REF!</v>
      </c>
      <c r="AU1016" s="58" t="e">
        <f t="shared" si="423"/>
        <v>#REF!</v>
      </c>
      <c r="AV1016" s="58" t="e">
        <f t="shared" si="423"/>
        <v>#REF!</v>
      </c>
      <c r="AW1016" s="58" t="e">
        <f t="shared" si="423"/>
        <v>#REF!</v>
      </c>
      <c r="AX1016" s="58" t="e">
        <f t="shared" si="423"/>
        <v>#REF!</v>
      </c>
      <c r="AY1016" s="58" t="e">
        <f t="shared" si="423"/>
        <v>#REF!</v>
      </c>
      <c r="AZ1016" s="58" t="e">
        <f t="shared" ref="AZ1016:BF1016" si="424">SUM(AZ992:AZ1015)</f>
        <v>#REF!</v>
      </c>
      <c r="BA1016" s="58" t="e">
        <f t="shared" si="424"/>
        <v>#REF!</v>
      </c>
      <c r="BB1016" s="58" t="e">
        <f t="shared" si="424"/>
        <v>#REF!</v>
      </c>
      <c r="BC1016" s="58" t="e">
        <f t="shared" si="424"/>
        <v>#REF!</v>
      </c>
      <c r="BD1016" s="58" t="e">
        <f t="shared" si="424"/>
        <v>#REF!</v>
      </c>
      <c r="BE1016" s="58" t="e">
        <f t="shared" si="424"/>
        <v>#REF!</v>
      </c>
      <c r="BF1016" s="58" t="e">
        <f t="shared" si="424"/>
        <v>#REF!</v>
      </c>
      <c r="BG1016" s="93"/>
    </row>
    <row r="1017" spans="1:59" s="4" customFormat="1" ht="26.25" hidden="1" customHeight="1">
      <c r="A1017" s="55"/>
      <c r="B1017" s="55"/>
      <c r="C1017" s="55"/>
      <c r="D1017" s="56"/>
      <c r="E1017" s="56"/>
      <c r="F1017" s="57"/>
      <c r="G1017" s="57"/>
      <c r="H1017" s="55"/>
      <c r="I1017" s="55"/>
      <c r="J1017" s="59">
        <v>214502165.697</v>
      </c>
      <c r="K1017" s="59">
        <v>11242219.535</v>
      </c>
      <c r="L1017" s="59">
        <v>0</v>
      </c>
      <c r="M1017" s="59">
        <v>425171.1284843898</v>
      </c>
      <c r="N1017" s="59">
        <v>48239539.950000003</v>
      </c>
      <c r="O1017" s="59">
        <v>8070097</v>
      </c>
      <c r="P1017" s="59">
        <v>282479193.31048441</v>
      </c>
      <c r="Q1017" s="59">
        <v>356308319.84957999</v>
      </c>
      <c r="R1017" s="59">
        <v>8782353.4600000009</v>
      </c>
      <c r="S1017" s="59">
        <v>2347000</v>
      </c>
      <c r="T1017" s="59">
        <v>5917885.6574843898</v>
      </c>
      <c r="U1017" s="59">
        <v>123728976.95</v>
      </c>
      <c r="V1017" s="59">
        <v>3088830</v>
      </c>
      <c r="W1017" s="59">
        <v>500173365.91706431</v>
      </c>
      <c r="X1017" s="59">
        <v>401449634.05438</v>
      </c>
      <c r="Y1017" s="59">
        <v>12240603.460000001</v>
      </c>
      <c r="Z1017" s="59">
        <v>0</v>
      </c>
      <c r="AA1017" s="59">
        <v>39629458.740000002</v>
      </c>
      <c r="AB1017" s="59">
        <v>141250851.06999999</v>
      </c>
      <c r="AC1017" s="59">
        <v>2218713</v>
      </c>
      <c r="AD1017" s="59">
        <v>596789260.32437992</v>
      </c>
      <c r="AE1017" s="59">
        <v>320234632.18180001</v>
      </c>
      <c r="AF1017" s="59">
        <v>28220153.460000001</v>
      </c>
      <c r="AG1017" s="59">
        <v>0</v>
      </c>
      <c r="AH1017" s="59">
        <v>13269550</v>
      </c>
      <c r="AI1017" s="59">
        <v>85485169.870000005</v>
      </c>
      <c r="AJ1017" s="59">
        <v>1256810</v>
      </c>
      <c r="AK1017" s="59">
        <v>448466315.51180005</v>
      </c>
      <c r="AL1017" s="59">
        <v>1343076751.7827599</v>
      </c>
      <c r="AM1017" s="59">
        <v>60485329.914999999</v>
      </c>
      <c r="AN1017" s="59">
        <v>2347000</v>
      </c>
      <c r="AO1017" s="59">
        <v>60422533.525968783</v>
      </c>
      <c r="AP1017" s="59">
        <v>398704537.84000003</v>
      </c>
      <c r="AQ1017" s="59">
        <v>14634450</v>
      </c>
      <c r="AR1017" s="59">
        <v>1879670603.0637286</v>
      </c>
      <c r="AS1017" s="59">
        <v>535130165.76999998</v>
      </c>
      <c r="AT1017" s="59">
        <v>121497</v>
      </c>
      <c r="AU1017" s="59">
        <v>0</v>
      </c>
      <c r="AV1017" s="59">
        <v>0</v>
      </c>
      <c r="AW1017" s="59">
        <v>68827640</v>
      </c>
      <c r="AX1017" s="59">
        <v>510.6</v>
      </c>
      <c r="AY1017" s="59">
        <v>604079813.37</v>
      </c>
      <c r="AZ1017" s="59">
        <v>1878206917.5527599</v>
      </c>
      <c r="BA1017" s="59">
        <v>60606826.914999999</v>
      </c>
      <c r="BB1017" s="59">
        <v>2347000</v>
      </c>
      <c r="BC1017" s="59">
        <v>59418533.525968783</v>
      </c>
      <c r="BD1017" s="59">
        <v>467532177.84000003</v>
      </c>
      <c r="BE1017" s="59">
        <v>14634960.6</v>
      </c>
      <c r="BF1017" s="59">
        <v>2484734636.3387289</v>
      </c>
      <c r="BG1017" s="93"/>
    </row>
    <row r="1018" spans="1:59" ht="26.25" hidden="1" customHeight="1" thickBot="1">
      <c r="A1018" s="52"/>
      <c r="B1018" s="52"/>
      <c r="C1018" s="52"/>
      <c r="D1018" s="83"/>
      <c r="E1018" s="83"/>
      <c r="F1018" s="60"/>
      <c r="G1018" s="50">
        <f>10*17</f>
        <v>170</v>
      </c>
      <c r="H1018" s="52"/>
      <c r="I1018" s="52"/>
      <c r="J1018" s="42" t="e">
        <f t="shared" ref="J1018:AZ1018" si="425">+J1016-J974</f>
        <v>#REF!</v>
      </c>
      <c r="K1018" s="42" t="e">
        <f t="shared" si="425"/>
        <v>#REF!</v>
      </c>
      <c r="L1018" s="42" t="e">
        <f t="shared" si="425"/>
        <v>#REF!</v>
      </c>
      <c r="M1018" s="42" t="e">
        <f t="shared" si="425"/>
        <v>#REF!</v>
      </c>
      <c r="N1018" s="42" t="e">
        <f t="shared" si="425"/>
        <v>#REF!</v>
      </c>
      <c r="O1018" s="42" t="e">
        <f t="shared" si="425"/>
        <v>#REF!</v>
      </c>
      <c r="P1018" s="42" t="e">
        <f t="shared" si="425"/>
        <v>#REF!</v>
      </c>
      <c r="Q1018" s="42" t="e">
        <f t="shared" si="425"/>
        <v>#REF!</v>
      </c>
      <c r="R1018" s="42" t="e">
        <f t="shared" si="425"/>
        <v>#REF!</v>
      </c>
      <c r="S1018" s="42" t="e">
        <f t="shared" si="425"/>
        <v>#REF!</v>
      </c>
      <c r="T1018" s="42" t="e">
        <f t="shared" si="425"/>
        <v>#REF!</v>
      </c>
      <c r="U1018" s="42" t="e">
        <f t="shared" si="425"/>
        <v>#REF!</v>
      </c>
      <c r="V1018" s="42" t="e">
        <f t="shared" si="425"/>
        <v>#REF!</v>
      </c>
      <c r="W1018" s="42" t="e">
        <f t="shared" si="425"/>
        <v>#REF!</v>
      </c>
      <c r="X1018" s="42" t="e">
        <f t="shared" si="425"/>
        <v>#REF!</v>
      </c>
      <c r="Y1018" s="42" t="e">
        <f t="shared" si="425"/>
        <v>#REF!</v>
      </c>
      <c r="Z1018" s="42" t="e">
        <f t="shared" si="425"/>
        <v>#REF!</v>
      </c>
      <c r="AA1018" s="42" t="e">
        <f t="shared" si="425"/>
        <v>#REF!</v>
      </c>
      <c r="AB1018" s="42" t="e">
        <f t="shared" si="425"/>
        <v>#REF!</v>
      </c>
      <c r="AC1018" s="42" t="e">
        <f t="shared" si="425"/>
        <v>#REF!</v>
      </c>
      <c r="AD1018" s="42" t="e">
        <f t="shared" si="425"/>
        <v>#REF!</v>
      </c>
      <c r="AE1018" s="42" t="e">
        <f t="shared" si="425"/>
        <v>#REF!</v>
      </c>
      <c r="AF1018" s="42" t="e">
        <f t="shared" si="425"/>
        <v>#REF!</v>
      </c>
      <c r="AG1018" s="42" t="e">
        <f t="shared" si="425"/>
        <v>#REF!</v>
      </c>
      <c r="AH1018" s="42" t="e">
        <f t="shared" si="425"/>
        <v>#REF!</v>
      </c>
      <c r="AI1018" s="42" t="e">
        <f t="shared" si="425"/>
        <v>#REF!</v>
      </c>
      <c r="AJ1018" s="42" t="e">
        <f t="shared" si="425"/>
        <v>#REF!</v>
      </c>
      <c r="AK1018" s="42" t="e">
        <f t="shared" si="425"/>
        <v>#REF!</v>
      </c>
      <c r="AL1018" s="42" t="e">
        <f t="shared" si="425"/>
        <v>#REF!</v>
      </c>
      <c r="AM1018" s="42" t="e">
        <f t="shared" si="425"/>
        <v>#REF!</v>
      </c>
      <c r="AN1018" s="42" t="e">
        <f t="shared" si="425"/>
        <v>#REF!</v>
      </c>
      <c r="AO1018" s="42" t="e">
        <f t="shared" si="425"/>
        <v>#REF!</v>
      </c>
      <c r="AP1018" s="42" t="e">
        <f t="shared" si="425"/>
        <v>#REF!</v>
      </c>
      <c r="AQ1018" s="42" t="e">
        <f t="shared" si="425"/>
        <v>#REF!</v>
      </c>
      <c r="AR1018" s="42" t="e">
        <f t="shared" si="425"/>
        <v>#REF!</v>
      </c>
      <c r="AS1018" s="42" t="e">
        <f t="shared" ref="AS1018:AY1018" si="426">+AS1016-AS974</f>
        <v>#REF!</v>
      </c>
      <c r="AT1018" s="42" t="e">
        <f t="shared" si="426"/>
        <v>#REF!</v>
      </c>
      <c r="AU1018" s="42" t="e">
        <f t="shared" si="426"/>
        <v>#REF!</v>
      </c>
      <c r="AV1018" s="42" t="e">
        <f t="shared" si="426"/>
        <v>#REF!</v>
      </c>
      <c r="AW1018" s="42" t="e">
        <f t="shared" si="426"/>
        <v>#REF!</v>
      </c>
      <c r="AX1018" s="42" t="e">
        <f t="shared" si="426"/>
        <v>#REF!</v>
      </c>
      <c r="AY1018" s="42" t="e">
        <f t="shared" si="426"/>
        <v>#REF!</v>
      </c>
      <c r="AZ1018" s="42" t="e">
        <f t="shared" si="425"/>
        <v>#REF!</v>
      </c>
      <c r="BA1018" s="42" t="e">
        <f t="shared" ref="BA1018:BF1018" si="427">+BA1016-BA974</f>
        <v>#REF!</v>
      </c>
      <c r="BB1018" s="42" t="e">
        <f t="shared" si="427"/>
        <v>#REF!</v>
      </c>
      <c r="BC1018" s="42" t="e">
        <f t="shared" si="427"/>
        <v>#REF!</v>
      </c>
      <c r="BD1018" s="42" t="e">
        <f t="shared" si="427"/>
        <v>#REF!</v>
      </c>
      <c r="BE1018" s="42" t="e">
        <f t="shared" si="427"/>
        <v>#REF!</v>
      </c>
      <c r="BF1018" s="42" t="e">
        <f t="shared" si="427"/>
        <v>#REF!</v>
      </c>
    </row>
    <row r="1019" spans="1:59" s="3" customFormat="1" ht="27" hidden="1" customHeight="1" thickBot="1">
      <c r="A1019" s="52"/>
      <c r="B1019" s="52" t="s">
        <v>1357</v>
      </c>
      <c r="C1019" s="60" t="e">
        <f>+BF9+BF164+BF629+BF646+BF453+BF464+BF650+BF659+#REF!+BF828+#REF!+BF899+#REF!</f>
        <v>#REF!</v>
      </c>
      <c r="D1019" s="61"/>
      <c r="E1019" s="61"/>
      <c r="F1019" s="62"/>
      <c r="G1019" s="50">
        <f>5*16</f>
        <v>80</v>
      </c>
      <c r="H1019" s="52"/>
      <c r="I1019" s="52"/>
      <c r="J1019" s="42"/>
      <c r="K1019" s="42"/>
      <c r="L1019" s="42"/>
      <c r="M1019" s="42"/>
      <c r="N1019" s="42"/>
      <c r="O1019" s="42"/>
      <c r="P1019" s="42"/>
      <c r="Q1019" s="42"/>
      <c r="R1019" s="42"/>
      <c r="S1019" s="42"/>
      <c r="T1019" s="42"/>
      <c r="U1019" s="42"/>
      <c r="V1019" s="42"/>
      <c r="W1019" s="42"/>
      <c r="X1019" s="42"/>
      <c r="Y1019" s="42"/>
      <c r="Z1019" s="42"/>
      <c r="AA1019" s="42"/>
      <c r="AB1019" s="42"/>
      <c r="AC1019" s="42"/>
      <c r="AD1019" s="42"/>
      <c r="AE1019" s="42"/>
      <c r="AF1019" s="42"/>
      <c r="AG1019" s="42"/>
      <c r="AH1019" s="42"/>
      <c r="AI1019" s="42"/>
      <c r="AJ1019" s="42"/>
      <c r="AK1019" s="42"/>
      <c r="AL1019" s="42"/>
      <c r="AM1019" s="42"/>
      <c r="AN1019" s="42"/>
      <c r="AO1019" s="42"/>
      <c r="AP1019" s="42"/>
      <c r="AQ1019" s="42"/>
      <c r="AR1019" s="42"/>
      <c r="AS1019" s="42"/>
      <c r="AT1019" s="42"/>
      <c r="AU1019" s="42"/>
      <c r="AV1019" s="42"/>
      <c r="AW1019" s="42"/>
      <c r="AX1019" s="42"/>
      <c r="AY1019" s="42"/>
      <c r="AZ1019" s="42"/>
      <c r="BA1019" s="42"/>
      <c r="BB1019" s="42"/>
      <c r="BC1019" s="42"/>
      <c r="BD1019" s="42"/>
      <c r="BE1019" s="42"/>
      <c r="BF1019" s="42"/>
    </row>
    <row r="1020" spans="1:59" s="3" customFormat="1" ht="27" hidden="1" customHeight="1" thickBot="1">
      <c r="A1020" s="52"/>
      <c r="B1020" s="52" t="s">
        <v>47</v>
      </c>
      <c r="C1020" s="63"/>
      <c r="D1020" s="61" t="s">
        <v>44</v>
      </c>
      <c r="E1020" s="61" t="s">
        <v>44</v>
      </c>
      <c r="F1020" s="64" t="s">
        <v>1502</v>
      </c>
      <c r="G1020" s="50">
        <v>14</v>
      </c>
      <c r="H1020" s="65"/>
      <c r="I1020" s="48">
        <v>87</v>
      </c>
      <c r="J1020" s="42" t="e">
        <f>+J163+J178+#REF!+J529+J530+J531+J533+J534+J538+J539+J540+J541+J542+J543+J544+J545+J587+J660+J667+J701+J702+J710+J727+J734+J752+J756+J762+J769+J770+J771+J773+J774+J775+J776+J779+J780+J782+J790+J806+J809+J810+J811+J812+J814+J815+J817+J818+J819+J820+J828+J829+J830+J831+J832+J833+J834+J835+J836+J849+J887+J902+J904+J905+J906+J907+J908+J912+J913+J914+J915+J922+J923+J924+J930+J936+J946+J947+J948+J949+J950+J952+J954+J957+J958+J959+J960+J973</f>
        <v>#REF!</v>
      </c>
      <c r="K1020" s="42" t="e">
        <f>+K163+K178+#REF!+K529+K530+K531+K533+K534+K538+K539+K540+K541+K542+K543+K544+K545+K587+K660+K667+K701+K702+K710+K727+K734+K752+K756+K762+K769+K770+K771+K773+K774+K775+K776+K779+K780+K782+K790+K806+K809+K810+K811+K812+K814+K815+K817+K818+K819+K820+K828+K829+K830+K831+K832+K833+K834+K835+K836+K849+K887+K902+K904+K905+K906+K907+K908+K912+K913+K914+K915+K922+K923+K924+K930+K936+K946+K947+K948+K949+K950+K952+K954+K957+K958+K959+K960+K973</f>
        <v>#REF!</v>
      </c>
      <c r="L1020" s="42" t="e">
        <f>+L163+L178+#REF!+L529+L530+L531+L533+L534+L538+L539+L540+L541+L542+L543+L544+L545+L587+L660+L667+L701+L702+L710+L727+L734+L752+L756+L762+L769+L770+L771+L773+L774+L775+L776+L779+L780+L782+L790+L806+L809+L810+L811+L812+L814+L815+L817+L818+L819+L820+L828+L829+L830+L831+L832+L833+L834+L835+L836+L849+L887+L902+L904+L905+L906+L907+L908+L912+L913+L914+L915+L922+L923+L924+L930+L936+L946+L947+L948+L949+L950+L952+L954+L957+L958+L959+L960+L973</f>
        <v>#REF!</v>
      </c>
      <c r="M1020" s="42" t="e">
        <f>+M163+M178+#REF!+M529+M530+M531+M533+M534+M538+M539+M540+M541+M542+M543+M544+M545+M587+M660+M667+M701+M702+M710+M727+M734+M752+M756+M762+M769+M770+M771+M773+M774+M775+M776+M779+M780+M782+M790+M806+M809+M810+M811+M812+M814+M815+M817+M818+M819+M820+M828+M829+M830+M831+M832+M833+M834+M835+M836+M849+M887+M902+M904+M905+M906+M907+M908+M912+M913+M914+M915+M922+M923+M924+M930+M936+M946+M947+M948+M949+M950+M952+M954+M957+M958+M959+M960+M973</f>
        <v>#REF!</v>
      </c>
      <c r="N1020" s="42" t="e">
        <f>+N163+N178+#REF!+N529+N530+N531+N533+N534+N538+N539+N540+N541+N542+N543+N544+N545+N587+N660+N667+N701+N702+N710+N727+N734+N752+N756+N762+N769+N770+N771+N773+N774+N775+N776+N779+N780+N782+N790+N806+N809+N810+N811+N812+N814+N815+N817+N818+N819+N820+N828+N829+N830+N831+N832+N833+N834+N835+N836+N849+N887+N902+N904+N905+N906+N907+N908+N912+N913+N914+N915+N922+N923+N924+N930+N936+N946+N947+N948+N949+N950+N952+N954+N957+N958+N959+N960+N973</f>
        <v>#REF!</v>
      </c>
      <c r="O1020" s="42" t="e">
        <f>+O163+O178+#REF!+O529+O530+O531+O533+O534+O538+O539+O540+O541+O542+O543+O544+O545+O587+O660+O667+O701+O702+O710+O727+O734+O752+O756+O762+O769+O770+O771+O773+O774+O775+O776+O779+O780+O782+O790+O806+O809+O810+O811+O812+O814+O815+O817+O818+O819+O820+O828+O829+O830+O831+O832+O833+O834+O835+O836+O849+O887+O902+O904+O905+O906+O907+O908+O912+O913+O914+O915+O922+O923+O924+O930+O936+O946+O947+O948+O949+O950+O952+O954+O957+O958+O959+O960+O973</f>
        <v>#REF!</v>
      </c>
      <c r="P1020" s="42" t="e">
        <f>+P163+P178+#REF!+P529+P530+P531+P533+P534+P538+P539+P540+P541+P542+P543+P544+P545+P587+P660+P667+P701+P702+P710+P727+P734+P752+P756+P762+P769+P770+P771+P773+P774+P775+P776+P779+P780+P782+P790+P806+P809+P810+P811+P812+P814+P815+P817+P818+P819+P820+P828+P829+P830+P831+P832+P833+P834+P835+P836+P849+P887+P902+P904+P905+P906+P907+P908+P912+P913+P914+P915+P922+P923+P924+P930+P936+P946+P947+P948+P949+P950+P952+P954+P957+P958+P959+P960+P973</f>
        <v>#REF!</v>
      </c>
      <c r="Q1020" s="42" t="e">
        <f>+Q163+Q178+#REF!+Q529+Q530+Q531+Q533+Q534+Q538+Q539+Q540+Q541+Q542+Q543+Q544+Q545+Q587+Q660+Q667+Q701+Q702+Q710+Q727+Q734+Q752+Q756+Q762+Q769+Q770+Q771+Q773+Q774+Q775+Q776+Q779+Q780+Q782+Q790+Q806+Q809+Q810+Q811+Q812+Q814+Q815+Q817+Q818+Q819+Q820+Q828+Q829+Q830+Q831+Q832+Q833+Q834+Q835+Q836+Q849+Q887+Q902+Q904+Q905+Q906+Q907+Q908+Q912+Q913+Q914+Q915+Q922+Q923+Q924+Q930+Q936+Q946+Q947+Q948+Q949+Q950+Q952+Q954+Q957+Q958+Q959+Q960+Q973</f>
        <v>#REF!</v>
      </c>
      <c r="R1020" s="42" t="e">
        <f>+R163+R178+#REF!+R529+R530+R531+R533+R534+R538+R539+R540+R541+R542+R543+R544+R545+R587+R660+R667+R701+R702+R710+R727+R734+R752+R756+R762+R769+R770+R771+R773+R774+R775+R776+R779+R780+R782+R790+R806+R809+R810+R811+R812+R814+R815+R817+R818+R819+R820+R828+R829+R830+R831+R832+R833+R834+R835+R836+R849+R887+R902+R904+R905+R906+R907+R908+R912+R913+R914+R915+R922+R923+R924+R930+R936+R946+R947+R948+R949+R950+R952+R954+R957+R958+R959+R960+R973</f>
        <v>#REF!</v>
      </c>
      <c r="S1020" s="42" t="e">
        <f>+S163+S178+#REF!+S529+S530+S531+S533+S534+S538+S539+S540+S541+S542+S543+S544+S545+S587+S660+S667+S701+S702+S710+S727+S734+S752+S756+S762+S769+S770+S771+S773+S774+S775+S776+S779+S780+S782+S790+S806+S809+S810+S811+S812+S814+S815+S817+S818+S819+S820+S828+S829+S830+S831+S832+S833+S834+S835+S836+S849+S887+S902+S904+S905+S906+S907+S908+S912+S913+S914+S915+S922+S923+S924+S930+S936+S946+S947+S948+S949+S950+S952+S954+S957+S958+S959+S960+S973</f>
        <v>#REF!</v>
      </c>
      <c r="T1020" s="42" t="e">
        <f>+T163+T178+#REF!+T529+T530+T531+T533+T534+T538+T539+T540+T541+T542+T543+T544+T545+T587+T660+T667+T701+T702+T710+T727+T734+T752+T756+T762+T769+T770+T771+T773+T774+T775+T776+T779+T780+T782+T790+T806+T809+T810+T811+T812+T814+T815+T817+T818+T819+T820+T828+T829+T830+T831+T832+T833+T834+T835+T836+T849+T887+T902+T904+T905+T906+T907+T908+T912+T913+T914+T915+T922+T923+T924+T930+T936+T946+T947+T948+T949+T950+T952+T954+T957+T958+T959+T960+T973</f>
        <v>#REF!</v>
      </c>
      <c r="U1020" s="42" t="e">
        <f>+U163+U178+#REF!+U529+U530+U531+U533+U534+U538+U539+U540+U541+U542+U543+U544+U545+U587+U660+U667+U701+U702+U710+U727+U734+U752+U756+U762+U769+U770+U771+U773+U774+U775+U776+U779+U780+U782+U790+U806+U809+U810+U811+U812+U814+U815+U817+U818+U819+U820+U828+U829+U830+U831+U832+U833+U834+U835+U836+U849+U887+U902+U904+U905+U906+U907+U908+U912+U913+U914+U915+U922+U923+U924+U930+U936+U946+U947+U948+U949+U950+U952+U954+U957+U958+U959+U960+U973</f>
        <v>#REF!</v>
      </c>
      <c r="V1020" s="42" t="e">
        <f>+V163+V178+#REF!+V529+V530+V531+V533+V534+V538+V539+V540+V541+V542+V543+V544+V545+V587+V660+V667+V701+V702+V710+V727+V734+V752+V756+V762+V769+V770+V771+V773+V774+V775+V776+V779+V780+V782+V790+V806+V809+V810+V811+V812+V814+V815+V817+V818+V819+V820+V828+V829+V830+V831+V832+V833+V834+V835+V836+V849+V887+V902+V904+V905+V906+V907+V908+V912+V913+V914+V915+V922+V923+V924+V930+V936+V946+V947+V948+V949+V950+V952+V954+V957+V958+V959+V960+V973</f>
        <v>#REF!</v>
      </c>
      <c r="W1020" s="42" t="e">
        <f>+W163+W178+#REF!+W529+W530+W531+W533+W534+W538+W539+W540+W541+W542+W543+W544+W545+W587+W660+W667+W701+W702+W710+W727+W734+W752+W756+W762+W769+W770+W771+W773+W774+W775+W776+W779+W780+W782+W790+W806+W809+W810+W811+W812+W814+W815+W817+W818+W819+W820+W828+W829+W830+W831+W832+W833+W834+W835+W836+W849+W887+W902+W904+W905+W906+W907+W908+W912+W913+W914+W915+W922+W923+W924+W930+W936+W946+W947+W948+W949+W950+W952+W954+W957+W958+W959+W960+W973</f>
        <v>#REF!</v>
      </c>
      <c r="X1020" s="42" t="e">
        <f>+X163+X178+#REF!+X529+X530+X531+X533+X534+X538+X539+X540+X541+X542+X543+X544+X545+X587+X660+X667+X701+X702+X710+X727+X734+X752+X756+X762+X769+X770+X771+X773+X774+X775+X776+X779+X780+X782+X790+X806+X809+X810+X811+X812+X814+X815+X817+X818+X819+X820+X828+X829+X830+X831+X832+X833+X834+X835+X836+X849+X887+X902+X904+X905+X906+X907+X908+X912+X913+X914+X915+X922+X923+X924+X930+X936+X946+X947+X948+X949+X950+X952+X954+X957+X958+X959+X960+X973</f>
        <v>#REF!</v>
      </c>
      <c r="Y1020" s="42" t="e">
        <f>+Y163+Y178+#REF!+Y529+Y530+Y531+Y533+Y534+Y538+Y539+Y540+Y541+Y542+Y543+Y544+Y545+Y587+Y660+Y667+Y701+Y702+Y710+Y727+Y734+Y752+Y756+Y762+Y769+Y770+Y771+Y773+Y774+Y775+Y776+Y779+Y780+Y782+Y790+Y806+Y809+Y810+Y811+Y812+Y814+Y815+Y817+Y818+Y819+Y820+Y828+Y829+Y830+Y831+Y832+Y833+Y834+Y835+Y836+Y849+Y887+Y902+Y904+Y905+Y906+Y907+Y908+Y912+Y913+Y914+Y915+Y922+Y923+Y924+Y930+Y936+Y946+Y947+Y948+Y949+Y950+Y952+Y954+Y957+Y958+Y959+Y960+Y973</f>
        <v>#REF!</v>
      </c>
      <c r="Z1020" s="42" t="e">
        <f>+Z163+Z178+#REF!+Z529+Z530+Z531+Z533+Z534+Z538+Z539+Z540+Z541+Z542+Z543+Z544+Z545+Z587+Z660+Z667+Z701+Z702+Z710+Z727+Z734+Z752+Z756+Z762+Z769+Z770+Z771+Z773+Z774+Z775+Z776+Z779+Z780+Z782+Z790+Z806+Z809+Z810+Z811+Z812+Z814+Z815+Z817+Z818+Z819+Z820+Z828+Z829+Z830+Z831+Z832+Z833+Z834+Z835+Z836+Z849+Z887+Z902+Z904+Z905+Z906+Z907+Z908+Z912+Z913+Z914+Z915+Z922+Z923+Z924+Z930+Z936+Z946+Z947+Z948+Z949+Z950+Z952+Z954+Z957+Z958+Z959+Z960+Z973</f>
        <v>#REF!</v>
      </c>
      <c r="AA1020" s="42" t="e">
        <f>+AA163+AA178+#REF!+AA529+AA530+AA531+AA533+AA534+AA538+AA539+AA540+AA541+AA542+AA543+AA544+AA545+AA587+AA660+AA667+AA701+AA702+AA710+AA727+AA734+AA752+AA756+AA762+AA769+AA770+AA771+AA773+AA774+AA775+AA776+AA779+AA780+AA782+AA790+AA806+AA809+AA810+AA811+AA812+AA814+AA815+AA817+AA818+AA819+AA820+AA828+AA829+AA830+AA831+AA832+AA833+AA834+AA835+AA836+AA849+AA887+AA902+AA904+AA905+AA906+AA907+AA908+AA912+AA913+AA914+AA915+AA922+AA923+AA924+AA930+AA936+AA946+AA947+AA948+AA949+AA950+AA952+AA954+AA957+AA958+AA959+AA960+AA973</f>
        <v>#REF!</v>
      </c>
      <c r="AB1020" s="42" t="e">
        <f>+AB163+AB178+#REF!+AB529+AB530+AB531+AB533+AB534+AB538+AB539+AB540+AB541+AB542+AB543+AB544+AB545+AB587+AB660+AB667+AB701+AB702+AB710+AB727+AB734+AB752+AB756+AB762+AB769+AB770+AB771+AB773+AB774+AB775+AB776+AB779+AB780+AB782+AB790+AB806+AB809+AB810+AB811+AB812+AB814+AB815+AB817+AB818+AB819+AB820+AB828+AB829+AB830+AB831+AB832+AB833+AB834+AB835+AB836+AB849+AB887+AB902+AB904+AB905+AB906+AB907+AB908+AB912+AB913+AB914+AB915+AB922+AB923+AB924+AB930+AB936+AB946+AB947+AB948+AB949+AB950+AB952+AB954+AB957+AB958+AB959+AB960+AB973</f>
        <v>#REF!</v>
      </c>
      <c r="AC1020" s="42" t="e">
        <f>+AC163+AC178+#REF!+AC529+AC530+AC531+AC533+AC534+AC538+AC539+AC540+AC541+AC542+AC543+AC544+AC545+AC587+AC660+AC667+AC701+AC702+AC710+AC727+AC734+AC752+AC756+AC762+AC769+AC770+AC771+AC773+AC774+AC775+AC776+AC779+AC780+AC782+AC790+AC806+AC809+AC810+AC811+AC812+AC814+AC815+AC817+AC818+AC819+AC820+AC828+AC829+AC830+AC831+AC832+AC833+AC834+AC835+AC836+AC849+AC887+AC902+AC904+AC905+AC906+AC907+AC908+AC912+AC913+AC914+AC915+AC922+AC923+AC924+AC930+AC936+AC946+AC947+AC948+AC949+AC950+AC952+AC954+AC957+AC958+AC959+AC960+AC973</f>
        <v>#REF!</v>
      </c>
      <c r="AD1020" s="42" t="e">
        <f>+AD163+AD178+#REF!+AD529+AD530+AD531+AD533+AD534+AD538+AD539+AD540+AD541+AD542+AD543+AD544+AD545+AD587+AD660+AD667+AD701+AD702+AD710+AD727+AD734+AD752+AD756+AD762+AD769+AD770+AD771+AD773+AD774+AD775+AD776+AD779+AD780+AD782+AD790+AD806+AD809+AD810+AD811+AD812+AD814+AD815+AD817+AD818+AD819+AD820+AD828+AD829+AD830+AD831+AD832+AD833+AD834+AD835+AD836+AD849+AD887+AD902+AD904+AD905+AD906+AD907+AD908+AD912+AD913+AD914+AD915+AD922+AD923+AD924+AD930+AD936+AD946+AD947+AD948+AD949+AD950+AD952+AD954+AD957+AD958+AD959+AD960+AD973</f>
        <v>#REF!</v>
      </c>
      <c r="AE1020" s="42" t="e">
        <f>+AE163+AE178+#REF!+AE529+AE530+AE531+AE533+AE534+AE538+AE539+AE540+AE541+AE542+AE543+AE544+AE545+AE587+AE660+AE667+AE701+AE702+AE710+AE727+AE734+AE752+AE756+AE762+AE769+AE770+AE771+AE773+AE774+AE775+AE776+AE779+AE780+AE782+AE790+AE806+AE809+AE810+AE811+AE812+AE814+AE815+AE817+AE818+AE819+AE820+AE828+AE829+AE830+AE831+AE832+AE833+AE834+AE835+AE836+AE849+AE887+AE902+AE904+AE905+AE906+AE907+AE908+AE912+AE913+AE914+AE915+AE922+AE923+AE924+AE930+AE936+AE946+AE947+AE948+AE949+AE950+AE952+AE954+AE957+AE958+AE959+AE960+AE973</f>
        <v>#REF!</v>
      </c>
      <c r="AF1020" s="42" t="e">
        <f>+AF163+AF178+#REF!+AF529+AF530+AF531+AF533+AF534+AF538+AF539+AF540+AF541+AF542+AF543+AF544+AF545+AF587+AF660+AF667+AF701+AF702+AF710+AF727+AF734+AF752+AF756+AF762+AF769+AF770+AF771+AF773+AF774+AF775+AF776+AF779+AF780+AF782+AF790+AF806+AF809+AF810+AF811+AF812+AF814+AF815+AF817+AF818+AF819+AF820+AF828+AF829+AF830+AF831+AF832+AF833+AF834+AF835+AF836+AF849+AF887+AF902+AF904+AF905+AF906+AF907+AF908+AF912+AF913+AF914+AF915+AF922+AF923+AF924+AF930+AF936+AF946+AF947+AF948+AF949+AF950+AF952+AF954+AF957+AF958+AF959+AF960+AF973</f>
        <v>#REF!</v>
      </c>
      <c r="AG1020" s="42" t="e">
        <f>+AG163+AG178+#REF!+AG529+AG530+AG531+AG533+AG534+AG538+AG539+AG540+AG541+AG542+AG543+AG544+AG545+AG587+AG660+AG667+AG701+AG702+AG710+AG727+AG734+AG752+AG756+AG762+AG769+AG770+AG771+AG773+AG774+AG775+AG776+AG779+AG780+AG782+AG790+AG806+AG809+AG810+AG811+AG812+AG814+AG815+AG817+AG818+AG819+AG820+AG828+AG829+AG830+AG831+AG832+AG833+AG834+AG835+AG836+AG849+AG887+AG902+AG904+AG905+AG906+AG907+AG908+AG912+AG913+AG914+AG915+AG922+AG923+AG924+AG930+AG936+AG946+AG947+AG948+AG949+AG950+AG952+AG954+AG957+AG958+AG959+AG960+AG973</f>
        <v>#REF!</v>
      </c>
      <c r="AH1020" s="42" t="e">
        <f>+AH163+AH178+#REF!+AH529+AH530+AH531+AH533+AH534+AH538+AH539+AH540+AH541+AH542+AH543+AH544+AH545+AH587+AH660+AH667+AH701+AH702+AH710+AH727+AH734+AH752+AH756+AH762+AH769+AH770+AH771+AH773+AH774+AH775+AH776+AH779+AH780+AH782+AH790+AH806+AH809+AH810+AH811+AH812+AH814+AH815+AH817+AH818+AH819+AH820+AH828+AH829+AH830+AH831+AH832+AH833+AH834+AH835+AH836+AH849+AH887+AH902+AH904+AH905+AH906+AH907+AH908+AH912+AH913+AH914+AH915+AH922+AH923+AH924+AH930+AH936+AH946+AH947+AH948+AH949+AH950+AH952+AH954+AH957+AH958+AH959+AH960+AH973</f>
        <v>#REF!</v>
      </c>
      <c r="AI1020" s="42" t="e">
        <f>+AI163+AI178+#REF!+AI529+AI530+AI531+AI533+AI534+AI538+AI539+AI540+AI541+AI542+AI543+AI544+AI545+AI587+AI660+AI667+AI701+AI702+AI710+AI727+AI734+AI752+AI756+AI762+AI769+AI770+AI771+AI773+AI774+AI775+AI776+AI779+AI780+AI782+AI790+AI806+AI809+AI810+AI811+AI812+AI814+AI815+AI817+AI818+AI819+AI820+AI828+AI829+AI830+AI831+AI832+AI833+AI834+AI835+AI836+AI849+AI887+AI902+AI904+AI905+AI906+AI907+AI908+AI912+AI913+AI914+AI915+AI922+AI923+AI924+AI930+AI936+AI946+AI947+AI948+AI949+AI950+AI952+AI954+AI957+AI958+AI959+AI960+AI973</f>
        <v>#REF!</v>
      </c>
      <c r="AJ1020" s="42" t="e">
        <f>+AJ163+AJ178+#REF!+AJ529+AJ530+AJ531+AJ533+AJ534+AJ538+AJ539+AJ540+AJ541+AJ542+AJ543+AJ544+AJ545+AJ587+AJ660+AJ667+AJ701+AJ702+AJ710+AJ727+AJ734+AJ752+AJ756+AJ762+AJ769+AJ770+AJ771+AJ773+AJ774+AJ775+AJ776+AJ779+AJ780+AJ782+AJ790+AJ806+AJ809+AJ810+AJ811+AJ812+AJ814+AJ815+AJ817+AJ818+AJ819+AJ820+AJ828+AJ829+AJ830+AJ831+AJ832+AJ833+AJ834+AJ835+AJ836+AJ849+AJ887+AJ902+AJ904+AJ905+AJ906+AJ907+AJ908+AJ912+AJ913+AJ914+AJ915+AJ922+AJ923+AJ924+AJ930+AJ936+AJ946+AJ947+AJ948+AJ949+AJ950+AJ952+AJ954+AJ957+AJ958+AJ959+AJ960+AJ973</f>
        <v>#REF!</v>
      </c>
      <c r="AK1020" s="42" t="e">
        <f>+AK163+AK178+#REF!+AK529+AK530+AK531+AK533+AK534+AK538+AK539+AK540+AK541+AK542+AK543+AK544+AK545+AK587+AK660+AK667+AK701+AK702+AK710+AK727+AK734+AK752+AK756+AK762+AK769+AK770+AK771+AK773+AK774+AK775+AK776+AK779+AK780+AK782+AK790+AK806+AK809+AK810+AK811+AK812+AK814+AK815+AK817+AK818+AK819+AK820+AK828+AK829+AK830+AK831+AK832+AK833+AK834+AK835+AK836+AK849+AK887+AK902+AK904+AK905+AK906+AK907+AK908+AK912+AK913+AK914+AK915+AK922+AK923+AK924+AK930+AK936+AK946+AK947+AK948+AK949+AK950+AK952+AK954+AK957+AK958+AK959+AK960+AK973</f>
        <v>#REF!</v>
      </c>
      <c r="AL1020" s="42" t="e">
        <f>+AL163+AL178+#REF!+AL529+AL530+AL531+AL533+AL534+AL538+AL539+AL540+AL541+AL542+AL543+AL544+AL545+AL587+AL660+AL667+AL701+AL702+AL710+AL727+AL734+AL752+AL756+AL762+AL769+AL770+AL771+AL773+AL774+AL775+AL776+AL779+AL780+AL782+AL790+AL806+AL809+AL810+AL811+AL812+AL814+AL815+AL817+AL818+AL819+AL820+AL828+AL829+AL830+AL831+AL832+AL833+AL834+AL835+AL836+AL849+AL887+AL902+AL904+AL905+AL906+AL907+AL908+AL912+AL913+AL914+AL915+AL922+AL923+AL924+AL930+AL936+AL946+AL947+AL948+AL949+AL950+AL952+AL954+AL957+AL958+AL959+AL960+AL973</f>
        <v>#REF!</v>
      </c>
      <c r="AM1020" s="42" t="e">
        <f>+AM163+AM178+#REF!+AM529+AM530+AM531+AM533+AM534+AM538+AM539+AM540+AM541+AM542+AM543+AM544+AM545+AM587+AM660+AM667+AM701+AM702+AM710+AM727+AM734+AM752+AM756+AM762+AM769+AM770+AM771+AM773+AM774+AM775+AM776+AM779+AM780+AM782+AM790+AM806+AM809+AM810+AM811+AM812+AM814+AM815+AM817+AM818+AM819+AM820+AM828+AM829+AM830+AM831+AM832+AM833+AM834+AM835+AM836+AM849+AM887+AM902+AM904+AM905+AM906+AM907+AM908+AM912+AM913+AM914+AM915+AM922+AM923+AM924+AM930+AM936+AM946+AM947+AM948+AM949+AM950+AM952+AM954+AM957+AM958+AM959+AM960+AM973</f>
        <v>#REF!</v>
      </c>
      <c r="AN1020" s="42" t="e">
        <f>+AN163+AN178+#REF!+AN529+AN530+AN531+AN533+AN534+AN538+AN539+AN540+AN541+AN542+AN543+AN544+AN545+AN587+AN660+AN667+AN701+AN702+AN710+AN727+AN734+AN752+AN756+AN762+AN769+AN770+AN771+AN773+AN774+AN775+AN776+AN779+AN780+AN782+AN790+AN806+AN809+AN810+AN811+AN812+AN814+AN815+AN817+AN818+AN819+AN820+AN828+AN829+AN830+AN831+AN832+AN833+AN834+AN835+AN836+AN849+AN887+AN902+AN904+AN905+AN906+AN907+AN908+AN912+AN913+AN914+AN915+AN922+AN923+AN924+AN930+AN936+AN946+AN947+AN948+AN949+AN950+AN952+AN954+AN957+AN958+AN959+AN960+AN973</f>
        <v>#REF!</v>
      </c>
      <c r="AO1020" s="42" t="e">
        <f>+AO163+AO178+#REF!+AO529+AO530+AO531+AO533+AO534+AO538+AO539+AO540+AO541+AO542+AO543+AO544+AO545+AO587+AO660+AO667+AO701+AO702+AO710+AO727+AO734+AO752+AO756+AO762+AO769+AO770+AO771+AO773+AO774+AO775+AO776+AO779+AO780+AO782+AO790+AO806+AO809+AO810+AO811+AO812+AO814+AO815+AO817+AO818+AO819+AO820+AO828+AO829+AO830+AO831+AO832+AO833+AO834+AO835+AO836+AO849+AO887+AO902+AO904+AO905+AO906+AO907+AO908+AO912+AO913+AO914+AO915+AO922+AO923+AO924+AO930+AO936+AO946+AO947+AO948+AO949+AO950+AO952+AO954+AO957+AO958+AO959+AO960+AO973</f>
        <v>#REF!</v>
      </c>
      <c r="AP1020" s="42" t="e">
        <f>+AP163+AP178+#REF!+AP529+AP530+AP531+AP533+AP534+AP538+AP539+AP540+AP541+AP542+AP543+AP544+AP545+AP587+AP660+AP667+AP701+AP702+AP710+AP727+AP734+AP752+AP756+AP762+AP769+AP770+AP771+AP773+AP774+AP775+AP776+AP779+AP780+AP782+AP790+AP806+AP809+AP810+AP811+AP812+AP814+AP815+AP817+AP818+AP819+AP820+AP828+AP829+AP830+AP831+AP832+AP833+AP834+AP835+AP836+AP849+AP887+AP902+AP904+AP905+AP906+AP907+AP908+AP912+AP913+AP914+AP915+AP922+AP923+AP924+AP930+AP936+AP946+AP947+AP948+AP949+AP950+AP952+AP954+AP957+AP958+AP959+AP960+AP973</f>
        <v>#REF!</v>
      </c>
      <c r="AQ1020" s="42" t="e">
        <f>+AQ163+AQ178+#REF!+AQ529+AQ530+AQ531+AQ533+AQ534+AQ538+AQ539+AQ540+AQ541+AQ542+AQ543+AQ544+AQ545+AQ587+AQ660+AQ667+AQ701+AQ702+AQ710+AQ727+AQ734+AQ752+AQ756+AQ762+AQ769+AQ770+AQ771+AQ773+AQ774+AQ775+AQ776+AQ779+AQ780+AQ782+AQ790+AQ806+AQ809+AQ810+AQ811+AQ812+AQ814+AQ815+AQ817+AQ818+AQ819+AQ820+AQ828+AQ829+AQ830+AQ831+AQ832+AQ833+AQ834+AQ835+AQ836+AQ849+AQ887+AQ902+AQ904+AQ905+AQ906+AQ907+AQ908+AQ912+AQ913+AQ914+AQ915+AQ922+AQ923+AQ924+AQ930+AQ936+AQ946+AQ947+AQ948+AQ949+AQ950+AQ952+AQ954+AQ957+AQ958+AQ959+AQ960+AQ973</f>
        <v>#REF!</v>
      </c>
      <c r="AR1020" s="42" t="e">
        <f>+AR163+AR178+#REF!+AR529+AR530+AR531+AR533+AR534+AR538+AR539+AR540+AR541+AR542+AR543+AR544+AR545+AR587+AR660+AR667+AR701+AR702+AR710+AR727+AR734+AR752+AR756+AR762+AR769+AR770+AR771+AR773+AR774+AR775+AR776+AR779+AR780+AR782+AR790+AR806+AR809+AR810+AR811+AR812+AR814+AR815+AR817+AR818+AR819+AR820+AR828+AR829+AR830+AR831+AR832+AR833+AR834+AR835+AR836+AR849+AR887+AR902+AR904+AR905+AR906+AR907+AR908+AR912+AR913+AR914+AR915+AR922+AR923+AR924+AR930+AR936+AR946+AR947+AR948+AR949+AR950+AR952+AR954+AR957+AR958+AR959+AR960+AR973</f>
        <v>#REF!</v>
      </c>
      <c r="AS1020" s="42" t="e">
        <f>+AS163+AS178+#REF!+AS529+AS530+AS531+AS533+AS534+AS538+AS539+AS540+AS541+AS542+AS543+AS544+AS545+AS587+AS660+AS667+AS701+AS702+AS710+AS727+AS734+AS752+AS756+AS762+AS769+AS770+AS771+AS773+AS774+AS775+AS776+AS779+AS780+AS782+AS790+AS806+AS809+AS810+AS811+AS812+AS814+AS815+AS817+AS818+AS819+AS820+AS828+AS829+AS830+AS831+AS832+AS833+AS834+AS835+AS836+AS849+AS887+AS902+AS904+AS905+AS906+AS907+AS908+AS912+AS913+AS914+AS915+AS922+AS923+AS924+AS930+AS936+AS946+AS947+AS948+AS949+AS950+AS952+AS954+AS957+AS958+AS959+AS960+AS973</f>
        <v>#REF!</v>
      </c>
      <c r="AT1020" s="42" t="e">
        <f>+AT163+AT178+#REF!+AT529+AT530+AT531+AT533+AT534+AT538+AT539+AT540+AT541+AT542+AT543+AT544+AT545+AT587+AT660+AT667+AT701+AT702+AT710+AT727+AT734+AT752+AT756+AT762+AT769+AT770+AT771+AT773+AT774+AT775+AT776+AT779+AT780+AT782+AT790+AT806+AT809+AT810+AT811+AT812+AT814+AT815+AT817+AT818+AT819+AT820+AT828+AT829+AT830+AT831+AT832+AT833+AT834+AT835+AT836+AT849+AT887+AT902+AT904+AT905+AT906+AT907+AT908+AT912+AT913+AT914+AT915+AT922+AT923+AT924+AT930+AT936+AT946+AT947+AT948+AT949+AT950+AT952+AT954+AT957+AT958+AT959+AT960+AT973</f>
        <v>#REF!</v>
      </c>
      <c r="AU1020" s="42" t="e">
        <f>+AU163+AU178+#REF!+AU529+AU530+AU531+AU533+AU534+AU538+AU539+AU540+AU541+AU542+AU543+AU544+AU545+AU587+AU660+AU667+AU701+AU702+AU710+AU727+AU734+AU752+AU756+AU762+AU769+AU770+AU771+AU773+AU774+AU775+AU776+AU779+AU780+AU782+AU790+AU806+AU809+AU810+AU811+AU812+AU814+AU815+AU817+AU818+AU819+AU820+AU828+AU829+AU830+AU831+AU832+AU833+AU834+AU835+AU836+AU849+AU887+AU902+AU904+AU905+AU906+AU907+AU908+AU912+AU913+AU914+AU915+AU922+AU923+AU924+AU930+AU936+AU946+AU947+AU948+AU949+AU950+AU952+AU954+AU957+AU958+AU959+AU960+AU973</f>
        <v>#REF!</v>
      </c>
      <c r="AV1020" s="42" t="e">
        <f>+AV163+AV178+#REF!+AV529+AV530+AV531+AV533+AV534+AV538+AV539+AV540+AV541+AV542+AV543+AV544+AV545+AV587+AV660+AV667+AV701+AV702+AV710+AV727+AV734+AV752+AV756+AV762+AV769+AV770+AV771+AV773+AV774+AV775+AV776+AV779+AV780+AV782+AV790+AV806+AV809+AV810+AV811+AV812+AV814+AV815+AV817+AV818+AV819+AV820+AV828+AV829+AV830+AV831+AV832+AV833+AV834+AV835+AV836+AV849+AV887+AV902+AV904+AV905+AV906+AV907+AV908+AV912+AV913+AV914+AV915+AV922+AV923+AV924+AV930+AV936+AV946+AV947+AV948+AV949+AV950+AV952+AV954+AV957+AV958+AV959+AV960+AV973</f>
        <v>#REF!</v>
      </c>
      <c r="AW1020" s="42" t="e">
        <f>+AW163+AW178+#REF!+AW529+AW530+AW531+AW533+AW534+AW538+AW539+AW540+AW541+AW542+AW543+AW544+AW545+AW587+AW660+AW667+AW701+AW702+AW710+AW727+AW734+AW752+AW756+AW762+AW769+AW770+AW771+AW773+AW774+AW775+AW776+AW779+AW780+AW782+AW790+AW806+AW809+AW810+AW811+AW812+AW814+AW815+AW817+AW818+AW819+AW820+AW828+AW829+AW830+AW831+AW832+AW833+AW834+AW835+AW836+AW849+AW887+AW902+AW904+AW905+AW906+AW907+AW908+AW912+AW913+AW914+AW915+AW922+AW923+AW924+AW930+AW936+AW946+AW947+AW948+AW949+AW950+AW952+AW954+AW957+AW958+AW959+AW960+AW973</f>
        <v>#REF!</v>
      </c>
      <c r="AX1020" s="42" t="e">
        <f>+AX163+AX178+#REF!+AX529+AX530+AX531+AX533+AX534+AX538+AX539+AX540+AX541+AX542+AX543+AX544+AX545+AX587+AX660+AX667+AX701+AX702+AX710+AX727+AX734+AX752+AX756+AX762+AX769+AX770+AX771+AX773+AX774+AX775+AX776+AX779+AX780+AX782+AX790+AX806+AX809+AX810+AX811+AX812+AX814+AX815+AX817+AX818+AX819+AX820+AX828+AX829+AX830+AX831+AX832+AX833+AX834+AX835+AX836+AX849+AX887+AX902+AX904+AX905+AX906+AX907+AX908+AX912+AX913+AX914+AX915+AX922+AX923+AX924+AX930+AX936+AX946+AX947+AX948+AX949+AX950+AX952+AX954+AX957+AX958+AX959+AX960+AX973</f>
        <v>#REF!</v>
      </c>
      <c r="AY1020" s="42" t="e">
        <f>+AY163+AY178+#REF!+AY529+AY530+AY531+AY533+AY534+AY538+AY539+AY540+AY541+AY542+AY543+AY544+AY545+AY587+AY660+AY667+AY701+AY702+AY710+AY727+AY734+AY752+AY756+AY762+AY769+AY770+AY771+AY773+AY774+AY775+AY776+AY779+AY780+AY782+AY790+AY806+AY809+AY810+AY811+AY812+AY814+AY815+AY817+AY818+AY819+AY820+AY828+AY829+AY830+AY831+AY832+AY833+AY834+AY835+AY836+AY849+AY887+AY902+AY904+AY905+AY906+AY907+AY908+AY912+AY913+AY914+AY915+AY922+AY923+AY924+AY930+AY936+AY946+AY947+AY948+AY949+AY950+AY952+AY954+AY957+AY958+AY959+AY960+AY973</f>
        <v>#REF!</v>
      </c>
      <c r="AZ1020" s="42" t="e">
        <f>+AZ163+AZ178+#REF!+AZ529+AZ530+AZ531+AZ533+AZ534+AZ538+AZ539+AZ540+AZ541+AZ542+AZ543+AZ544+AZ545+AZ587+AZ660+AZ667+AZ701+AZ702+AZ710+AZ727+AZ734+AZ752+AZ756+AZ762+AZ769+AZ770+AZ771+AZ773+AZ774+AZ775+AZ776+AZ779+AZ780+AZ782+AZ790+AZ806+AZ809+AZ810+AZ811+AZ812+AZ814+AZ815+AZ817+AZ818+AZ819+AZ820+AZ828+AZ829+AZ830+AZ831+AZ832+AZ833+AZ834+AZ835+AZ836+AZ849+AZ887+AZ902+AZ904+AZ905+AZ906+AZ907+AZ908+AZ912+AZ913+AZ914+AZ915+AZ922+AZ923+AZ924+AZ930+AZ936+AZ946+AZ947+AZ948+AZ949+AZ950+AZ952+AZ954+AZ957+AZ958+AZ959+AZ960+AZ973</f>
        <v>#REF!</v>
      </c>
      <c r="BA1020" s="42" t="e">
        <f>+BA163+BA178+#REF!+BA529+BA530+BA531+BA533+BA534+BA538+BA539+BA540+BA541+BA542+BA543+BA544+BA545+BA587+BA660+BA667+BA701+BA702+BA710+BA727+BA734+BA752+BA756+BA762+BA769+BA770+BA771+BA773+BA774+BA775+BA776+BA779+BA780+BA782+BA790+BA806+BA809+BA810+BA811+BA812+BA814+BA815+BA817+BA818+BA819+BA820+BA828+BA829+BA830+BA831+BA832+BA833+BA834+BA835+BA836+BA849+BA887+BA902+BA904+BA905+BA906+BA907+BA908+BA912+BA913+BA914+BA915+BA922+BA923+BA924+BA930+BA936+BA946+BA947+BA948+BA949+BA950+BA952+BA954+BA957+BA958+BA959+BA960+BA973</f>
        <v>#REF!</v>
      </c>
      <c r="BB1020" s="42" t="e">
        <f>+BB163+BB178+#REF!+BB529+BB530+BB531+BB533+BB534+BB538+BB539+BB540+BB541+BB542+BB543+BB544+BB545+BB587+BB660+BB667+BB701+BB702+BB710+BB727+BB734+BB752+BB756+BB762+BB769+BB770+BB771+BB773+BB774+BB775+BB776+BB779+BB780+BB782+BB790+BB806+BB809+BB810+BB811+BB812+BB814+BB815+BB817+BB818+BB819+BB820+BB828+BB829+BB830+BB831+BB832+BB833+BB834+BB835+BB836+BB849+BB887+BB902+BB904+BB905+BB906+BB907+BB908+BB912+BB913+BB914+BB915+BB922+BB923+BB924+BB930+BB936+BB946+BB947+BB948+BB949+BB950+BB952+BB954+BB957+BB958+BB959+BB960+BB973</f>
        <v>#REF!</v>
      </c>
      <c r="BC1020" s="42" t="e">
        <f>+BC163+BC178+#REF!+BC529+BC530+BC531+BC533+BC534+BC538+BC539+BC540+BC541+BC542+BC543+BC544+BC545+BC587+BC660+BC667+BC701+BC702+BC710+BC727+BC734+BC752+BC756+BC762+BC769+BC770+BC771+BC773+BC774+BC775+BC776+BC779+BC780+BC782+BC790+BC806+BC809+BC810+BC811+BC812+BC814+BC815+BC817+BC818+BC819+BC820+BC828+BC829+BC830+BC831+BC832+BC833+BC834+BC835+BC836+BC849+BC887+BC902+BC904+BC905+BC906+BC907+BC908+BC912+BC913+BC914+BC915+BC922+BC923+BC924+BC930+BC936+BC946+BC947+BC948+BC949+BC950+BC952+BC954+BC957+BC958+BC959+BC960+BC973</f>
        <v>#REF!</v>
      </c>
      <c r="BD1020" s="42" t="e">
        <f>+BD163+BD178+#REF!+BD529+BD530+BD531+BD533+BD534+BD538+BD539+BD540+BD541+BD542+BD543+BD544+BD545+BD587+BD660+BD667+BD701+BD702+BD710+BD727+BD734+BD752+BD756+BD762+BD769+BD770+BD771+BD773+BD774+BD775+BD776+BD779+BD780+BD782+BD790+BD806+BD809+BD810+BD811+BD812+BD814+BD815+BD817+BD818+BD819+BD820+BD828+BD829+BD830+BD831+BD832+BD833+BD834+BD835+BD836+BD849+BD887+BD902+BD904+BD905+BD906+BD907+BD908+BD912+BD913+BD914+BD915+BD922+BD923+BD924+BD930+BD936+BD946+BD947+BD948+BD949+BD950+BD952+BD954+BD957+BD958+BD959+BD960+BD973</f>
        <v>#REF!</v>
      </c>
      <c r="BE1020" s="42" t="e">
        <f>+BE163+BE178+#REF!+BE529+BE530+BE531+BE533+BE534+BE538+BE539+BE540+BE541+BE542+BE543+BE544+BE545+BE587+BE660+BE667+BE701+BE702+BE710+BE727+BE734+BE752+BE756+BE762+BE769+BE770+BE771+BE773+BE774+BE775+BE776+BE779+BE780+BE782+BE790+BE806+BE809+BE810+BE811+BE812+BE814+BE815+BE817+BE818+BE819+BE820+BE828+BE829+BE830+BE831+BE832+BE833+BE834+BE835+BE836+BE849+BE887+BE902+BE904+BE905+BE906+BE907+BE908+BE912+BE913+BE914+BE915+BE922+BE923+BE924+BE930+BE936+BE946+BE947+BE948+BE949+BE950+BE952+BE954+BE957+BE958+BE959+BE960+BE973</f>
        <v>#REF!</v>
      </c>
      <c r="BF1020" s="42" t="e">
        <f>+BF163+BF178+#REF!+BF529+BF530+BF531+BF533+BF534+BF538+BF539+BF540+BF541+BF542+BF543+BF544+BF545+BF587+BF660+BF667+BF701+BF702+BF710+BF727+BF734+BF752+BF756+BF762+BF769+BF770+BF771+BF773+BF774+BF775+BF776+BF779+BF780+BF782+BF790+BF806+BF809+BF810+BF811+BF812+BF814+BF815+BF817+BF818+BF819+BF820+BF828+BF829+BF830+BF831+BF832+BF833+BF834+BF835+BF836+BF849+BF887+BF902+BF904+BF905+BF906+BF907+BF908+BF912+BF913+BF914+BF915+BF922+BF923+BF924+BF930+BF936+BF946+BF947+BF948+BF949+BF950+BF952+BF954+BF957+BF958+BF959+BF960+BF973</f>
        <v>#REF!</v>
      </c>
    </row>
    <row r="1021" spans="1:59" s="3" customFormat="1" ht="27" hidden="1" customHeight="1" thickBot="1">
      <c r="A1021" s="52"/>
      <c r="B1021" s="52" t="s">
        <v>1358</v>
      </c>
      <c r="C1021" s="51"/>
      <c r="D1021" s="61" t="s">
        <v>45</v>
      </c>
      <c r="E1021" s="61" t="s">
        <v>45</v>
      </c>
      <c r="F1021" s="64" t="s">
        <v>1503</v>
      </c>
      <c r="G1021" s="50">
        <f>SUM(G1018:G1020)</f>
        <v>264</v>
      </c>
      <c r="H1021" s="66"/>
      <c r="I1021" s="48">
        <v>99</v>
      </c>
      <c r="J1021" s="42" t="e">
        <f>+J165+J166+J198+J420+#REF!+J454+J457+J461+#REF!+#REF!+#REF!+#REF!+#REF!+J466+J468+J469+J487+J490+J495+J501+J532+J535+J536+J552+J579+J581+J582+J583+J584+J594+J608+J619+J623+J624+J625+J626+J627+J628+#REF!+J631+J651+J652+J653+J654+J655+J659+J695+J757+J764+J766+J768+J781+J783+#REF!+#REF!+#REF!+J789+J791+J792+J793+J794+J796+J797+J798+#REF!+J800+J803+#REF!+#REF!+J840+J842+J859+J860+J861+J862+J863+J866+J868+J869+J875+J878+J880+J891+J892+J893+J894+J899+J900+J916+J918+J919+J920+J921+J931+J932+J933+J934+J935+J944+J945+J967+J970+J971</f>
        <v>#REF!</v>
      </c>
      <c r="K1021" s="42" t="e">
        <f>+K165+K166+K198+K420+#REF!+K454+K457+K461+#REF!+#REF!+#REF!+#REF!+#REF!+K466+K468+K469+K487+K490+K495+K501+K532+K535+K536+K552+K579+K581+K582+K583+K584+K594+K608+K619+K623+K624+K625+K626+K627+K628+#REF!+K631+K651+K652+K653+K654+K655+K659+K695+K757+K764+K766+K768+K781+K783+#REF!+#REF!+#REF!+K789+K791+K792+K793+K794+K796+K797+K798+#REF!+K800+K803+#REF!+#REF!+K840+K842+K859+K860+K861+K862+K863+K866+K868+K869+K875+K878+K880+K891+K892+K893+K894+K899+K900+K916+K918+K919+K920+K921+K931+K932+K933+K934+K935+K944+K945+K967+K970+K971</f>
        <v>#REF!</v>
      </c>
      <c r="L1021" s="42" t="e">
        <f>+L165+L166+L198+L420+#REF!+L454+L457+L461+#REF!+#REF!+#REF!+#REF!+#REF!+L466+L468+L469+L487+L490+L495+L501+L532+L535+L536+L552+L579+L581+L582+L583+L584+L594+L608+L619+L623+L624+L625+L626+L627+L628+#REF!+L631+L651+L652+L653+L654+L655+L659+L695+L757+L764+L766+L768+L781+L783+#REF!+#REF!+#REF!+L789+L791+L792+L793+L794+L796+L797+L798+#REF!+L800+L803+#REF!+#REF!+L840+L842+L859+L860+L861+L862+L863+L866+L868+L869+L875+L878+L880+L891+L892+L893+L894+L899+L900+L916+L918+L919+L920+L921+L931+L932+L933+L934+L935+L944+L945+L967+L970+L971</f>
        <v>#REF!</v>
      </c>
      <c r="M1021" s="42" t="e">
        <f>+M165+M166+M198+M420+#REF!+M454+M457+M461+#REF!+#REF!+#REF!+#REF!+#REF!+M466+M468+M469+M487+M490+M495+M501+M532+M535+M536+M552+M579+M581+M582+M583+M584+M594+M608+M619+M623+M624+M625+M626+M627+M628+#REF!+M631+M651+M652+M653+M654+M655+M659+M695+M757+M764+M766+M768+M781+M783+#REF!+#REF!+#REF!+M789+M791+M792+M793+M794+M796+M797+M798+#REF!+M800+M803+#REF!+#REF!+M840+M842+M859+M860+M861+M862+M863+M866+M868+M869+M875+M878+M880+M891+M892+M893+M894+M899+M900+M916+M918+M919+M920+M921+M931+M932+M933+M934+M935+M944+M945+M967+M970+M971</f>
        <v>#REF!</v>
      </c>
      <c r="N1021" s="42" t="e">
        <f>+N165+N166+N198+N420+#REF!+N454+N457+N461+#REF!+#REF!+#REF!+#REF!+#REF!+N466+N468+N469+N487+N490+N495+N501+N532+N535+N536+N552+N579+N581+N582+N583+N584+N594+N608+N619+N623+N624+N625+N626+N627+N628+#REF!+N631+N651+N652+N653+N654+N655+N659+N695+N757+N764+N766+N768+N781+N783+#REF!+#REF!+#REF!+N789+N791+N792+N793+N794+N796+N797+N798+#REF!+N800+N803+#REF!+#REF!+N840+N842+N859+N860+N861+N862+N863+N866+N868+N869+N875+N878+N880+N891+N892+N893+N894+N899+N900+N916+N918+N919+N920+N921+N931+N932+N933+N934+N935+N944+N945+N967+N970+N971</f>
        <v>#REF!</v>
      </c>
      <c r="O1021" s="42" t="e">
        <f>+O165+O166+O198+O420+#REF!+O454+O457+O461+#REF!+#REF!+#REF!+#REF!+#REF!+O466+O468+O469+O487+O490+O495+O501+O532+O535+O536+O552+O579+O581+O582+O583+O584+O594+O608+O619+O623+O624+O625+O626+O627+O628+#REF!+O631+O651+O652+O653+O654+O655+O659+O695+O757+O764+O766+O768+O781+O783+#REF!+#REF!+#REF!+O789+O791+O792+O793+O794+O796+O797+O798+#REF!+O800+O803+#REF!+#REF!+O840+O842+O859+O860+O861+O862+O863+O866+O868+O869+O875+O878+O880+O891+O892+O893+O894+O899+O900+O916+O918+O919+O920+O921+O931+O932+O933+O934+O935+O944+O945+O967+O970+O971</f>
        <v>#REF!</v>
      </c>
      <c r="P1021" s="42" t="e">
        <f>+P165+P166+P198+P420+#REF!+P454+P457+P461+#REF!+#REF!+#REF!+#REF!+#REF!+P466+P468+P469+P487+P490+P495+P501+P532+P535+P536+P552+P579+P581+P582+P583+P584+P594+P608+P619+P623+P624+P625+P626+P627+P628+#REF!+P631+P651+P652+P653+P654+P655+P659+P695+P757+P764+P766+P768+P781+P783+#REF!+#REF!+#REF!+P789+P791+P792+P793+P794+P796+P797+P798+#REF!+P800+P803+#REF!+#REF!+P840+P842+P859+P860+P861+P862+P863+P866+P868+P869+P875+P878+P880+P891+P892+P893+P894+P899+P900+P916+P918+P919+P920+P921+P931+P932+P933+P934+P935+P944+P945+P967+P970+P971</f>
        <v>#REF!</v>
      </c>
      <c r="Q1021" s="42" t="e">
        <f>+Q165+Q166+Q198+Q420+#REF!+Q454+Q457+Q461+#REF!+#REF!+#REF!+#REF!+#REF!+Q466+Q468+Q469+Q487+Q490+Q495+Q501+Q532+Q535+Q536+Q552+Q579+Q581+Q582+Q583+Q584+Q594+Q608+Q619+Q623+Q624+Q625+Q626+Q627+Q628+#REF!+Q631+Q651+Q652+Q653+Q654+Q655+Q659+Q695+Q757+Q764+Q766+Q768+Q781+Q783+#REF!+#REF!+#REF!+Q789+Q791+Q792+Q793+Q794+Q796+Q797+Q798+#REF!+Q800+Q803+#REF!+#REF!+Q840+Q842+Q859+Q860+Q861+Q862+Q863+Q866+Q868+Q869+Q875+Q878+Q880+Q891+Q892+Q893+Q894+Q899+Q900+Q916+Q918+Q919+Q920+Q921+Q931+Q932+Q933+Q934+Q935+Q944+Q945+Q967+Q970+Q971</f>
        <v>#REF!</v>
      </c>
      <c r="R1021" s="42" t="e">
        <f>+R165+R166+R198+R420+#REF!+R454+R457+R461+#REF!+#REF!+#REF!+#REF!+#REF!+R466+R468+R469+R487+R490+R495+R501+R532+R535+R536+R552+R579+R581+R582+R583+R584+R594+R608+R619+R623+R624+R625+R626+R627+R628+#REF!+R631+R651+R652+R653+R654+R655+R659+R695+R757+R764+R766+R768+R781+R783+#REF!+#REF!+#REF!+R789+R791+R792+R793+R794+R796+R797+R798+#REF!+R800+R803+#REF!+#REF!+R840+R842+R859+R860+R861+R862+R863+R866+R868+R869+R875+R878+R880+R891+R892+R893+R894+R899+R900+R916+R918+R919+R920+R921+R931+R932+R933+R934+R935+R944+R945+R967+R970+R971</f>
        <v>#REF!</v>
      </c>
      <c r="S1021" s="42" t="e">
        <f>+S165+S166+S198+S420+#REF!+S454+S457+S461+#REF!+#REF!+#REF!+#REF!+#REF!+S466+S468+S469+S487+S490+S495+S501+S532+S535+S536+S552+S579+S581+S582+S583+S584+S594+S608+S619+S623+S624+S625+S626+S627+S628+#REF!+S631+S651+S652+S653+S654+S655+S659+S695+S757+S764+S766+S768+S781+S783+#REF!+#REF!+#REF!+S789+S791+S792+S793+S794+S796+S797+S798+#REF!+S800+S803+#REF!+#REF!+S840+S842+S859+S860+S861+S862+S863+S866+S868+S869+S875+S878+S880+S891+S892+S893+S894+S899+S900+S916+S918+S919+S920+S921+S931+S932+S933+S934+S935+S944+S945+S967+S970+S971</f>
        <v>#REF!</v>
      </c>
      <c r="T1021" s="42" t="e">
        <f>+T165+T166+T198+T420+#REF!+T454+T457+T461+#REF!+#REF!+#REF!+#REF!+#REF!+T466+T468+T469+T487+T490+T495+T501+T532+T535+T536+T552+T579+T581+T582+T583+T584+T594+T608+T619+T623+T624+T625+T626+T627+T628+#REF!+T631+T651+T652+T653+T654+T655+T659+T695+T757+T764+T766+T768+T781+T783+#REF!+#REF!+#REF!+T789+T791+T792+T793+T794+T796+T797+T798+#REF!+T800+T803+#REF!+#REF!+T840+T842+T859+T860+T861+T862+T863+T866+T868+T869+T875+T878+T880+T891+T892+T893+T894+T899+T900+T916+T918+T919+T920+T921+T931+T932+T933+T934+T935+T944+T945+T967+T970+T971</f>
        <v>#REF!</v>
      </c>
      <c r="U1021" s="42" t="e">
        <f>+U165+U166+U198+U420+#REF!+U454+U457+U461+#REF!+#REF!+#REF!+#REF!+#REF!+U466+U468+U469+U487+U490+U495+U501+U532+U535+U536+U552+U579+U581+U582+U583+U584+U594+U608+U619+U623+U624+U625+U626+U627+U628+#REF!+U631+U651+U652+U653+U654+U655+U659+U695+U757+U764+U766+U768+U781+U783+#REF!+#REF!+#REF!+U789+U791+U792+U793+U794+U796+U797+U798+#REF!+U800+U803+#REF!+#REF!+U840+U842+U859+U860+U861+U862+U863+U866+U868+U869+U875+U878+U880+U891+U892+U893+U894+U899+U900+U916+U918+U919+U920+U921+U931+U932+U933+U934+U935+U944+U945+U967+U970+U971</f>
        <v>#REF!</v>
      </c>
      <c r="V1021" s="42" t="e">
        <f>+V165+V166+V198+V420+#REF!+V454+V457+V461+#REF!+#REF!+#REF!+#REF!+#REF!+V466+V468+V469+V487+V490+V495+V501+V532+V535+V536+V552+V579+V581+V582+V583+V584+V594+V608+V619+V623+V624+V625+V626+V627+V628+#REF!+V631+V651+V652+V653+V654+V655+V659+V695+V757+V764+V766+V768+V781+V783+#REF!+#REF!+#REF!+V789+V791+V792+V793+V794+V796+V797+V798+#REF!+V800+V803+#REF!+#REF!+V840+V842+V859+V860+V861+V862+V863+V866+V868+V869+V875+V878+V880+V891+V892+V893+V894+V899+V900+V916+V918+V919+V920+V921+V931+V932+V933+V934+V935+V944+V945+V967+V970+V971</f>
        <v>#REF!</v>
      </c>
      <c r="W1021" s="42" t="e">
        <f>+W165+W166+W198+W420+#REF!+W454+W457+W461+#REF!+#REF!+#REF!+#REF!+#REF!+W466+W468+W469+W487+W490+W495+W501+W532+W535+W536+W552+W579+W581+W582+W583+W584+W594+W608+W619+W623+W624+W625+W626+W627+W628+#REF!+W631+W651+W652+W653+W654+W655+W659+W695+W757+W764+W766+W768+W781+W783+#REF!+#REF!+#REF!+W789+W791+W792+W793+W794+W796+W797+W798+#REF!+W800+W803+#REF!+#REF!+W840+W842+W859+W860+W861+W862+W863+W866+W868+W869+W875+W878+W880+W891+W892+W893+W894+W899+W900+W916+W918+W919+W920+W921+W931+W932+W933+W934+W935+W944+W945+W967+W970+W971</f>
        <v>#REF!</v>
      </c>
      <c r="X1021" s="42" t="e">
        <f>+X165+X166+X198+X420+#REF!+X454+X457+X461+#REF!+#REF!+#REF!+#REF!+#REF!+X466+X468+X469+X487+X490+X495+X501+X532+X535+X536+X552+X579+X581+X582+X583+X584+X594+X608+X619+X623+X624+X625+X626+X627+X628+#REF!+X631+X651+X652+X653+X654+X655+X659+X695+X757+X764+X766+X768+X781+X783+#REF!+#REF!+#REF!+X789+X791+X792+X793+X794+X796+X797+X798+#REF!+X800+X803+#REF!+#REF!+X840+X842+X859+X860+X861+X862+X863+X866+X868+X869+X875+X878+X880+X891+X892+X893+X894+X899+X900+X916+X918+X919+X920+X921+X931+X932+X933+X934+X935+X944+X945+X967+X970+X971</f>
        <v>#REF!</v>
      </c>
      <c r="Y1021" s="42" t="e">
        <f>+Y165+Y166+Y198+Y420+#REF!+Y454+Y457+Y461+#REF!+#REF!+#REF!+#REF!+#REF!+Y466+Y468+Y469+Y487+Y490+Y495+Y501+Y532+Y535+Y536+Y552+Y579+Y581+Y582+Y583+Y584+Y594+Y608+Y619+Y623+Y624+Y625+Y626+Y627+Y628+#REF!+Y631+Y651+Y652+Y653+Y654+Y655+Y659+Y695+Y757+Y764+Y766+Y768+Y781+Y783+#REF!+#REF!+#REF!+Y789+Y791+Y792+Y793+Y794+Y796+Y797+Y798+#REF!+Y800+Y803+#REF!+#REF!+Y840+Y842+Y859+Y860+Y861+Y862+Y863+Y866+Y868+Y869+Y875+Y878+Y880+Y891+Y892+Y893+Y894+Y899+Y900+Y916+Y918+Y919+Y920+Y921+Y931+Y932+Y933+Y934+Y935+Y944+Y945+Y967+Y970+Y971</f>
        <v>#REF!</v>
      </c>
      <c r="Z1021" s="42" t="e">
        <f>+Z165+Z166+Z198+Z420+#REF!+Z454+Z457+Z461+#REF!+#REF!+#REF!+#REF!+#REF!+Z466+Z468+Z469+Z487+Z490+Z495+Z501+Z532+Z535+Z536+Z552+Z579+Z581+Z582+Z583+Z584+Z594+Z608+Z619+Z623+Z624+Z625+Z626+Z627+Z628+#REF!+Z631+Z651+Z652+Z653+Z654+Z655+Z659+Z695+Z757+Z764+Z766+Z768+Z781+Z783+#REF!+#REF!+#REF!+Z789+Z791+Z792+Z793+Z794+Z796+Z797+Z798+#REF!+Z800+Z803+#REF!+#REF!+Z840+Z842+Z859+Z860+Z861+Z862+Z863+Z866+Z868+Z869+Z875+Z878+Z880+Z891+Z892+Z893+Z894+Z899+Z900+Z916+Z918+Z919+Z920+Z921+Z931+Z932+Z933+Z934+Z935+Z944+Z945+Z967+Z970+Z971</f>
        <v>#REF!</v>
      </c>
      <c r="AA1021" s="42" t="e">
        <f>+AA165+AA166+AA198+AA420+#REF!+AA454+AA457+AA461+#REF!+#REF!+#REF!+#REF!+#REF!+AA466+AA468+AA469+AA487+AA490+AA495+AA501+AA532+AA535+AA536+AA552+AA579+AA581+AA582+AA583+AA584+AA594+AA608+AA619+AA623+AA624+AA625+AA626+AA627+AA628+#REF!+AA631+AA651+AA652+AA653+AA654+AA655+AA659+AA695+AA757+AA764+AA766+AA768+AA781+AA783+#REF!+#REF!+#REF!+AA789+AA791+AA792+AA793+AA794+AA796+AA797+AA798+#REF!+AA800+AA803+#REF!+#REF!+AA840+AA842+AA859+AA860+AA861+AA862+AA863+AA866+AA868+AA869+AA875+AA878+AA880+AA891+AA892+AA893+AA894+AA899+AA900+AA916+AA918+AA919+AA920+AA921+AA931+AA932+AA933+AA934+AA935+AA944+AA945+AA967+AA970+AA971</f>
        <v>#REF!</v>
      </c>
      <c r="AB1021" s="42" t="e">
        <f>+AB165+AB166+AB198+AB420+#REF!+AB454+AB457+AB461+#REF!+#REF!+#REF!+#REF!+#REF!+AB466+AB468+AB469+AB487+AB490+AB495+AB501+AB532+AB535+AB536+AB552+AB579+AB581+AB582+AB583+AB584+AB594+AB608+AB619+AB623+AB624+AB625+AB626+AB627+AB628+#REF!+AB631+AB651+AB652+AB653+AB654+AB655+AB659+AB695+AB757+AB764+AB766+AB768+AB781+AB783+#REF!+#REF!+#REF!+AB789+AB791+AB792+AB793+AB794+AB796+AB797+AB798+#REF!+AB800+AB803+#REF!+#REF!+AB840+AB842+AB859+AB860+AB861+AB862+AB863+AB866+AB868+AB869+AB875+AB878+AB880+AB891+AB892+AB893+AB894+AB899+AB900+AB916+AB918+AB919+AB920+AB921+AB931+AB932+AB933+AB934+AB935+AB944+AB945+AB967+AB970+AB971</f>
        <v>#REF!</v>
      </c>
      <c r="AC1021" s="42" t="e">
        <f>+AC165+AC166+AC198+AC420+#REF!+AC454+AC457+AC461+#REF!+#REF!+#REF!+#REF!+#REF!+AC466+AC468+AC469+AC487+AC490+AC495+AC501+AC532+AC535+AC536+AC552+AC579+AC581+AC582+AC583+AC584+AC594+AC608+AC619+AC623+AC624+AC625+AC626+AC627+AC628+#REF!+AC631+AC651+AC652+AC653+AC654+AC655+AC659+AC695+AC757+AC764+AC766+AC768+AC781+AC783+#REF!+#REF!+#REF!+AC789+AC791+AC792+AC793+AC794+AC796+AC797+AC798+#REF!+AC800+AC803+#REF!+#REF!+AC840+AC842+AC859+AC860+AC861+AC862+AC863+AC866+AC868+AC869+AC875+AC878+AC880+AC891+AC892+AC893+AC894+AC899+AC900+AC916+AC918+AC919+AC920+AC921+AC931+AC932+AC933+AC934+AC935+AC944+AC945+AC967+AC970+AC971</f>
        <v>#REF!</v>
      </c>
      <c r="AD1021" s="42" t="e">
        <f>+AD165+AD166+AD198+AD420+#REF!+AD454+AD457+AD461+#REF!+#REF!+#REF!+#REF!+#REF!+AD466+AD468+AD469+AD487+AD490+AD495+AD501+AD532+AD535+AD536+AD552+AD579+AD581+AD582+AD583+AD584+AD594+AD608+AD619+AD623+AD624+AD625+AD626+AD627+AD628+#REF!+AD631+AD651+AD652+AD653+AD654+AD655+AD659+AD695+AD757+AD764+AD766+AD768+AD781+AD783+#REF!+#REF!+#REF!+AD789+AD791+AD792+AD793+AD794+AD796+AD797+AD798+#REF!+AD800+AD803+#REF!+#REF!+AD840+AD842+AD859+AD860+AD861+AD862+AD863+AD866+AD868+AD869+AD875+AD878+AD880+AD891+AD892+AD893+AD894+AD899+AD900+AD916+AD918+AD919+AD920+AD921+AD931+AD932+AD933+AD934+AD935+AD944+AD945+AD967+AD970+AD971</f>
        <v>#REF!</v>
      </c>
      <c r="AE1021" s="42" t="e">
        <f>+AE165+AE166+AE198+AE420+#REF!+AE454+AE457+AE461+#REF!+#REF!+#REF!+#REF!+#REF!+AE466+AE468+AE469+AE487+AE490+AE495+AE501+AE532+AE535+AE536+AE552+AE579+AE581+AE582+AE583+AE584+AE594+AE608+AE619+AE623+AE624+AE625+AE626+AE627+AE628+#REF!+AE631+AE651+AE652+AE653+AE654+AE655+AE659+AE695+AE757+AE764+AE766+AE768+AE781+AE783+#REF!+#REF!+#REF!+AE789+AE791+AE792+AE793+AE794+AE796+AE797+AE798+#REF!+AE800+AE803+#REF!+#REF!+AE840+AE842+AE859+AE860+AE861+AE862+AE863+AE866+AE868+AE869+AE875+AE878+AE880+AE891+AE892+AE893+AE894+AE899+AE900+AE916+AE918+AE919+AE920+AE921+AE931+AE932+AE933+AE934+AE935+AE944+AE945+AE967+AE970+AE971</f>
        <v>#REF!</v>
      </c>
      <c r="AF1021" s="42" t="e">
        <f>+AF165+AF166+AF198+AF420+#REF!+AF454+AF457+AF461+#REF!+#REF!+#REF!+#REF!+#REF!+AF466+AF468+AF469+AF487+AF490+AF495+AF501+AF532+AF535+AF536+AF552+AF579+AF581+AF582+AF583+AF584+AF594+AF608+AF619+AF623+AF624+AF625+AF626+AF627+AF628+#REF!+AF631+AF651+AF652+AF653+AF654+AF655+AF659+AF695+AF757+AF764+AF766+AF768+AF781+AF783+#REF!+#REF!+#REF!+AF789+AF791+AF792+AF793+AF794+AF796+AF797+AF798+#REF!+AF800+AF803+#REF!+#REF!+AF840+AF842+AF859+AF860+AF861+AF862+AF863+AF866+AF868+AF869+AF875+AF878+AF880+AF891+AF892+AF893+AF894+AF899+AF900+AF916+AF918+AF919+AF920+AF921+AF931+AF932+AF933+AF934+AF935+AF944+AF945+AF967+AF970+AF971</f>
        <v>#REF!</v>
      </c>
      <c r="AG1021" s="42" t="e">
        <f>+AG165+AG166+AG198+AG420+#REF!+AG454+AG457+AG461+#REF!+#REF!+#REF!+#REF!+#REF!+AG466+AG468+AG469+AG487+AG490+AG495+AG501+AG532+AG535+AG536+AG552+AG579+AG581+AG582+AG583+AG584+AG594+AG608+AG619+AG623+AG624+AG625+AG626+AG627+AG628+#REF!+AG631+AG651+AG652+AG653+AG654+AG655+AG659+AG695+AG757+AG764+AG766+AG768+AG781+AG783+#REF!+#REF!+#REF!+AG789+AG791+AG792+AG793+AG794+AG796+AG797+AG798+#REF!+AG800+AG803+#REF!+#REF!+AG840+AG842+AG859+AG860+AG861+AG862+AG863+AG866+AG868+AG869+AG875+AG878+AG880+AG891+AG892+AG893+AG894+AG899+AG900+AG916+AG918+AG919+AG920+AG921+AG931+AG932+AG933+AG934+AG935+AG944+AG945+AG967+AG970+AG971</f>
        <v>#REF!</v>
      </c>
      <c r="AH1021" s="42" t="e">
        <f>+AH165+AH166+AH198+AH420+#REF!+AH454+AH457+AH461+#REF!+#REF!+#REF!+#REF!+#REF!+AH466+AH468+AH469+AH487+AH490+AH495+AH501+AH532+AH535+AH536+AH552+AH579+AH581+AH582+AH583+AH584+AH594+AH608+AH619+AH623+AH624+AH625+AH626+AH627+AH628+#REF!+AH631+AH651+AH652+AH653+AH654+AH655+AH659+AH695+AH757+AH764+AH766+AH768+AH781+AH783+#REF!+#REF!+#REF!+AH789+AH791+AH792+AH793+AH794+AH796+AH797+AH798+#REF!+AH800+AH803+#REF!+#REF!+AH840+AH842+AH859+AH860+AH861+AH862+AH863+AH866+AH868+AH869+AH875+AH878+AH880+AH891+AH892+AH893+AH894+AH899+AH900+AH916+AH918+AH919+AH920+AH921+AH931+AH932+AH933+AH934+AH935+AH944+AH945+AH967+AH970+AH971</f>
        <v>#REF!</v>
      </c>
      <c r="AI1021" s="42" t="e">
        <f>+AI165+AI166+AI198+AI420+#REF!+AI454+AI457+AI461+#REF!+#REF!+#REF!+#REF!+#REF!+AI466+AI468+AI469+AI487+AI490+AI495+AI501+AI532+AI535+AI536+AI552+AI579+AI581+AI582+AI583+AI584+AI594+AI608+AI619+AI623+AI624+AI625+AI626+AI627+AI628+#REF!+AI631+AI651+AI652+AI653+AI654+AI655+AI659+AI695+AI757+AI764+AI766+AI768+AI781+AI783+#REF!+#REF!+#REF!+AI789+AI791+AI792+AI793+AI794+AI796+AI797+AI798+#REF!+AI800+AI803+#REF!+#REF!+AI840+AI842+AI859+AI860+AI861+AI862+AI863+AI866+AI868+AI869+AI875+AI878+AI880+AI891+AI892+AI893+AI894+AI899+AI900+AI916+AI918+AI919+AI920+AI921+AI931+AI932+AI933+AI934+AI935+AI944+AI945+AI967+AI970+AI971</f>
        <v>#REF!</v>
      </c>
      <c r="AJ1021" s="42" t="e">
        <f>+AJ165+AJ166+AJ198+AJ420+#REF!+AJ454+AJ457+AJ461+#REF!+#REF!+#REF!+#REF!+#REF!+AJ466+AJ468+AJ469+AJ487+AJ490+AJ495+AJ501+AJ532+AJ535+AJ536+AJ552+AJ579+AJ581+AJ582+AJ583+AJ584+AJ594+AJ608+AJ619+AJ623+AJ624+AJ625+AJ626+AJ627+AJ628+#REF!+AJ631+AJ651+AJ652+AJ653+AJ654+AJ655+AJ659+AJ695+AJ757+AJ764+AJ766+AJ768+AJ781+AJ783+#REF!+#REF!+#REF!+AJ789+AJ791+AJ792+AJ793+AJ794+AJ796+AJ797+AJ798+#REF!+AJ800+AJ803+#REF!+#REF!+AJ840+AJ842+AJ859+AJ860+AJ861+AJ862+AJ863+AJ866+AJ868+AJ869+AJ875+AJ878+AJ880+AJ891+AJ892+AJ893+AJ894+AJ899+AJ900+AJ916+AJ918+AJ919+AJ920+AJ921+AJ931+AJ932+AJ933+AJ934+AJ935+AJ944+AJ945+AJ967+AJ970+AJ971</f>
        <v>#REF!</v>
      </c>
      <c r="AK1021" s="42" t="e">
        <f>+AK165+AK166+AK198+AK420+#REF!+AK454+AK457+AK461+#REF!+#REF!+#REF!+#REF!+#REF!+AK466+AK468+AK469+AK487+AK490+AK495+AK501+AK532+AK535+AK536+AK552+AK579+AK581+AK582+AK583+AK584+AK594+AK608+AK619+AK623+AK624+AK625+AK626+AK627+AK628+#REF!+AK631+AK651+AK652+AK653+AK654+AK655+AK659+AK695+AK757+AK764+AK766+AK768+AK781+AK783+#REF!+#REF!+#REF!+AK789+AK791+AK792+AK793+AK794+AK796+AK797+AK798+#REF!+AK800+AK803+#REF!+#REF!+AK840+AK842+AK859+AK860+AK861+AK862+AK863+AK866+AK868+AK869+AK875+AK878+AK880+AK891+AK892+AK893+AK894+AK899+AK900+AK916+AK918+AK919+AK920+AK921+AK931+AK932+AK933+AK934+AK935+AK944+AK945+AK967+AK970+AK971</f>
        <v>#REF!</v>
      </c>
      <c r="AL1021" s="42" t="e">
        <f>+AL165+AL166+AL198+AL420+#REF!+AL454+AL457+AL461+#REF!+#REF!+#REF!+#REF!+#REF!+AL466+AL468+AL469+AL487+AL490+AL495+AL501+AL532+AL535+AL536+AL552+AL579+AL581+AL582+AL583+AL584+AL594+AL608+AL619+AL623+AL624+AL625+AL626+AL627+AL628+#REF!+AL631+AL651+AL652+AL653+AL654+AL655+AL659+AL695+AL757+AL764+AL766+AL768+AL781+AL783+#REF!+#REF!+#REF!+AL789+AL791+AL792+AL793+AL794+AL796+AL797+AL798+#REF!+AL800+AL803+#REF!+#REF!+AL840+AL842+AL859+AL860+AL861+AL862+AL863+AL866+AL868+AL869+AL875+AL878+AL880+AL891+AL892+AL893+AL894+AL899+AL900+AL916+AL918+AL919+AL920+AL921+AL931+AL932+AL933+AL934+AL935+AL944+AL945+AL967+AL970+AL971</f>
        <v>#REF!</v>
      </c>
      <c r="AM1021" s="42" t="e">
        <f>+AM165+AM166+AM198+AM420+#REF!+AM454+AM457+AM461+#REF!+#REF!+#REF!+#REF!+#REF!+AM466+AM468+AM469+AM487+AM490+AM495+AM501+AM532+AM535+AM536+AM552+AM579+AM581+AM582+AM583+AM584+AM594+AM608+AM619+AM623+AM624+AM625+AM626+AM627+AM628+#REF!+AM631+AM651+AM652+AM653+AM654+AM655+AM659+AM695+AM757+AM764+AM766+AM768+AM781+AM783+#REF!+#REF!+#REF!+AM789+AM791+AM792+AM793+AM794+AM796+AM797+AM798+#REF!+AM800+AM803+#REF!+#REF!+AM840+AM842+AM859+AM860+AM861+AM862+AM863+AM866+AM868+AM869+AM875+AM878+AM880+AM891+AM892+AM893+AM894+AM899+AM900+AM916+AM918+AM919+AM920+AM921+AM931+AM932+AM933+AM934+AM935+AM944+AM945+AM967+AM970+AM971</f>
        <v>#REF!</v>
      </c>
      <c r="AN1021" s="42" t="e">
        <f>+AN165+AN166+AN198+AN420+#REF!+AN454+AN457+AN461+#REF!+#REF!+#REF!+#REF!+#REF!+AN466+AN468+AN469+AN487+AN490+AN495+AN501+AN532+AN535+AN536+AN552+AN579+AN581+AN582+AN583+AN584+AN594+AN608+AN619+AN623+AN624+AN625+AN626+AN627+AN628+#REF!+AN631+AN651+AN652+AN653+AN654+AN655+AN659+AN695+AN757+AN764+AN766+AN768+AN781+AN783+#REF!+#REF!+#REF!+AN789+AN791+AN792+AN793+AN794+AN796+AN797+AN798+#REF!+AN800+AN803+#REF!+#REF!+AN840+AN842+AN859+AN860+AN861+AN862+AN863+AN866+AN868+AN869+AN875+AN878+AN880+AN891+AN892+AN893+AN894+AN899+AN900+AN916+AN918+AN919+AN920+AN921+AN931+AN932+AN933+AN934+AN935+AN944+AN945+AN967+AN970+AN971</f>
        <v>#REF!</v>
      </c>
      <c r="AO1021" s="42" t="e">
        <f>+AO165+AO166+AO198+AO420+#REF!+AO454+AO457+AO461+#REF!+#REF!+#REF!+#REF!+#REF!+AO466+AO468+AO469+AO487+AO490+AO495+AO501+AO532+AO535+AO536+AO552+AO579+AO581+AO582+AO583+AO584+AO594+AO608+AO619+AO623+AO624+AO625+AO626+AO627+AO628+#REF!+AO631+AO651+AO652+AO653+AO654+AO655+AO659+AO695+AO757+AO764+AO766+AO768+AO781+AO783+#REF!+#REF!+#REF!+AO789+AO791+AO792+AO793+AO794+AO796+AO797+AO798+#REF!+AO800+AO803+#REF!+#REF!+AO840+AO842+AO859+AO860+AO861+AO862+AO863+AO866+AO868+AO869+AO875+AO878+AO880+AO891+AO892+AO893+AO894+AO899+AO900+AO916+AO918+AO919+AO920+AO921+AO931+AO932+AO933+AO934+AO935+AO944+AO945+AO967+AO970+AO971</f>
        <v>#REF!</v>
      </c>
      <c r="AP1021" s="42" t="e">
        <f>+AP165+AP166+AP198+AP420+#REF!+AP454+AP457+AP461+#REF!+#REF!+#REF!+#REF!+#REF!+AP466+AP468+AP469+AP487+AP490+AP495+AP501+AP532+AP535+AP536+AP552+AP579+AP581+AP582+AP583+AP584+AP594+AP608+AP619+AP623+AP624+AP625+AP626+AP627+AP628+#REF!+AP631+AP651+AP652+AP653+AP654+AP655+AP659+AP695+AP757+AP764+AP766+AP768+AP781+AP783+#REF!+#REF!+#REF!+AP789+AP791+AP792+AP793+AP794+AP796+AP797+AP798+#REF!+AP800+AP803+#REF!+#REF!+AP840+AP842+AP859+AP860+AP861+AP862+AP863+AP866+AP868+AP869+AP875+AP878+AP880+AP891+AP892+AP893+AP894+AP899+AP900+AP916+AP918+AP919+AP920+AP921+AP931+AP932+AP933+AP934+AP935+AP944+AP945+AP967+AP970+AP971</f>
        <v>#REF!</v>
      </c>
      <c r="AQ1021" s="42" t="e">
        <f>+AQ165+AQ166+AQ198+AQ420+#REF!+AQ454+AQ457+AQ461+#REF!+#REF!+#REF!+#REF!+#REF!+AQ466+AQ468+AQ469+AQ487+AQ490+AQ495+AQ501+AQ532+AQ535+AQ536+AQ552+AQ579+AQ581+AQ582+AQ583+AQ584+AQ594+AQ608+AQ619+AQ623+AQ624+AQ625+AQ626+AQ627+AQ628+#REF!+AQ631+AQ651+AQ652+AQ653+AQ654+AQ655+AQ659+AQ695+AQ757+AQ764+AQ766+AQ768+AQ781+AQ783+#REF!+#REF!+#REF!+AQ789+AQ791+AQ792+AQ793+AQ794+AQ796+AQ797+AQ798+#REF!+AQ800+AQ803+#REF!+#REF!+AQ840+AQ842+AQ859+AQ860+AQ861+AQ862+AQ863+AQ866+AQ868+AQ869+AQ875+AQ878+AQ880+AQ891+AQ892+AQ893+AQ894+AQ899+AQ900+AQ916+AQ918+AQ919+AQ920+AQ921+AQ931+AQ932+AQ933+AQ934+AQ935+AQ944+AQ945+AQ967+AQ970+AQ971</f>
        <v>#REF!</v>
      </c>
      <c r="AR1021" s="42" t="e">
        <f>+AR165+AR166+AR198+AR420+#REF!+AR454+AR457+AR461+#REF!+#REF!+#REF!+#REF!+#REF!+AR466+AR468+AR469+AR487+AR490+AR495+AR501+AR532+AR535+AR536+AR552+AR579+AR581+AR582+AR583+AR584+AR594+AR608+AR619+AR623+AR624+AR625+AR626+AR627+AR628+#REF!+AR631+AR651+AR652+AR653+AR654+AR655+AR659+AR695+AR757+AR764+AR766+AR768+AR781+AR783+#REF!+#REF!+#REF!+AR789+AR791+AR792+AR793+AR794+AR796+AR797+AR798+#REF!+AR800+AR803+#REF!+#REF!+AR840+AR842+AR859+AR860+AR861+AR862+AR863+AR866+AR868+AR869+AR875+AR878+AR880+AR891+AR892+AR893+AR894+AR899+AR900+AR916+AR918+AR919+AR920+AR921+AR931+AR932+AR933+AR934+AR935+AR944+AR945+AR967+AR970+AR971</f>
        <v>#REF!</v>
      </c>
      <c r="AS1021" s="42" t="e">
        <f>+AS165+AS166+AS198+AS420+#REF!+AS454+AS457+AS461+#REF!+#REF!+#REF!+#REF!+#REF!+AS466+AS468+AS469+AS487+AS490+AS495+AS501+AS532+AS535+AS536+AS552+AS579+AS581+AS582+AS583+AS584+AS594+AS608+AS619+AS623+AS624+AS625+AS626+AS627+AS628+#REF!+AS631+AS651+AS652+AS653+AS654+AS655+AS659+AS695+AS757+AS764+AS766+AS768+AS781+AS783+#REF!+#REF!+#REF!+AS789+AS791+AS792+AS793+AS794+AS796+AS797+AS798+#REF!+AS800+AS803+#REF!+#REF!+AS840+AS842+AS859+AS860+AS861+AS862+AS863+AS866+AS868+AS869+AS875+AS878+AS880+AS891+AS892+AS893+AS894+AS899+AS900+AS916+AS918+AS919+AS920+AS921+AS931+AS932+AS933+AS934+AS935+AS944+AS945+AS967+AS970+AS971</f>
        <v>#REF!</v>
      </c>
      <c r="AT1021" s="42" t="e">
        <f>+AT165+AT166+AT198+AT420+#REF!+AT454+AT457+AT461+#REF!+#REF!+#REF!+#REF!+#REF!+AT466+AT468+AT469+AT487+AT490+AT495+AT501+AT532+AT535+AT536+AT552+AT579+AT581+AT582+AT583+AT584+AT594+AT608+AT619+AT623+AT624+AT625+AT626+AT627+AT628+#REF!+AT631+AT651+AT652+AT653+AT654+AT655+AT659+AT695+AT757+AT764+AT766+AT768+AT781+AT783+#REF!+#REF!+#REF!+AT789+AT791+AT792+AT793+AT794+AT796+AT797+AT798+#REF!+AT800+AT803+#REF!+#REF!+AT840+AT842+AT859+AT860+AT861+AT862+AT863+AT866+AT868+AT869+AT875+AT878+AT880+AT891+AT892+AT893+AT894+AT899+AT900+AT916+AT918+AT919+AT920+AT921+AT931+AT932+AT933+AT934+AT935+AT944+AT945+AT967+AT970+AT971</f>
        <v>#REF!</v>
      </c>
      <c r="AU1021" s="42" t="e">
        <f>+AU165+AU166+AU198+AU420+#REF!+AU454+AU457+AU461+#REF!+#REF!+#REF!+#REF!+#REF!+AU466+AU468+AU469+AU487+AU490+AU495+AU501+AU532+AU535+AU536+AU552+AU579+AU581+AU582+AU583+AU584+AU594+AU608+AU619+AU623+AU624+AU625+AU626+AU627+AU628+#REF!+AU631+AU651+AU652+AU653+AU654+AU655+AU659+AU695+AU757+AU764+AU766+AU768+AU781+AU783+#REF!+#REF!+#REF!+AU789+AU791+AU792+AU793+AU794+AU796+AU797+AU798+#REF!+AU800+AU803+#REF!+#REF!+AU840+AU842+AU859+AU860+AU861+AU862+AU863+AU866+AU868+AU869+AU875+AU878+AU880+AU891+AU892+AU893+AU894+AU899+AU900+AU916+AU918+AU919+AU920+AU921+AU931+AU932+AU933+AU934+AU935+AU944+AU945+AU967+AU970+AU971</f>
        <v>#REF!</v>
      </c>
      <c r="AV1021" s="42" t="e">
        <f>+AV165+AV166+AV198+AV420+#REF!+AV454+AV457+AV461+#REF!+#REF!+#REF!+#REF!+#REF!+AV466+AV468+AV469+AV487+AV490+AV495+AV501+AV532+AV535+AV536+AV552+AV579+AV581+AV582+AV583+AV584+AV594+AV608+AV619+AV623+AV624+AV625+AV626+AV627+AV628+#REF!+AV631+AV651+AV652+AV653+AV654+AV655+AV659+AV695+AV757+AV764+AV766+AV768+AV781+AV783+#REF!+#REF!+#REF!+AV789+AV791+AV792+AV793+AV794+AV796+AV797+AV798+#REF!+AV800+AV803+#REF!+#REF!+AV840+AV842+AV859+AV860+AV861+AV862+AV863+AV866+AV868+AV869+AV875+AV878+AV880+AV891+AV892+AV893+AV894+AV899+AV900+AV916+AV918+AV919+AV920+AV921+AV931+AV932+AV933+AV934+AV935+AV944+AV945+AV967+AV970+AV971</f>
        <v>#REF!</v>
      </c>
      <c r="AW1021" s="42" t="e">
        <f>+AW165+AW166+AW198+AW420+#REF!+AW454+AW457+AW461+#REF!+#REF!+#REF!+#REF!+#REF!+AW466+AW468+AW469+AW487+AW490+AW495+AW501+AW532+AW535+AW536+AW552+AW579+AW581+AW582+AW583+AW584+AW594+AW608+AW619+AW623+AW624+AW625+AW626+AW627+AW628+#REF!+AW631+AW651+AW652+AW653+AW654+AW655+AW659+AW695+AW757+AW764+AW766+AW768+AW781+AW783+#REF!+#REF!+#REF!+AW789+AW791+AW792+AW793+AW794+AW796+AW797+AW798+#REF!+AW800+AW803+#REF!+#REF!+AW840+AW842+AW859+AW860+AW861+AW862+AW863+AW866+AW868+AW869+AW875+AW878+AW880+AW891+AW892+AW893+AW894+AW899+AW900+AW916+AW918+AW919+AW920+AW921+AW931+AW932+AW933+AW934+AW935+AW944+AW945+AW967+AW970+AW971</f>
        <v>#REF!</v>
      </c>
      <c r="AX1021" s="42" t="e">
        <f>+AX165+AX166+AX198+AX420+#REF!+AX454+AX457+AX461+#REF!+#REF!+#REF!+#REF!+#REF!+AX466+AX468+AX469+AX487+AX490+AX495+AX501+AX532+AX535+AX536+AX552+AX579+AX581+AX582+AX583+AX584+AX594+AX608+AX619+AX623+AX624+AX625+AX626+AX627+AX628+#REF!+AX631+AX651+AX652+AX653+AX654+AX655+AX659+AX695+AX757+AX764+AX766+AX768+AX781+AX783+#REF!+#REF!+#REF!+AX789+AX791+AX792+AX793+AX794+AX796+AX797+AX798+#REF!+AX800+AX803+#REF!+#REF!+AX840+AX842+AX859+AX860+AX861+AX862+AX863+AX866+AX868+AX869+AX875+AX878+AX880+AX891+AX892+AX893+AX894+AX899+AX900+AX916+AX918+AX919+AX920+AX921+AX931+AX932+AX933+AX934+AX935+AX944+AX945+AX967+AX970+AX971</f>
        <v>#REF!</v>
      </c>
      <c r="AY1021" s="42" t="e">
        <f>+AY165+AY166+AY198+AY420+#REF!+AY454+AY457+AY461+#REF!+#REF!+#REF!+#REF!+#REF!+AY466+AY468+AY469+AY487+AY490+AY495+AY501+AY532+AY535+AY536+AY552+AY579+AY581+AY582+AY583+AY584+AY594+AY608+AY619+AY623+AY624+AY625+AY626+AY627+AY628+#REF!+AY631+AY651+AY652+AY653+AY654+AY655+AY659+AY695+AY757+AY764+AY766+AY768+AY781+AY783+#REF!+#REF!+#REF!+AY789+AY791+AY792+AY793+AY794+AY796+AY797+AY798+#REF!+AY800+AY803+#REF!+#REF!+AY840+AY842+AY859+AY860+AY861+AY862+AY863+AY866+AY868+AY869+AY875+AY878+AY880+AY891+AY892+AY893+AY894+AY899+AY900+AY916+AY918+AY919+AY920+AY921+AY931+AY932+AY933+AY934+AY935+AY944+AY945+AY967+AY970+AY971</f>
        <v>#REF!</v>
      </c>
      <c r="AZ1021" s="42" t="e">
        <f>+AZ165+AZ166+AZ198+AZ420+#REF!+AZ454+AZ457+AZ461+#REF!+#REF!+#REF!+#REF!+#REF!+AZ466+AZ468+AZ469+AZ487+AZ490+AZ495+AZ501+AZ532+AZ535+AZ536+AZ552+AZ579+AZ581+AZ582+AZ583+AZ584+AZ594+AZ608+AZ619+AZ623+AZ624+AZ625+AZ626+AZ627+AZ628+#REF!+AZ631+AZ651+AZ652+AZ653+AZ654+AZ655+AZ659+AZ695+AZ757+AZ764+AZ766+AZ768+AZ781+AZ783+#REF!+#REF!+#REF!+AZ789+AZ791+AZ792+AZ793+AZ794+AZ796+AZ797+AZ798+#REF!+AZ800+AZ803+#REF!+#REF!+AZ840+AZ842+AZ859+AZ860+AZ861+AZ862+AZ863+AZ866+AZ868+AZ869+AZ875+AZ878+AZ880+AZ891+AZ892+AZ893+AZ894+AZ899+AZ900+AZ916+AZ918+AZ919+AZ920+AZ921+AZ931+AZ932+AZ933+AZ934+AZ935+AZ944+AZ945+AZ967+AZ970+AZ971</f>
        <v>#REF!</v>
      </c>
      <c r="BA1021" s="42" t="e">
        <f>+BA165+BA166+BA198+BA420+#REF!+BA454+BA457+BA461+#REF!+#REF!+#REF!+#REF!+#REF!+BA466+BA468+BA469+BA487+BA490+BA495+BA501+BA532+BA535+BA536+BA552+BA579+BA581+BA582+BA583+BA584+BA594+BA608+BA619+BA623+BA624+BA625+BA626+BA627+BA628+#REF!+BA631+BA651+BA652+BA653+BA654+BA655+BA659+BA695+BA757+BA764+BA766+BA768+BA781+BA783+#REF!+#REF!+#REF!+BA789+BA791+BA792+BA793+BA794+BA796+BA797+BA798+#REF!+BA800+BA803+#REF!+#REF!+BA840+BA842+BA859+BA860+BA861+BA862+BA863+BA866+BA868+BA869+BA875+BA878+BA880+BA891+BA892+BA893+BA894+BA899+BA900+BA916+BA918+BA919+BA920+BA921+BA931+BA932+BA933+BA934+BA935+BA944+BA945+BA967+BA970+BA971</f>
        <v>#REF!</v>
      </c>
      <c r="BB1021" s="42" t="e">
        <f>+BB165+BB166+BB198+BB420+#REF!+BB454+BB457+BB461+#REF!+#REF!+#REF!+#REF!+#REF!+BB466+BB468+BB469+BB487+BB490+BB495+BB501+BB532+BB535+BB536+BB552+BB579+BB581+BB582+BB583+BB584+BB594+BB608+BB619+BB623+BB624+BB625+BB626+BB627+BB628+#REF!+BB631+BB651+BB652+BB653+BB654+BB655+BB659+BB695+BB757+BB764+BB766+BB768+BB781+BB783+#REF!+#REF!+#REF!+BB789+BB791+BB792+BB793+BB794+BB796+BB797+BB798+#REF!+BB800+BB803+#REF!+#REF!+BB840+BB842+BB859+BB860+BB861+BB862+BB863+BB866+BB868+BB869+BB875+BB878+BB880+BB891+BB892+BB893+BB894+BB899+BB900+BB916+BB918+BB919+BB920+BB921+BB931+BB932+BB933+BB934+BB935+BB944+BB945+BB967+BB970+BB971</f>
        <v>#REF!</v>
      </c>
      <c r="BC1021" s="42" t="e">
        <f>+BC165+BC166+BC198+BC420+#REF!+BC454+BC457+BC461+#REF!+#REF!+#REF!+#REF!+#REF!+BC466+BC468+BC469+BC487+BC490+BC495+BC501+BC532+BC535+BC536+BC552+BC579+BC581+BC582+BC583+BC584+BC594+BC608+BC619+BC623+BC624+BC625+BC626+BC627+BC628+#REF!+BC631+BC651+BC652+BC653+BC654+BC655+BC659+BC695+BC757+BC764+BC766+BC768+BC781+BC783+#REF!+#REF!+#REF!+BC789+BC791+BC792+BC793+BC794+BC796+BC797+BC798+#REF!+BC800+BC803+#REF!+#REF!+BC840+BC842+BC859+BC860+BC861+BC862+BC863+BC866+BC868+BC869+BC875+BC878+BC880+BC891+BC892+BC893+BC894+BC899+BC900+BC916+BC918+BC919+BC920+BC921+BC931+BC932+BC933+BC934+BC935+BC944+BC945+BC967+BC970+BC971</f>
        <v>#REF!</v>
      </c>
      <c r="BD1021" s="42" t="e">
        <f>+BD165+BD166+BD198+BD420+#REF!+BD454+BD457+BD461+#REF!+#REF!+#REF!+#REF!+#REF!+BD466+BD468+BD469+BD487+BD490+BD495+BD501+BD532+BD535+BD536+BD552+BD579+BD581+BD582+BD583+BD584+BD594+BD608+BD619+BD623+BD624+BD625+BD626+BD627+BD628+#REF!+BD631+BD651+BD652+BD653+BD654+BD655+BD659+BD695+BD757+BD764+BD766+BD768+BD781+BD783+#REF!+#REF!+#REF!+BD789+BD791+BD792+BD793+BD794+BD796+BD797+BD798+#REF!+BD800+BD803+#REF!+#REF!+BD840+BD842+BD859+BD860+BD861+BD862+BD863+BD866+BD868+BD869+BD875+BD878+BD880+BD891+BD892+BD893+BD894+BD899+BD900+BD916+BD918+BD919+BD920+BD921+BD931+BD932+BD933+BD934+BD935+BD944+BD945+BD967+BD970+BD971</f>
        <v>#REF!</v>
      </c>
      <c r="BE1021" s="42" t="e">
        <f>+BE165+BE166+BE198+BE420+#REF!+BE454+BE457+BE461+#REF!+#REF!+#REF!+#REF!+#REF!+BE466+BE468+BE469+BE487+BE490+BE495+BE501+BE532+BE535+BE536+BE552+BE579+BE581+BE582+BE583+BE584+BE594+BE608+BE619+BE623+BE624+BE625+BE626+BE627+BE628+#REF!+BE631+BE651+BE652+BE653+BE654+BE655+BE659+BE695+BE757+BE764+BE766+BE768+BE781+BE783+#REF!+#REF!+#REF!+BE789+BE791+BE792+BE793+BE794+BE796+BE797+BE798+#REF!+BE800+BE803+#REF!+#REF!+BE840+BE842+BE859+BE860+BE861+BE862+BE863+BE866+BE868+BE869+BE875+BE878+BE880+BE891+BE892+BE893+BE894+BE899+BE900+BE916+BE918+BE919+BE920+BE921+BE931+BE932+BE933+BE934+BE935+BE944+BE945+BE967+BE970+BE971</f>
        <v>#REF!</v>
      </c>
      <c r="BF1021" s="42" t="e">
        <f>+BF165+BF166+BF198+BF420+#REF!+BF454+BF457+BF461+#REF!+#REF!+#REF!+#REF!+#REF!+BF466+BF468+BF469+BF487+BF490+BF495+BF501+BF532+BF535+BF536+BF552+BF579+BF581+BF582+BF583+BF584+BF594+BF608+BF619+BF623+BF624+BF625+BF626+BF627+BF628+#REF!+BF631+BF651+BF652+BF653+BF654+BF655+BF659+BF695+BF757+BF764+BF766+BF768+BF781+BF783+#REF!+#REF!+#REF!+BF789+BF791+BF792+BF793+BF794+BF796+BF797+BF798+#REF!+BF800+BF803+#REF!+#REF!+BF840+BF842+BF859+BF860+BF861+BF862+BF863+BF866+BF868+BF869+BF875+BF878+BF880+BF891+BF892+BF893+BF894+BF899+BF900+BF916+BF918+BF919+BF920+BF921+BF931+BF932+BF933+BF934+BF935+BF944+BF945+BF967+BF970+BF971</f>
        <v>#REF!</v>
      </c>
    </row>
    <row r="1022" spans="1:59" s="3" customFormat="1" ht="27" hidden="1" customHeight="1" thickBot="1">
      <c r="A1022" s="52"/>
      <c r="B1022" s="52" t="s">
        <v>1359</v>
      </c>
      <c r="C1022" s="51"/>
      <c r="D1022" s="61" t="s">
        <v>22</v>
      </c>
      <c r="E1022" s="61" t="s">
        <v>22</v>
      </c>
      <c r="F1022" s="64" t="s">
        <v>22</v>
      </c>
      <c r="G1022" s="50"/>
      <c r="H1022" s="65"/>
      <c r="I1022" s="52">
        <v>22</v>
      </c>
      <c r="J1022" s="42" t="e">
        <f>+#REF!+J90+J91+J92+J193+J197+J199+J200+J498+J499+J672+J679+J698+J703+J721+J740+J755+J784+J850+J854+J855+J872</f>
        <v>#REF!</v>
      </c>
      <c r="K1022" s="42" t="e">
        <f>+#REF!+K90+K91+K92+K193+K197+K199+K200+K498+K499+K672+K679+K698+K703+K721+K740+K755+K784+K850+K854+K855+K872</f>
        <v>#REF!</v>
      </c>
      <c r="L1022" s="42" t="e">
        <f>+#REF!+L90+L91+L92+L193+L197+L199+L200+L498+L499+L672+L679+L698+L703+L721+L740+L755+L784+L850+L854+L855+L872</f>
        <v>#REF!</v>
      </c>
      <c r="M1022" s="42" t="e">
        <f>+#REF!+M90+M91+M92+M193+M197+M199+M200+M498+M499+M672+M679+M698+M703+M721+M740+M755+M784+M850+M854+M855+M872</f>
        <v>#REF!</v>
      </c>
      <c r="N1022" s="42" t="e">
        <f>+#REF!+N90+N91+N92+N193+N197+N199+N200+N498+N499+N672+N679+N698+N703+N721+N740+N755+N784+N850+N854+N855+N872</f>
        <v>#REF!</v>
      </c>
      <c r="O1022" s="42" t="e">
        <f>+#REF!+O90+O91+O92+O193+O197+O199+O200+O498+O499+O672+O679+O698+O703+O721+O740+O755+O784+O850+O854+O855+O872</f>
        <v>#REF!</v>
      </c>
      <c r="P1022" s="42" t="e">
        <f>+#REF!+P90+P91+P92+P193+P197+P199+P200+P498+P499+P672+P679+P698+P703+P721+P740+P755+P784+P850+P854+P855+P872</f>
        <v>#REF!</v>
      </c>
      <c r="Q1022" s="42" t="e">
        <f>+#REF!+Q90+Q91+Q92+Q193+Q197+Q199+Q200+Q498+Q499+Q672+Q679+Q698+Q703+Q721+Q740+Q755+Q784+Q850+Q854+Q855+Q872</f>
        <v>#REF!</v>
      </c>
      <c r="R1022" s="42" t="e">
        <f>+#REF!+R90+R91+R92+R193+R197+R199+R200+R498+R499+R672+R679+R698+R703+R721+R740+R755+R784+R850+R854+R855+R872</f>
        <v>#REF!</v>
      </c>
      <c r="S1022" s="42" t="e">
        <f>+#REF!+S90+S91+S92+S193+S197+S199+S200+S498+S499+S672+S679+S698+S703+S721+S740+S755+S784+S850+S854+S855+S872</f>
        <v>#REF!</v>
      </c>
      <c r="T1022" s="42" t="e">
        <f>+#REF!+T90+T91+T92+T193+T197+T199+T200+T498+T499+T672+T679+T698+T703+T721+T740+T755+T784+T850+T854+T855+T872</f>
        <v>#REF!</v>
      </c>
      <c r="U1022" s="42" t="e">
        <f>+#REF!+U90+U91+U92+U193+U197+U199+U200+U498+U499+U672+U679+U698+U703+U721+U740+U755+U784+U850+U854+U855+U872</f>
        <v>#REF!</v>
      </c>
      <c r="V1022" s="42" t="e">
        <f>+#REF!+V90+V91+V92+V193+V197+V199+V200+V498+V499+V672+V679+V698+V703+V721+V740+V755+V784+V850+V854+V855+V872</f>
        <v>#REF!</v>
      </c>
      <c r="W1022" s="42" t="e">
        <f>+#REF!+W90+W91+W92+W193+W197+W199+W200+W498+W499+W672+W679+W698+W703+W721+W740+W755+W784+W850+W854+W855+W872</f>
        <v>#REF!</v>
      </c>
      <c r="X1022" s="42" t="e">
        <f>+#REF!+X90+X91+X92+X193+X197+X199+X200+X498+X499+X672+X679+X698+X703+X721+X740+X755+X784+X850+X854+X855+X872</f>
        <v>#REF!</v>
      </c>
      <c r="Y1022" s="42" t="e">
        <f>+#REF!+Y90+Y91+Y92+Y193+Y197+Y199+Y200+Y498+Y499+Y672+Y679+Y698+Y703+Y721+Y740+Y755+Y784+Y850+Y854+Y855+Y872</f>
        <v>#REF!</v>
      </c>
      <c r="Z1022" s="42" t="e">
        <f>+#REF!+Z90+Z91+Z92+Z193+Z197+Z199+Z200+Z498+Z499+Z672+Z679+Z698+Z703+Z721+Z740+Z755+Z784+Z850+Z854+Z855+Z872</f>
        <v>#REF!</v>
      </c>
      <c r="AA1022" s="42" t="e">
        <f>+#REF!+AA90+AA91+AA92+AA193+AA197+AA199+AA200+AA498+AA499+AA672+AA679+AA698+AA703+AA721+AA740+AA755+AA784+AA850+AA854+AA855+AA872</f>
        <v>#REF!</v>
      </c>
      <c r="AB1022" s="42" t="e">
        <f>+#REF!+AB90+AB91+AB92+AB193+AB197+AB199+AB200+AB498+AB499+AB672+AB679+AB698+AB703+AB721+AB740+AB755+AB784+AB850+AB854+AB855+AB872</f>
        <v>#REF!</v>
      </c>
      <c r="AC1022" s="42" t="e">
        <f>+#REF!+AC90+AC91+AC92+AC193+AC197+AC199+AC200+AC498+AC499+AC672+AC679+AC698+AC703+AC721+AC740+AC755+AC784+AC850+AC854+AC855+AC872</f>
        <v>#REF!</v>
      </c>
      <c r="AD1022" s="42" t="e">
        <f>+#REF!+AD90+AD91+AD92+AD193+AD197+AD199+AD200+AD498+AD499+AD672+AD679+AD698+AD703+AD721+AD740+AD755+AD784+AD850+AD854+AD855+AD872</f>
        <v>#REF!</v>
      </c>
      <c r="AE1022" s="42" t="e">
        <f>+#REF!+AE90+AE91+AE92+AE193+AE197+AE199+AE200+AE498+AE499+AE672+AE679+AE698+AE703+AE721+AE740+AE755+AE784+AE850+AE854+AE855+AE872</f>
        <v>#REF!</v>
      </c>
      <c r="AF1022" s="42" t="e">
        <f>+#REF!+AF90+AF91+AF92+AF193+AF197+AF199+AF200+AF498+AF499+AF672+AF679+AF698+AF703+AF721+AF740+AF755+AF784+AF850+AF854+AF855+AF872</f>
        <v>#REF!</v>
      </c>
      <c r="AG1022" s="42" t="e">
        <f>+#REF!+AG90+AG91+AG92+AG193+AG197+AG199+AG200+AG498+AG499+AG672+AG679+AG698+AG703+AG721+AG740+AG755+AG784+AG850+AG854+AG855+AG872</f>
        <v>#REF!</v>
      </c>
      <c r="AH1022" s="42" t="e">
        <f>+#REF!+AH90+AH91+AH92+AH193+AH197+AH199+AH200+AH498+AH499+AH672+AH679+AH698+AH703+AH721+AH740+AH755+AH784+AH850+AH854+AH855+AH872</f>
        <v>#REF!</v>
      </c>
      <c r="AI1022" s="42" t="e">
        <f>+#REF!+AI90+AI91+AI92+AI193+AI197+AI199+AI200+AI498+AI499+AI672+AI679+AI698+AI703+AI721+AI740+AI755+AI784+AI850+AI854+AI855+AI872</f>
        <v>#REF!</v>
      </c>
      <c r="AJ1022" s="42" t="e">
        <f>+#REF!+AJ90+AJ91+AJ92+AJ193+AJ197+AJ199+AJ200+AJ498+AJ499+AJ672+AJ679+AJ698+AJ703+AJ721+AJ740+AJ755+AJ784+AJ850+AJ854+AJ855+AJ872</f>
        <v>#REF!</v>
      </c>
      <c r="AK1022" s="42" t="e">
        <f>+#REF!+AK90+AK91+AK92+AK193+AK197+AK199+AK200+AK498+AK499+AK672+AK679+AK698+AK703+AK721+AK740+AK755+AK784+AK850+AK854+AK855+AK872</f>
        <v>#REF!</v>
      </c>
      <c r="AL1022" s="42" t="e">
        <f>+#REF!+AL90+AL91+AL92+AL193+AL197+AL199+AL200+AL498+AL499+AL672+AL679+AL698+AL703+AL721+AL740+AL755+AL784+AL850+AL854+AL855+AL872</f>
        <v>#REF!</v>
      </c>
      <c r="AM1022" s="42" t="e">
        <f>+#REF!+AM90+AM91+AM92+AM193+AM197+AM199+AM200+AM498+AM499+AM672+AM679+AM698+AM703+AM721+AM740+AM755+AM784+AM850+AM854+AM855+AM872</f>
        <v>#REF!</v>
      </c>
      <c r="AN1022" s="42" t="e">
        <f>+#REF!+AN90+AN91+AN92+AN193+AN197+AN199+AN200+AN498+AN499+AN672+AN679+AN698+AN703+AN721+AN740+AN755+AN784+AN850+AN854+AN855+AN872</f>
        <v>#REF!</v>
      </c>
      <c r="AO1022" s="42" t="e">
        <f>+#REF!+AO90+AO91+AO92+AO193+AO197+AO199+AO200+AO498+AO499+AO672+AO679+AO698+AO703+AO721+AO740+AO755+AO784+AO850+AO854+AO855+AO872</f>
        <v>#REF!</v>
      </c>
      <c r="AP1022" s="42" t="e">
        <f>+#REF!+AP90+AP91+AP92+AP193+AP197+AP199+AP200+AP498+AP499+AP672+AP679+AP698+AP703+AP721+AP740+AP755+AP784+AP850+AP854+AP855+AP872</f>
        <v>#REF!</v>
      </c>
      <c r="AQ1022" s="42" t="e">
        <f>+#REF!+AQ90+AQ91+AQ92+AQ193+AQ197+AQ199+AQ200+AQ498+AQ499+AQ672+AQ679+AQ698+AQ703+AQ721+AQ740+AQ755+AQ784+AQ850+AQ854+AQ855+AQ872</f>
        <v>#REF!</v>
      </c>
      <c r="AR1022" s="42" t="e">
        <f>+#REF!+AR90+AR91+AR92+AR193+AR197+AR199+AR200+AR498+AR499+AR672+AR679+AR698+AR703+AR721+AR740+AR755+AR784+AR850+AR854+AR855+AR872</f>
        <v>#REF!</v>
      </c>
      <c r="AS1022" s="42" t="e">
        <f>+#REF!+AS90+AS91+AS92+AS193+AS197+AS199+AS200+AS498+AS499+AS672+AS679+AS698+AS703+AS721+AS740+AS755+AS784+AS850+AS854+AS855+AS872</f>
        <v>#REF!</v>
      </c>
      <c r="AT1022" s="42" t="e">
        <f>+#REF!+AT90+AT91+AT92+AT193+AT197+AT199+AT200+AT498+AT499+AT672+AT679+AT698+AT703+AT721+AT740+AT755+AT784+AT850+AT854+AT855+AT872</f>
        <v>#REF!</v>
      </c>
      <c r="AU1022" s="42" t="e">
        <f>+#REF!+AU90+AU91+AU92+AU193+AU197+AU199+AU200+AU498+AU499+AU672+AU679+AU698+AU703+AU721+AU740+AU755+AU784+AU850+AU854+AU855+AU872</f>
        <v>#REF!</v>
      </c>
      <c r="AV1022" s="42" t="e">
        <f>+#REF!+AV90+AV91+AV92+AV193+AV197+AV199+AV200+AV498+AV499+AV672+AV679+AV698+AV703+AV721+AV740+AV755+AV784+AV850+AV854+AV855+AV872</f>
        <v>#REF!</v>
      </c>
      <c r="AW1022" s="42" t="e">
        <f>+#REF!+AW90+AW91+AW92+AW193+AW197+AW199+AW200+AW498+AW499+AW672+AW679+AW698+AW703+AW721+AW740+AW755+AW784+AW850+AW854+AW855+AW872</f>
        <v>#REF!</v>
      </c>
      <c r="AX1022" s="42" t="e">
        <f>+#REF!+AX90+AX91+AX92+AX193+AX197+AX199+AX200+AX498+AX499+AX672+AX679+AX698+AX703+AX721+AX740+AX755+AX784+AX850+AX854+AX855+AX872</f>
        <v>#REF!</v>
      </c>
      <c r="AY1022" s="42" t="e">
        <f>+#REF!+AY90+AY91+AY92+AY193+AY197+AY199+AY200+AY498+AY499+AY672+AY679+AY698+AY703+AY721+AY740+AY755+AY784+AY850+AY854+AY855+AY872</f>
        <v>#REF!</v>
      </c>
      <c r="AZ1022" s="42" t="e">
        <f>+#REF!+AZ90+AZ91+AZ92+AZ193+AZ197+AZ199+AZ200+AZ498+AZ499+AZ672+AZ679+AZ698+AZ703+AZ721+AZ740+AZ755+AZ784+AZ850+AZ854+AZ855+AZ872</f>
        <v>#REF!</v>
      </c>
      <c r="BA1022" s="42" t="e">
        <f>+#REF!+BA90+BA91+BA92+BA193+BA197+BA199+BA200+BA498+BA499+BA672+BA679+BA698+BA703+BA721+BA740+BA755+BA784+BA850+BA854+BA855+BA872</f>
        <v>#REF!</v>
      </c>
      <c r="BB1022" s="42" t="e">
        <f>+#REF!+BB90+BB91+BB92+BB193+BB197+BB199+BB200+BB498+BB499+BB672+BB679+BB698+BB703+BB721+BB740+BB755+BB784+BB850+BB854+BB855+BB872</f>
        <v>#REF!</v>
      </c>
      <c r="BC1022" s="42" t="e">
        <f>+#REF!+BC90+BC91+BC92+BC193+BC197+BC199+BC200+BC498+BC499+BC672+BC679+BC698+BC703+BC721+BC740+BC755+BC784+BC850+BC854+BC855+BC872</f>
        <v>#REF!</v>
      </c>
      <c r="BD1022" s="42" t="e">
        <f>+#REF!+BD90+BD91+BD92+BD193+BD197+BD199+BD200+BD498+BD499+BD672+BD679+BD698+BD703+BD721+BD740+BD755+BD784+BD850+BD854+BD855+BD872</f>
        <v>#REF!</v>
      </c>
      <c r="BE1022" s="42" t="e">
        <f>+#REF!+BE90+BE91+BE92+BE193+BE197+BE199+BE200+BE498+BE499+BE672+BE679+BE698+BE703+BE721+BE740+BE755+BE784+BE850+BE854+BE855+BE872</f>
        <v>#REF!</v>
      </c>
      <c r="BF1022" s="42" t="e">
        <f>+#REF!+BF90+BF91+BF92+BF193+BF197+BF199+BF200+BF498+BF499+BF672+BF679+BF698+BF703+BF721+BF740+BF755+BF784+BF850+BF854+BF855+BF872</f>
        <v>#REF!</v>
      </c>
    </row>
    <row r="1023" spans="1:59" s="3" customFormat="1" ht="27" hidden="1" customHeight="1" thickBot="1">
      <c r="A1023" s="52">
        <f>46-12</f>
        <v>34</v>
      </c>
      <c r="B1023" s="52" t="s">
        <v>1360</v>
      </c>
      <c r="C1023" s="67">
        <f>+BF944+BF945+BF953+BF965+BF967</f>
        <v>0</v>
      </c>
      <c r="D1023" s="61" t="s">
        <v>23</v>
      </c>
      <c r="E1023" s="61" t="s">
        <v>23</v>
      </c>
      <c r="F1023" s="64" t="s">
        <v>23</v>
      </c>
      <c r="G1023" s="50"/>
      <c r="H1023" s="65"/>
      <c r="I1023" s="52">
        <v>43</v>
      </c>
      <c r="J1023" s="42" t="e">
        <f>+J74+J93+J94+J95+J146+J147+J170+J171+J172+J173+J174+J175+J176+J177+J189+J194+J195+J196+J201+J662+J663+J666+J669+J671+J673+J690+J691+J693+J696+J697+J700+J711+J716+J726+J731+J732+J754+#REF!+J938+J939+J940+J941+J966</f>
        <v>#REF!</v>
      </c>
      <c r="K1023" s="42" t="e">
        <f>+K74+K93+K94+K95+K146+K147+K170+K171+K172+K173+K174+K175+K176+K177++K189+K194+K195+K196+K201+K662+K663+K666+K669+K671+K673+K690+K691+K693+K696+K697+K700+K711+K716+K726+K731+K732+K754+#REF!+K938+K939+K940+K941+K966</f>
        <v>#REF!</v>
      </c>
      <c r="L1023" s="42" t="e">
        <f>+L74+L93+L94+L95+L146+L147+L170+L171+L172+L173+L174+L175+L176+L177++L189+L194+L195+L196+L201+L662+L663+L666+L669+L671+L673+L690+L691+L693+L696+L697+L700+L711+L716+L726+L731+L732+L754+#REF!+L938+L939+L940+L941+L966</f>
        <v>#REF!</v>
      </c>
      <c r="M1023" s="42" t="e">
        <f>+M74+M93+M94+M95+M146+M147+M170+M171+M172+M173+M174+M175+M176+M177++M189+M194+M195+M196+M201+M662+M663+M666+M669+M671+M673+M690+M691+M693+M696+M697+M700+M711+M716+M726+M731+M732+M754+#REF!+M938+M939+M940+M941+M966</f>
        <v>#REF!</v>
      </c>
      <c r="N1023" s="42" t="e">
        <f>+N74+N93+N94+N95+N146+N147+N170+N171+N172+N173+N174+N175+N176+N177++N189+N194+N195+N196+N201+N662+N663+N666+N669+N671+N673+N690+N691+N693+N696+N697+N700+N711+N716+N726+N731+N732+N754+#REF!+N938+N939+N940+N941+N966</f>
        <v>#REF!</v>
      </c>
      <c r="O1023" s="42" t="e">
        <f>+O74+O93+O94+O95+O146+O147+O170+O171+O172+O173+O174+O175+O176+O177++O189+O194+O195+O196+O201+O662+O663+O666+O669+O671+O673+O690+O691+O693+O696+O697+O700+O711+O716+O726+O731+O732+O754+#REF!+O938+O939+O940+O941+O966</f>
        <v>#REF!</v>
      </c>
      <c r="P1023" s="42" t="e">
        <f>+P74+P93+P94+P95+P146+P147+P170+P171+P172+P173+P174+P175+P176+P177++P189+P194+P195+P196+P201+P662+P663+P666+P669+P671+P673+P690+P691+P693+P696+P697+P700+P711+P716+P726+P731+P732+P754+#REF!+P938+P939+P940+P941+P966</f>
        <v>#REF!</v>
      </c>
      <c r="Q1023" s="42" t="e">
        <f>+Q74+Q93+Q94+Q95+Q146+Q147+Q170+Q171+Q172+Q173+Q174+Q175+Q176+Q177++Q189+Q194+Q195+Q196+Q201+Q662+Q663+Q666+Q669+Q671+Q673+Q690+Q691+Q693+Q696+Q697+Q700+Q711+Q716+Q726+Q731+Q732+Q754+#REF!+Q938+Q939+Q940+Q941+Q966</f>
        <v>#REF!</v>
      </c>
      <c r="R1023" s="42" t="e">
        <f>+R74+R93+R94+R95+R146+R147+R170+R171+R172+R173+R174+R175+R176+R177++R189+R194+R195+R196+R201+R662+R663+R666+R669+R671+R673+R690+R691+R693+R696+R697+R700+R711+R716+R726+R731+R732+R754+#REF!+R938+R939+R940+R941+R966</f>
        <v>#REF!</v>
      </c>
      <c r="S1023" s="42" t="e">
        <f>+S74+S93+S94+S95+S146+S147+S170+S171+S172+S173+S174+S175+S176+S177++S189+S194+S195+S196+S201+S662+S663+S666+S669+S671+S673+S690+S691+S693+S696+S697+S700+S711+S716+S726+S731+S732+S754+#REF!+S938+S939+S940+S941+S966</f>
        <v>#REF!</v>
      </c>
      <c r="T1023" s="42" t="e">
        <f>+T74+T93+T94+T95+T146+T147+T170+T171+T172+T173+T174+T175+T176+T177++T189+T194+T195+T196+T201+T662+T663+T666+T669+T671+T673+T690+T691+T693+T696+T697+T700+T711+T716+T726+T731+T732+T754+#REF!+T938+T939+T940+T941+T966</f>
        <v>#REF!</v>
      </c>
      <c r="U1023" s="42" t="e">
        <f>+U74+U93+U94+U95+U146+U147+U170+U171+U172+U173+U174+U175+U176+U177++U189+U194+U195+U196+U201+U662+U663+U666+U669+U671+U673+U690+U691+U693+U696+U697+U700+U711+U716+U726+U731+U732+U754+#REF!+U938+U939+U940+U941+U966</f>
        <v>#REF!</v>
      </c>
      <c r="V1023" s="42" t="e">
        <f>+V74+V93+V94+V95+V146+V147+V170+V171+V172+V173+V174+V175+V176+V177++V189+V194+V195+V196+V201+V662+V663+V666+V669+V671+V673+V690+V691+V693+V696+V697+V700+V711+V716+V726+V731+V732+V754+#REF!+V938+V939+V940+V941+V966</f>
        <v>#REF!</v>
      </c>
      <c r="W1023" s="42" t="e">
        <f>+W74+W93+W94+W95+W146+W147+W170+W171+W172+W173+W174+W175+W176+W177++W189+W194+W195+W196+W201+W662+W663+W666+W669+W671+W673+W690+W691+W693+W696+W697+W700+W711+W716+W726+W731+W732+W754+#REF!+W938+W939+W940+W941+W966</f>
        <v>#REF!</v>
      </c>
      <c r="X1023" s="42" t="e">
        <f>+X74+X93+X94+X95+X146+X147+X170+X171+X172+X173+X174+X175+X176+X177++X189+X194+X195+X196+X201+X662+X663+X666+X669+X671+X673+X690+X691+X693+X696+X697+X700+X711+X716+X726+X731+X732+X754+#REF!+X938+X939+X940+X941+X966</f>
        <v>#REF!</v>
      </c>
      <c r="Y1023" s="42" t="e">
        <f>+Y74+Y93+Y94+Y95+Y146+Y147+Y170+Y171+Y172+Y173+Y174+Y175+Y176+Y177++Y189+Y194+Y195+Y196+Y201+Y662+Y663+Y666+Y669+Y671+Y673+Y690+Y691+Y693+Y696+Y697+Y700+Y711+Y716+Y726+Y731+Y732+Y754+#REF!+Y938+Y939+Y940+Y941+Y966</f>
        <v>#REF!</v>
      </c>
      <c r="Z1023" s="42" t="e">
        <f>+Z74+Z93+Z94+Z95+Z146+Z147+Z170+Z171+Z172+Z173+Z174+Z175+Z176+Z177++Z189+Z194+Z195+Z196+Z201+Z662+Z663+Z666+Z669+Z671+Z673+Z690+Z691+Z693+Z696+Z697+Z700+Z711+Z716+Z726+Z731+Z732+Z754+#REF!+Z938+Z939+Z940+Z941+Z966</f>
        <v>#REF!</v>
      </c>
      <c r="AA1023" s="42" t="e">
        <f>+AA74+AA93+AA94+AA95+AA146+AA147+AA170+AA171+AA172+AA173+AA174+AA175+AA176+AA177++AA189+AA194+AA195+AA196+AA201+AA662+AA663+AA666+AA669+AA671+AA673+AA690+AA691+AA693+AA696+AA697+AA700+AA711+AA716+AA726+AA731+AA732+AA754+#REF!+AA938+AA939+AA940+AA941+AA966</f>
        <v>#REF!</v>
      </c>
      <c r="AB1023" s="42" t="e">
        <f>+AB74+AB93+AB94+AB95+AB146+AB147+AB170+AB171+AB172+AB173+AB174+AB175+AB176+AB177++AB189+AB194+AB195+AB196+AB201+AB662+AB663+AB666+AB669+AB671+AB673+AB690+AB691+AB693+AB696+AB697+AB700+AB711+AB716+AB726+AB731+AB732+AB754+#REF!+AB938+AB939+AB940+AB941+AB966</f>
        <v>#REF!</v>
      </c>
      <c r="AC1023" s="42" t="e">
        <f>+AC74+AC93+AC94+AC95+AC146+AC147+AC170+AC171+AC172+AC173+AC174+AC175+AC176+AC177++AC189+AC194+AC195+AC196+AC201+AC662+AC663+AC666+AC669+AC671+AC673+AC690+AC691+AC693+AC696+AC697+AC700+AC711+AC716+AC726+AC731+AC732+AC754+#REF!+AC938+AC939+AC940+AC941+AC966</f>
        <v>#REF!</v>
      </c>
      <c r="AD1023" s="42" t="e">
        <f>+AD74+AD93+AD94+AD95+AD146+AD147+AD170+AD171+AD172+AD173+AD174+AD175+AD176+AD177++AD189+AD194+AD195+AD196+AD201+AD662+AD663+AD666+AD669+AD671+AD673+AD690+AD691+AD693+AD696+AD697+AD700+AD711+AD716+AD726+AD731+AD732+AD754+#REF!+AD938+AD939+AD940+AD941+AD966</f>
        <v>#REF!</v>
      </c>
      <c r="AE1023" s="42" t="e">
        <f>+AE74+AE93+AE94+AE95+AE146+AE147+AE170+AE171+AE172+AE173+AE174+AE175+AE176+AE177++AE189+AE194+AE195+AE196+AE201+AE662+AE663+AE666+AE669+AE671+AE673+AE690+AE691+AE693+AE696+AE697+AE700+AE711+AE716+AE726+AE731+AE732+AE754+#REF!+AE938+AE939+AE940+AE941+AE966</f>
        <v>#REF!</v>
      </c>
      <c r="AF1023" s="42" t="e">
        <f>+AF74+AF93+AF94+AF95+AF146+AF147+AF170+AF171+AF172+AF173+AF174+AF175+AF176+AF177++AF189+AF194+AF195+AF196+AF201+AF662+AF663+AF666+AF669+AF671+AF673+AF690+AF691+AF693+AF696+AF697+AF700+AF711+AF716+AF726+AF731+AF732+AF754+#REF!+AF938+AF939+AF940+AF941+AF966</f>
        <v>#REF!</v>
      </c>
      <c r="AG1023" s="42" t="e">
        <f>+AG74+AG93+AG94+AG95+AG146+AG147+AG170+AG171+AG172+AG173+AG174+AG175+AG176+AG177++AG189+AG194+AG195+AG196+AG201+AG662+AG663+AG666+AG669+AG671+AG673+AG690+AG691+AG693+AG696+AG697+AG700+AG711+AG716+AG726+AG731+AG732+AG754+#REF!+AG938+AG939+AG940+AG941+AG966</f>
        <v>#REF!</v>
      </c>
      <c r="AH1023" s="42" t="e">
        <f>+AH74+AH93+AH94+AH95+AH146+AH147+AH170+AH171+AH172+AH173+AH174+AH175+AH176+AH177++AH189+AH194+AH195+AH196+AH201+AH662+AH663+AH666+AH669+AH671+AH673+AH690+AH691+AH693+AH696+AH697+AH700+AH711+AH716+AH726+AH731+AH732+AH754+#REF!+AH938+AH939+AH940+AH941+AH966</f>
        <v>#REF!</v>
      </c>
      <c r="AI1023" s="42" t="e">
        <f>+AI74+AI93+AI94+AI95+AI146+AI147+AI170+AI171+AI172+AI173+AI174+AI175+AI176+AI177++AI189+AI194+AI195+AI196+AI201+AI662+AI663+AI666+AI669+AI671+AI673+AI690+AI691+AI693+AI696+AI697+AI700+AI711+AI716+AI726+AI731+AI732+AI754+#REF!+AI938+AI939+AI940+AI941+AI966</f>
        <v>#REF!</v>
      </c>
      <c r="AJ1023" s="42" t="e">
        <f>+AJ74+AJ93+AJ94+AJ95+AJ146+AJ147+AJ170+AJ171+AJ172+AJ173+AJ174+AJ175+AJ176+AJ177++AJ189+AJ194+AJ195+AJ196+AJ201+AJ662+AJ663+AJ666+AJ669+AJ671+AJ673+AJ690+AJ691+AJ693+AJ696+AJ697+AJ700+AJ711+AJ716+AJ726+AJ731+AJ732+AJ754+#REF!+AJ938+AJ939+AJ940+AJ941+AJ966</f>
        <v>#REF!</v>
      </c>
      <c r="AK1023" s="42" t="e">
        <f>+AK74+AK93+AK94+AK95+AK146+AK147+AK170+AK171+AK172+AK173+AK174+AK175+AK176+AK177++AK189+AK194+AK195+AK196+AK201+AK662+AK663+AK666+AK669+AK671+AK673+AK690+AK691+AK693+AK696+AK697+AK700+AK711+AK716+AK726+AK731+AK732+AK754+#REF!+AK938+AK939+AK940+AK941+AK966</f>
        <v>#REF!</v>
      </c>
      <c r="AL1023" s="42" t="e">
        <f>+AL74+AL93+AL94+AL95+AL146+AL147+AL170+AL171+AL172+AL173+AL174+AL175+AL176+AL177++AL189+AL194+AL195+AL196+AL201+AL662+AL663+AL666+AL669+AL671+AL673+AL690+AL691+AL693+AL696+AL697+AL700+AL711+AL716+AL726+AL731+AL732+AL754+#REF!+AL938+AL939+AL940+AL941+AL966</f>
        <v>#REF!</v>
      </c>
      <c r="AM1023" s="42" t="e">
        <f>+AM74+AM93+AM94+AM95+AM146+AM147+AM170+AM171+AM172+AM173+AM174+AM175+AM176+AM177++AM189+AM194+AM195+AM196+AM201+AM662+AM663+AM666+AM669+AM671+AM673+AM690+AM691+AM693+AM696+AM697+AM700+AM711+AM716+AM726+AM731+AM732+AM754+#REF!+AM938+AM939+AM940+AM941+AM966</f>
        <v>#REF!</v>
      </c>
      <c r="AN1023" s="42" t="e">
        <f>+AN74+AN93+AN94+AN95+AN146+AN147+AN170+AN171+AN172+AN173+AN174+AN175+AN176+AN177++AN189+AN194+AN195+AN196+AN201+AN662+AN663+AN666+AN669+AN671+AN673+AN690+AN691+AN693+AN696+AN697+AN700+AN711+AN716+AN726+AN731+AN732+AN754+#REF!+AN938+AN939+AN940+AN941+AN966</f>
        <v>#REF!</v>
      </c>
      <c r="AO1023" s="42" t="e">
        <f>+AO74+AO93+AO94+AO95+AO146+AO147+AO170+AO171+AO172+AO173+AO174+AO175+AO176+AO177++AO189+AO194+AO195+AO196+AO201+AO662+AO663+AO666+AO669+AO671+AO673+AO690+AO691+AO693+AO696+AO697+AO700+AO711+AO716+AO726+AO731+AO732+AO754+#REF!+AO938+AO939+AO940+AO941+AO966</f>
        <v>#REF!</v>
      </c>
      <c r="AP1023" s="42" t="e">
        <f>+AP74+AP93+AP94+AP95+AP146+AP147+AP170+AP171+AP172+AP173+AP174+AP175+AP176+AP177++AP189+AP194+AP195+AP196+AP201+AP662+AP663+AP666+AP669+AP671+AP673+AP690+AP691+AP693+AP696+AP697+AP700+AP711+AP716+AP726+AP731+AP732+AP754+#REF!+AP938+AP939+AP940+AP941+AP966</f>
        <v>#REF!</v>
      </c>
      <c r="AQ1023" s="42" t="e">
        <f>+AQ74+AQ93+AQ94+AQ95+AQ146+AQ147+AQ170+AQ171+AQ172+AQ173+AQ174+AQ175+AQ176+AQ177++AQ189+AQ194+AQ195+AQ196+AQ201+AQ662+AQ663+AQ666+AQ669+AQ671+AQ673+AQ690+AQ691+AQ693+AQ696+AQ697+AQ700+AQ711+AQ716+AQ726+AQ731+AQ732+AQ754+#REF!+AQ938+AQ939+AQ940+AQ941+AQ966</f>
        <v>#REF!</v>
      </c>
      <c r="AR1023" s="42" t="e">
        <f>+AR74+AR93+AR94+AR95+AR146+AR147+AR170+AR171+AR172+AR173+AR174+AR175+AR176+AR177++AR189+AR194+AR195+AR196+AR201+AR662+AR663+AR666+AR669+AR671+AR673+AR690+AR691+AR693+AR696+AR697+AR700+AR711+AR716+AR726+AR731+AR732+AR754+#REF!+AR938+AR939+AR940+AR941+AR966</f>
        <v>#REF!</v>
      </c>
      <c r="AS1023" s="42" t="e">
        <f>+AS74+AS93+AS94+AS95+AS146+AS147+AS170+AS171+AS172+AS173+AS174+AS175+AS176+AS177++AS189+AS194+AS195+AS196+AS201+AS662+AS663+AS666+AS669+AS671+AS673+AS690+AS691+AS693+AS696+AS697+AS700+AS711+AS716+AS726+AS731+AS732+AS754+#REF!+AS938+AS939+AS940+AS941+AS966</f>
        <v>#REF!</v>
      </c>
      <c r="AT1023" s="42" t="e">
        <f>+AT74+AT93+AT94+AT95+AT146+AT147+AT170+AT171+AT172+AT173+AT174+AT175+AT176+AT177++AT189+AT194+AT195+AT196+AT201+AT662+AT663+AT666+AT669+AT671+AT673+AT690+AT691+AT693+AT696+AT697+AT700+AT711+AT716+AT726+AT731+AT732+AT754+#REF!+AT938+AT939+AT940+AT941+AT966</f>
        <v>#REF!</v>
      </c>
      <c r="AU1023" s="42" t="e">
        <f>+AU74+AU93+AU94+AU95+AU146+AU147+AU170+AU171+AU172+AU173+AU174+AU175+AU176+AU177++AU189+AU194+AU195+AU196+AU201+AU662+AU663+AU666+AU669+AU671+AU673+AU690+AU691+AU693+AU696+AU697+AU700+AU711+AU716+AU726+AU731+AU732+AU754+#REF!+AU938+AU939+AU940+AU941+AU966</f>
        <v>#REF!</v>
      </c>
      <c r="AV1023" s="42" t="e">
        <f>+AV74+AV93+AV94+AV95+AV146+AV147+AV170+AV171+AV172+AV173+AV174+AV175+AV176+AV177++AV189+AV194+AV195+AV196+AV201+AV662+AV663+AV666+AV669+AV671+AV673+AV690+AV691+AV693+AV696+AV697+AV700+AV711+AV716+AV726+AV731+AV732+AV754+#REF!+AV938+AV939+AV940+AV941+AV966</f>
        <v>#REF!</v>
      </c>
      <c r="AW1023" s="42" t="e">
        <f>+AW74+AW93+AW94+AW95+AW146+AW147+AW170+AW171+AW172+AW173+AW174+AW175+AW176+AW177++AW189+AW194+AW195+AW196+AW201+AW662+AW663+AW666+AW669+AW671+AW673+AW690+AW691+AW693+AW696+AW697+AW700+AW711+AW716+AW726+AW731+AW732+AW754+#REF!+AW938+AW939+AW940+AW941+AW966</f>
        <v>#REF!</v>
      </c>
      <c r="AX1023" s="42" t="e">
        <f>+AX74+AX93+AX94+AX95+AX146+AX147+AX170+AX171+AX172+AX173+AX174+AX175+AX176+AX177++AX189+AX194+AX195+AX196+AX201+AX662+AX663+AX666+AX669+AX671+AX673+AX690+AX691+AX693+AX696+AX697+AX700+AX711+AX716+AX726+AX731+AX732+AX754+#REF!+AX938+AX939+AX940+AX941+AX966</f>
        <v>#REF!</v>
      </c>
      <c r="AY1023" s="42" t="e">
        <f>+AY74+AY93+AY94+AY95+AY146+AY147+AY170+AY171+AY172+AY173+AY174+AY175+AY176+AY177++AY189+AY194+AY195+AY196+AY201+AY662+AY663+AY666+AY669+AY671+AY673+AY690+AY691+AY693+AY696+AY697+AY700+AY711+AY716+AY726+AY731+AY732+AY754+#REF!+AY938+AY939+AY940+AY941+AY966</f>
        <v>#REF!</v>
      </c>
      <c r="AZ1023" s="42" t="e">
        <f>+AZ74+AZ93+AZ94+AZ95+AZ146+AZ147+AZ170+AZ171+AZ172+AZ173+AZ174+AZ175+AZ176+AZ177++AZ189+AZ194+AZ195+AZ196+AZ201+AZ662+AZ663+AZ666+AZ669+AZ671+AZ673+AZ690+AZ691+AZ693+AZ696+AZ697+AZ700+AZ711+AZ716+AZ726+AZ731+AZ732+AZ754+#REF!+AZ938+AZ939+AZ940+AZ941+AZ966</f>
        <v>#REF!</v>
      </c>
      <c r="BA1023" s="42" t="e">
        <f>+BA74+BA93+BA94+BA95+BA146+BA147+BA170+BA171+BA172+BA173+BA174+BA175+BA176+BA177++BA189+BA194+BA195+BA196+BA201+BA662+BA663+BA666+BA669+BA671+BA673+BA690+BA691+BA693+BA696+BA697+BA700+BA711+BA716+BA726+BA731+BA732+BA754+#REF!+BA938+BA939+BA940+BA941+BA966</f>
        <v>#REF!</v>
      </c>
      <c r="BB1023" s="42" t="e">
        <f>+BB74+BB93+BB94+BB95+BB146+BB147+BB170+BB171+BB172+BB173+BB174+BB175+BB176+BB177++BB189+BB194+BB195+BB196+BB201+BB662+BB663+BB666+BB669+BB671+BB673+BB690+BB691+BB693+BB696+BB697+BB700+BB711+BB716+BB726+BB731+BB732+BB754+#REF!+BB938+BB939+BB940+BB941+BB966</f>
        <v>#REF!</v>
      </c>
      <c r="BC1023" s="42" t="e">
        <f>+BC74+BC93+BC94+BC95+BC146+BC147+BC170+BC171+BC172+BC173+BC174+BC175+BC176+BC177++BC189+BC194+BC195+BC196+BC201+BC662+BC663+BC666+BC669+BC671+BC673+BC690+BC691+BC693+BC696+BC697+BC700+BC711+BC716+BC726+BC731+BC732+BC754+#REF!+BC938+BC939+BC940+BC941+BC966</f>
        <v>#REF!</v>
      </c>
      <c r="BD1023" s="42" t="e">
        <f>+BD74+BD93+BD94+BD95+BD146+BD147+BD170+BD171+BD172+BD173+BD174+BD175+BD176+BD177++BD189+BD194+BD195+BD196+BD201+BD662+BD663+BD666+BD669+BD671+BD673+BD690+BD691+BD693+BD696+BD697+BD700+BD711+BD716+BD726+BD731+BD732+BD754+#REF!+BD938+BD939+BD940+BD941+BD966</f>
        <v>#REF!</v>
      </c>
      <c r="BE1023" s="42" t="e">
        <f>+BE74+BE93+BE94+BE95+BE146+BE147+BE170+BE171+BE172+BE173+BE174+BE175+BE176+BE177++BE189+BE194+BE195+BE196+BE201+BE662+BE663+BE666+BE669+BE671+BE673+BE690+BE691+BE693+BE696+BE697+BE700+BE711+BE716+BE726+BE731+BE732+BE754+#REF!+BE938+BE939+BE940+BE941+BE966</f>
        <v>#REF!</v>
      </c>
      <c r="BF1023" s="42" t="e">
        <f>+BF74+BF93+BF94+BF95+BF146+BF147+BF170+BF171+BF172+BF173+BF174+BF175+BF176+BF177++BF189+BF194+BF195+BF196+BF201+BF662+BF663+BF666+BF669+BF671+BF673+BF690+BF691+BF693+BF696+BF697+BF700+BF711+BF716+BF726+BF731+BF732+BF754+#REF!+BF938+BF939+BF940+BF941+BF966</f>
        <v>#REF!</v>
      </c>
    </row>
    <row r="1024" spans="1:59" s="3" customFormat="1" ht="30" hidden="1" customHeight="1" thickBot="1">
      <c r="A1024" s="52"/>
      <c r="B1024" s="52"/>
      <c r="C1024" s="51" t="e">
        <f>SUM(C1019:C1023)</f>
        <v>#REF!</v>
      </c>
      <c r="D1024" s="61" t="s">
        <v>24</v>
      </c>
      <c r="E1024" s="61" t="s">
        <v>24</v>
      </c>
      <c r="F1024" s="64" t="s">
        <v>24</v>
      </c>
      <c r="G1024" s="50"/>
      <c r="H1024" s="66"/>
      <c r="I1024" s="52">
        <v>31</v>
      </c>
      <c r="J1024" s="42" t="e">
        <f>+#REF!+J49+J50+J51+J52+J53+J54+J55+J56+J57+J58+J59+J60+J61+J62+J63+J64+J65+J66+J67+J68+J69+J70+J71+J72+J73+J97+J98+J99+J100+J141+J167+J168+J179+J180+J181+J182+J183+J184+J185+J186+J187+J188+#REF!+J459+#REF!+#REF!+#REF!+#REF!+J485+J527+J537+J556+J558+J566+J620+J622+J664+J665+J675+J677+J692+J709+J750+J759+J760+#REF!+#REF!+J801+J807+J816+J821+J822+J823+#REF!+J845+J848+J853+J856+J877</f>
        <v>#REF!</v>
      </c>
      <c r="K1024" s="42" t="e">
        <f>+#REF!+K49+K50+K51+K52+K53+K54+K55+K56+K57+K58+K59+K60+K61+K62+K63+K64+K65+K66+K67+K68+K69+K70+K71+K72+K73+K97+K98+K99+K100+K141+K167+K168+K179+K180+K181+K182+K183+K184+K185+K186+K187+K188+#REF!+K459+#REF!+#REF!+#REF!+#REF!+K485+K527+K537+K556+K558+K566+K620+K622+K664+K665+K675+K677+K692+K709+K750+K759+K760+#REF!+#REF!+K801+K807+K816+K821+K822+K823+#REF!+K845+K848+K853+K856+K877</f>
        <v>#REF!</v>
      </c>
      <c r="L1024" s="42" t="e">
        <f>+#REF!+L49+L50+L51+L52+L53+L54+L55+L56+L57+L58+L59+L60+L61+L62+L63+L64+L65+L66+L67+L68+L69+L70+L71+L72+L73+L97+L98+L99+L100+L141+L167+L168+L179+L180+L181+L182+L183+L184+L185+L186+L187+L188+#REF!+L459+#REF!+#REF!+#REF!+#REF!+L485+L527+L537+L556+L558+L566+L620+L622+L664+L665+L675+L677+L692+L709+L750+L759+L760+#REF!+#REF!+L801+L807+L816+L821+L822+L823+#REF!+L845+L848+L853+L856+L877</f>
        <v>#REF!</v>
      </c>
      <c r="M1024" s="42" t="e">
        <f>+#REF!+M49+M50+M51+M52+M53+M54+M55+M56+M57+M58+M59+M60+M61+M62+M63+M64+M65+M66+M67+M68+M69+M70+M71+M72+M73+M97+M98+M99+M100+M141+M167+M168+M179+M180+M181+M182+M183+M184+M185+M186+M187+M188+#REF!+M459+#REF!+#REF!+#REF!+#REF!+M485+M527+M537+M556+M558+M566+M620+M622+M664+M665+M675+M677+M692+M709+M750+M759+M760+#REF!+#REF!+M801+M807+M816+M821+M822+M823+#REF!+M845+M848+M853+M856+M877</f>
        <v>#REF!</v>
      </c>
      <c r="N1024" s="42" t="e">
        <f>+#REF!+N49+N50+N51+N52+N53+N54+N55+N56+N57+N58+N59+N60+N61+N62+N63+N64+N65+N66+N67+N68+N69+N70+N71+N72+N73+N97+N98+N99+N100+N141+N167+N168+N179+N180+N181+N182+N183+N184+N185+N186+N187+N188+#REF!+N459+#REF!+#REF!+#REF!+#REF!+N485+N527+N537+N556+N558+N566+N620+N622+N664+N665+N675+N677+N692+N709+N750+N759+N760+#REF!+#REF!+N801+N807+N816+N821+N822+N823+#REF!+N845+N848+N853+N856+N877</f>
        <v>#REF!</v>
      </c>
      <c r="O1024" s="42" t="e">
        <f>+#REF!+O49+O50+O51+O52+O53+O54+O55+O56+O57+O58+O59+O60+O61+O62+O63+O64+O65+O66+O67+O68+O69+O70+O71+O72+O73+O97+O98+O99+O100+O141+O167+O168+O179+O180+O181+O182+O183+O184+O185+O186+O187+O188+#REF!+O459+#REF!+#REF!+#REF!+#REF!+O485+O527+O537+O556+O558+O566+O620+O622+O664+O665+O675+O677+O692+O709+O750+O759+O760+#REF!+#REF!+O801+O807+O816+O821+O822+O823+#REF!+O845+O848+O853+O856+O877</f>
        <v>#REF!</v>
      </c>
      <c r="P1024" s="42" t="e">
        <f>+#REF!+P49+P50+P51+P52+P53+P54+P55+P56+P57+P58+P59+P60+P61+P62+P63+P64+P65+P66+P67+P68+P69+P70+P71+P72+P73+P97+P98+P99+P100+P141+P167+P168+P179+P180+P181+P182+P183+P184+P185+P186+P187+P188+#REF!+P459+#REF!+#REF!+#REF!+#REF!+P485+P527+P537+P556+P558+P566+P620+P622+P664+P665+P675+P677+P692+P709+P750+P759+P760+#REF!+#REF!+P801+P807+P816+P821+P822+P823+#REF!+P845+P848+P853+P856+P877</f>
        <v>#REF!</v>
      </c>
      <c r="Q1024" s="42" t="e">
        <f>+#REF!+Q49+Q50+Q51+Q52+Q53+Q54+Q55+Q56+Q57+Q58+Q59+Q60+Q61+Q62+Q63+Q64+Q65+Q66+Q67+Q68+Q69+Q70+Q71+Q72+Q73+Q97+Q98+Q99+Q100+Q141+Q167+Q168+Q179+Q180+Q181+Q182+Q183+Q184+Q185+Q186+Q187+Q188+#REF!+Q459+#REF!+#REF!+#REF!+#REF!+Q485+Q527+Q537+Q556+Q558+Q566+Q620+Q622+Q664+Q665+Q675+Q677+Q692+Q709+Q750+Q759+Q760+#REF!+#REF!+Q801+Q807+Q816+Q821+Q822+Q823+#REF!+Q845+Q848+Q853+Q856+Q877</f>
        <v>#REF!</v>
      </c>
      <c r="R1024" s="42" t="e">
        <f>+#REF!+R49+R50+R51+R52+R53+R54+R55+R56+R57+R58+R59+R60+R61+R62+R63+R64+R65+R66+R67+R68+R69+R70+R71+R72+R73+R97+R98+R99+R100+R141+R167+R168+R179+R180+R181+R182+R183+R184+R185+R186+R187+R188+#REF!+R459+#REF!+#REF!+#REF!+#REF!+R485+R527+R537+R556+R558+R566+R620+R622+R664+R665+R675+R677+R692+R709+R750+R759+R760+#REF!+#REF!+R801+R807+R816+R821+R822+R823+#REF!+R845+R848+R853+R856+R877</f>
        <v>#REF!</v>
      </c>
      <c r="S1024" s="42" t="e">
        <f>+#REF!+S49+S50+S51+S52+S53+S54+S55+S56+S57+S58+S59+S60+S61+S62+S63+S64+S65+S66+S67+S68+S69+S70+S71+S72+S73+S97+S98+S99+S100+S141+S167+S168+S179+S180+S181+S182+S183+S184+S185+S186+S187+S188+#REF!+S459+#REF!+#REF!+#REF!+#REF!+S485+S527+S537+S556+S558+S566+S620+S622+S664+S665+S675+S677+S692+S709+S750+S759+S760+#REF!+#REF!+S801+S807+S816+S821+S822+S823+#REF!+S845+S848+S853+S856+S877</f>
        <v>#REF!</v>
      </c>
      <c r="T1024" s="42" t="e">
        <f>+#REF!+T49+T50+T51+T52+T53+T54+T55+T56+T57+T58+T59+T60+T61+T62+T63+T64+T65+T66+T67+T68+T69+T70+T71+T72+T73+T97+T98+T99+T100+T141+T167+T168+T179+T180+T181+T182+T183+T184+T185+T186+T187+T188+#REF!+T459+#REF!+#REF!+#REF!+#REF!+T485+T527+T537+T556+T558+T566+T620+T622+T664+T665+T675+T677+T692+T709+T750+T759+T760+#REF!+#REF!+T801+T807+T816+T821+T822+T823+#REF!+T845+T848+T853+T856+T877</f>
        <v>#REF!</v>
      </c>
      <c r="U1024" s="42" t="e">
        <f>+#REF!+U49+U50+U51+U52+U53+U54+U55+U56+U57+U58+U59+U60+U61+U62+U63+U64+U65+U66+U67+U68+U69+U70+U71+U72+U73+U97+U98+U99+U100+U141+U167+U168+U179+U180+U181+U182+U183+U184+U185+U186+U187+U188+#REF!+U459+#REF!+#REF!+#REF!+#REF!+U485+U527+U537+U556+U558+U566+U620+U622+U664+U665+U675+U677+U692+U709+U750+U759+U760+#REF!+#REF!+U801+U807+U816+U821+U822+U823+#REF!+U845+U848+U853+U856+U877</f>
        <v>#REF!</v>
      </c>
      <c r="V1024" s="42" t="e">
        <f>+#REF!+V49+V50+V51+V52+V53+V54+V55+V56+V57+V58+V59+V60+V61+V62+V63+V64+V65+V66+V67+V68+V69+V70+V71+V72+V73+V97+V98+V99+V100+V141+V167+V168+V179+V180+V181+V182+V183+V184+V185+V186+V187+V188+#REF!+V459+#REF!+#REF!+#REF!+#REF!+V485+V527+V537+V556+V558+V566+V620+V622+V664+V665+V675+V677+V692+V709+V750+V759+V760+#REF!+#REF!+V801+V807+V816+V821+V822+V823+#REF!+V845+V848+V853+V856+V877</f>
        <v>#REF!</v>
      </c>
      <c r="W1024" s="42" t="e">
        <f>+#REF!+W49+W50+W51+W52+W53+W54+W55+W56+W57+W58+W59+W60+W61+W62+W63+W64+W65+W66+W67+W68+W69+W70+W71+W72+W73+W97+W98+W99+W100+W141+W167+W168+W179+W180+W181+W182+W183+W184+W185+W186+W187+W188+#REF!+W459+#REF!+#REF!+#REF!+#REF!+W485+W527+W537+W556+W558+W566+W620+W622+W664+W665+W675+W677+W692+W709+W750+W759+W760+#REF!+#REF!+W801+W807+W816+W821+W822+W823+#REF!+W845+W848+W853+W856+W877</f>
        <v>#REF!</v>
      </c>
      <c r="X1024" s="42" t="e">
        <f>+#REF!+X49+X50+X51+X52+X53+X54+X55+X56+X57+X58+X59+X60+X61+X62+X63+X64+X65+X66+X67+X68+X69+X70+X71+X72+X73+X97+X98+X99+X100+X141+X167+X168+X179+X180+X181+X182+X183+X184+X185+X186+X187+X188+#REF!+X459+#REF!+#REF!+#REF!+#REF!+X485+X527+X537+X556+X558+X566+X620+X622+X664+X665+X675+X677+X692+X709+X750+X759+X760+#REF!+#REF!+X801+X807+X816+X821+X822+X823+#REF!+X845+X848+X853+X856+X877</f>
        <v>#REF!</v>
      </c>
      <c r="Y1024" s="42" t="e">
        <f>+#REF!+Y49+Y50+Y51+Y52+Y53+Y54+Y55+Y56+Y57+Y58+Y59+Y60+Y61+Y62+Y63+Y64+Y65+Y66+Y67+Y68+Y69+Y70+Y71+Y72+Y73+Y97+Y98+Y99+Y100+Y141+Y167+Y168+Y179+Y180+Y181+Y182+Y183+Y184+Y185+Y186+Y187+Y188+#REF!+Y459+#REF!+#REF!+#REF!+#REF!+Y485+Y527+Y537+Y556+Y558+Y566+Y620+Y622+Y664+Y665+Y675+Y677+Y692+Y709+Y750+Y759+Y760+#REF!+#REF!+Y801+Y807+Y816+Y821+Y822+Y823+#REF!+Y845+Y848+Y853+Y856+Y877</f>
        <v>#REF!</v>
      </c>
      <c r="Z1024" s="42" t="e">
        <f>+#REF!+Z49+Z50+Z51+Z52+Z53+Z54+Z55+Z56+Z57+Z58+Z59+Z60+Z61+Z62+Z63+Z64+Z65+Z66+Z67+Z68+Z69+Z70+Z71+Z72+Z73+Z97+Z98+Z99+Z100+Z141+Z167+Z168+Z179+Z180+Z181+Z182+Z183+Z184+Z185+Z186+Z187+Z188+#REF!+Z459+#REF!+#REF!+#REF!+#REF!+Z485+Z527+Z537+Z556+Z558+Z566+Z620+Z622+Z664+Z665+Z675+Z677+Z692+Z709+Z750+Z759+Z760+#REF!+#REF!+Z801+Z807+Z816+Z821+Z822+Z823+#REF!+Z845+Z848+Z853+Z856+Z877</f>
        <v>#REF!</v>
      </c>
      <c r="AA1024" s="42" t="e">
        <f>+#REF!+AA49+AA50+AA51+AA52+AA53+AA54+AA55+AA56+AA57+AA58+AA59+AA60+AA61+AA62+AA63+AA64+AA65+AA66+AA67+AA68+AA69+AA70+AA71+AA72+AA73+AA97+AA98+AA99+AA100+AA141+AA167+AA168+AA179+AA180+AA181+AA182+AA183+AA184+AA185+AA186+AA187+AA188+#REF!+AA459+#REF!+#REF!+#REF!+#REF!+AA485+AA527+AA537+AA556+AA558+AA566+AA620+AA622+AA664+AA665+AA675+AA677+AA692+AA709+AA750+AA759+AA760+#REF!+#REF!+AA801+AA807+AA816+AA821+AA822+AA823+#REF!+AA845+AA848+AA853+AA856+AA877</f>
        <v>#REF!</v>
      </c>
      <c r="AB1024" s="42" t="e">
        <f>+#REF!+AB49+AB50+AB51+AB52+AB53+AB54+AB55+AB56+AB57+AB58+AB59+AB60+AB61+AB62+AB63+AB64+AB65+AB66+AB67+AB68+AB69+AB70+AB71+AB72+AB73+AB97+AB98+AB99+AB100+AB141+AB167+AB168+AB179+AB180+AB181+AB182+AB183+AB184+AB185+AB186+AB187+AB188+#REF!+AB459+#REF!+#REF!+#REF!+#REF!+AB485+AB527+AB537+AB556+AB558+AB566+AB620+AB622+AB664+AB665+AB675+AB677+AB692+AB709+AB750+AB759+AB760+#REF!+#REF!+AB801+AB807+AB816+AB821+AB822+AB823+#REF!+AB845+AB848+AB853+AB856+AB877</f>
        <v>#REF!</v>
      </c>
      <c r="AC1024" s="42" t="e">
        <f>+#REF!+AC49+AC50+AC51+AC52+AC53+AC54+AC55+AC56+AC57+AC58+AC59+AC60+AC61+AC62+AC63+AC64+AC65+AC66+AC67+AC68+AC69+AC70+AC71+AC72+AC73+AC97+AC98+AC99+AC100+AC141+AC167+AC168+AC179+AC180+AC181+AC182+AC183+AC184+AC185+AC186+AC187+AC188+#REF!+AC459+#REF!+#REF!+#REF!+#REF!+AC485+AC527+AC537+AC556+AC558+AC566+AC620+AC622+AC664+AC665+AC675+AC677+AC692+AC709+AC750+AC759+AC760+#REF!+#REF!+AC801+AC807+AC816+AC821+AC822+AC823+#REF!+AC845+AC848+AC853+AC856+AC877</f>
        <v>#REF!</v>
      </c>
      <c r="AD1024" s="42" t="e">
        <f>+#REF!+AD49+AD50+AD51+AD52+AD53+AD54+AD55+AD56+AD57+AD58+AD59+AD60+AD61+AD62+AD63+AD64+AD65+AD66+AD67+AD68+AD69+AD70+AD71+AD72+AD73+AD97+AD98+AD99+AD100+AD141+AD167+AD168+AD179+AD180+AD181+AD182+AD183+AD184+AD185+AD186+AD187+AD188+#REF!+AD459+#REF!+#REF!+#REF!+#REF!+AD485+AD527+AD537+AD556+AD558+AD566+AD620+AD622+AD664+AD665+AD675+AD677+AD692+AD709+AD750+AD759+AD760+#REF!+#REF!+AD801+AD807+AD816+AD821+AD822+AD823+#REF!+AD845+AD848+AD853+AD856+AD877</f>
        <v>#REF!</v>
      </c>
      <c r="AE1024" s="42" t="e">
        <f>+#REF!+AE49+AE50+AE51+AE52+AE53+AE54+AE55+AE56+AE57+AE58+AE59+AE60+AE61+AE62+AE63+AE64+AE65+AE66+AE67+AE68+AE69+AE70+AE71+AE72+AE73+AE97+AE98+AE99+AE100+AE141+AE167+AE168+AE179+AE180+AE181+AE182+AE183+AE184+AE185+AE186+AE187+AE188+#REF!+AE459+#REF!+#REF!+#REF!+#REF!+AE485+AE527+AE537+AE556+AE558+AE566+AE620+AE622+AE664+AE665+AE675+AE677+AE692+AE709+AE750+AE759+AE760+#REF!+#REF!+AE801+AE807+AE816+AE821+AE822+AE823+#REF!+AE845+AE848+AE853+AE856+AE877</f>
        <v>#REF!</v>
      </c>
      <c r="AF1024" s="42" t="e">
        <f>+#REF!+AF49+AF50+AF51+AF52+AF53+AF54+AF55+AF56+AF57+AF58+AF59+AF60+AF61+AF62+AF63+AF64+AF65+AF66+AF67+AF68+AF69+AF70+AF71+AF72+AF73+AF97+AF98+AF99+AF100+AF141+AF167+AF168+AF179+AF180+AF181+AF182+AF183+AF184+AF185+AF186+AF187+AF188+#REF!+AF459+#REF!+#REF!+#REF!+#REF!+AF485+AF527+AF537+AF556+AF558+AF566+AF620+AF622+AF664+AF665+AF675+AF677+AF692+AF709+AF750+AF759+AF760+#REF!+#REF!+AF801+AF807+AF816+AF821+AF822+AF823+#REF!+AF845+AF848+AF853+AF856+AF877</f>
        <v>#REF!</v>
      </c>
      <c r="AG1024" s="42" t="e">
        <f>+#REF!+AG49+AG50+AG51+AG52+AG53+AG54+AG55+AG56+AG57+AG58+AG59+AG60+AG61+AG62+AG63+AG64+AG65+AG66+AG67+AG68+AG69+AG70+AG71+AG72+AG73+AG97+AG98+AG99+AG100+AG141+AG167+AG168+AG179+AG180+AG181+AG182+AG183+AG184+AG185+AG186+AG187+AG188+#REF!+AG459+#REF!+#REF!+#REF!+#REF!+AG485+AG527+AG537+AG556+AG558+AG566+AG620+AG622+AG664+AG665+AG675+AG677+AG692+AG709+AG750+AG759+AG760+#REF!+#REF!+AG801+AG807+AG816+AG821+AG822+AG823+#REF!+AG845+AG848+AG853+AG856+AG877</f>
        <v>#REF!</v>
      </c>
      <c r="AH1024" s="42" t="e">
        <f>+#REF!+AH49+AH50+AH51+AH52+AH53+AH54+AH55+AH56+AH57+AH58+AH59+AH60+AH61+AH62+AH63+AH64+AH65+AH66+AH67+AH68+AH69+AH70+AH71+AH72+AH73+AH97+AH98+AH99+AH100+AH141+AH167+AH168+AH179+AH180+AH181+AH182+AH183+AH184+AH185+AH186+AH187+AH188+#REF!+AH459+#REF!+#REF!+#REF!+#REF!+AH485+AH527+AH537+AH556+AH558+AH566+AH620+AH622+AH664+AH665+AH675+AH677+AH692+AH709+AH750+AH759+AH760+#REF!+#REF!+AH801+AH807+AH816+AH821+AH822+AH823+#REF!+AH845+AH848+AH853+AH856+AH877</f>
        <v>#REF!</v>
      </c>
      <c r="AI1024" s="42" t="e">
        <f>+#REF!+AI49+AI50+AI51+AI52+AI53+AI54+AI55+AI56+AI57+AI58+AI59+AI60+AI61+AI62+AI63+AI64+AI65+AI66+AI67+AI68+AI69+AI70+AI71+AI72+AI73+AI97+AI98+AI99+AI100+AI141+AI167+AI168+AI179+AI180+AI181+AI182+AI183+AI184+AI185+AI186+AI187+AI188+#REF!+AI459+#REF!+#REF!+#REF!+#REF!+AI485+AI527+AI537+AI556+AI558+AI566+AI620+AI622+AI664+AI665+AI675+AI677+AI692+AI709+AI750+AI759+AI760+#REF!+#REF!+AI801+AI807+AI816+AI821+AI822+AI823+#REF!+AI845+AI848+AI853+AI856+AI877</f>
        <v>#REF!</v>
      </c>
      <c r="AJ1024" s="42" t="e">
        <f>+#REF!+AJ49+AJ50+AJ51+AJ52+AJ53+AJ54+AJ55+AJ56+AJ57+AJ58+AJ59+AJ60+AJ61+AJ62+AJ63+AJ64+AJ65+AJ66+AJ67+AJ68+AJ69+AJ70+AJ71+AJ72+AJ73+AJ97+AJ98+AJ99+AJ100+AJ141+AJ167+AJ168+AJ179+AJ180+AJ181+AJ182+AJ183+AJ184+AJ185+AJ186+AJ187+AJ188+#REF!+AJ459+#REF!+#REF!+#REF!+#REF!+AJ485+AJ527+AJ537+AJ556+AJ558+AJ566+AJ620+AJ622+AJ664+AJ665+AJ675+AJ677+AJ692+AJ709+AJ750+AJ759+AJ760+#REF!+#REF!+AJ801+AJ807+AJ816+AJ821+AJ822+AJ823+#REF!+AJ845+AJ848+AJ853+AJ856+AJ877</f>
        <v>#REF!</v>
      </c>
      <c r="AK1024" s="42" t="e">
        <f>+#REF!+AK49+AK50+AK51+AK52+AK53+AK54+AK55+AK56+AK57+AK58+AK59+AK60+AK61+AK62+AK63+AK64+AK65+AK66+AK67+AK68+AK69+AK70+AK71+AK72+AK73+AK97+AK98+AK99+AK100+AK141+AK167+AK168+AK179+AK180+AK181+AK182+AK183+AK184+AK185+AK186+AK187+AK188+#REF!+AK459+#REF!+#REF!+#REF!+#REF!+AK485+AK527+AK537+AK556+AK558+AK566+AK620+AK622+AK664+AK665+AK675+AK677+AK692+AK709+AK750+AK759+AK760+#REF!+#REF!+AK801+AK807+AK816+AK821+AK822+AK823+#REF!+AK845+AK848+AK853+AK856+AK877</f>
        <v>#REF!</v>
      </c>
      <c r="AL1024" s="42" t="e">
        <f>+#REF!+AL49+AL50+AL51+AL52+AL53+AL54+AL55+AL56+AL57+AL58+AL59+AL60+AL61+AL62+AL63+AL64+AL65+AL66+AL67+AL68+AL69+AL70+AL71+AL72+AL73+AL97+AL98+AL99+AL100+AL141+AL167+AL168+AL179+AL180+AL181+AL182+AL183+AL184+AL185+AL186+AL187+AL188+#REF!+AL459+#REF!+#REF!+#REF!+#REF!+AL485+AL527+AL537+AL556+AL558+AL566+AL620+AL622+AL664+AL665+AL675+AL677+AL692+AL709+AL750+AL759+AL760+#REF!+#REF!+AL801+AL807+AL816+AL821+AL822+AL823+#REF!+AL845+AL848+AL853+AL856+AL877</f>
        <v>#REF!</v>
      </c>
      <c r="AM1024" s="42" t="e">
        <f>+#REF!+AM49+AM50+AM51+AM52+AM53+AM54+AM55+AM56+AM57+AM58+AM59+AM60+AM61+AM62+AM63+AM64+AM65+AM66+AM67+AM68+AM69+AM70+AM71+AM72+AM73+AM97+AM98+AM99+AM100+AM141+AM167+AM168+AM179+AM180+AM181+AM182+AM183+AM184+AM185+AM186+AM187+AM188+#REF!+AM459+#REF!+#REF!+#REF!+#REF!+AM485+AM527+AM537+AM556+AM558+AM566+AM620+AM622+AM664+AM665+AM675+AM677+AM692+AM709+AM750+AM759+AM760+#REF!+#REF!+AM801+AM807+AM816+AM821+AM822+AM823+#REF!+AM845+AM848+AM853+AM856+AM877</f>
        <v>#REF!</v>
      </c>
      <c r="AN1024" s="42" t="e">
        <f>+#REF!+AN49+AN50+AN51+AN52+AN53+AN54+AN55+AN56+AN57+AN58+AN59+AN60+AN61+AN62+AN63+AN64+AN65+AN66+AN67+AN68+AN69+AN70+AN71+AN72+AN73+AN97+AN98+AN99+AN100+AN141+AN167+AN168+AN179+AN180+AN181+AN182+AN183+AN184+AN185+AN186+AN187+AN188+#REF!+AN459+#REF!+#REF!+#REF!+#REF!+AN485+AN527+AN537+AN556+AN558+AN566+AN620+AN622+AN664+AN665+AN675+AN677+AN692+AN709+AN750+AN759+AN760+#REF!+#REF!+AN801+AN807+AN816+AN821+AN822+AN823+#REF!+AN845+AN848+AN853+AN856+AN877</f>
        <v>#REF!</v>
      </c>
      <c r="AO1024" s="42" t="e">
        <f>+#REF!+AO49+AO50+AO51+AO52+AO53+AO54+AO55+AO56+AO57+AO58+AO59+AO60+AO61+AO62+AO63+AO64+AO65+AO66+AO67+AO68+AO69+AO70+AO71+AO72+AO73+AO97+AO98+AO99+AO100+AO141+AO167+AO168+AO179+AO180+AO181+AO182+AO183+AO184+AO185+AO186+AO187+AO188+#REF!+AO459+#REF!+#REF!+#REF!+#REF!+AO485+AO527+AO537+AO556+AO558+AO566+AO620+AO622+AO664+AO665+AO675+AO677+AO692+AO709+AO750+AO759+AO760+#REF!+#REF!+AO801+AO807+AO816+AO821+AO822+AO823+#REF!+AO845+AO848+AO853+AO856+AO877</f>
        <v>#REF!</v>
      </c>
      <c r="AP1024" s="42" t="e">
        <f>+#REF!+AP49+AP50+AP51+AP52+AP53+AP54+AP55+AP56+AP57+AP58+AP59+AP60+AP61+AP62+AP63+AP64+AP65+AP66+AP67+AP68+AP69+AP70+AP71+AP72+AP73+AP97+AP98+AP99+AP100+AP141+AP167+AP168+AP179+AP180+AP181+AP182+AP183+AP184+AP185+AP186+AP187+AP188+#REF!+AP459+#REF!+#REF!+#REF!+#REF!+AP485+AP527+AP537+AP556+AP558+AP566+AP620+AP622+AP664+AP665+AP675+AP677+AP692+AP709+AP750+AP759+AP760+#REF!+#REF!+AP801+AP807+AP816+AP821+AP822+AP823+#REF!+AP845+AP848+AP853+AP856+AP877</f>
        <v>#REF!</v>
      </c>
      <c r="AQ1024" s="42" t="e">
        <f>+#REF!+AQ49+AQ50+AQ51+AQ52+AQ53+AQ54+AQ55+AQ56+AQ57+AQ58+AQ59+AQ60+AQ61+AQ62+AQ63+AQ64+AQ65+AQ66+AQ67+AQ68+AQ69+AQ70+AQ71+AQ72+AQ73+AQ97+AQ98+AQ99+AQ100+AQ141+AQ167+AQ168+AQ179+AQ180+AQ181+AQ182+AQ183+AQ184+AQ185+AQ186+AQ187+AQ188+#REF!+AQ459+#REF!+#REF!+#REF!+#REF!+AQ485+AQ527+AQ537+AQ556+AQ558+AQ566+AQ620+AQ622+AQ664+AQ665+AQ675+AQ677+AQ692+AQ709+AQ750+AQ759+AQ760+#REF!+#REF!+AQ801+AQ807+AQ816+AQ821+AQ822+AQ823+#REF!+AQ845+AQ848+AQ853+AQ856+AQ877</f>
        <v>#REF!</v>
      </c>
      <c r="AR1024" s="42" t="e">
        <f>+#REF!+AR49+AR50+AR51+AR52+AR53+AR54+AR55+AR56+AR57+AR58+AR59+AR60+AR61+AR62+AR63+AR64+AR65+AR66+AR67+AR68+AR69+AR70+AR71+AR72+AR73+AR97+AR98+AR99+AR100+AR141+AR167+AR168+AR179+AR180+AR181+AR182+AR183+AR184+AR185+AR186+AR187+AR188+#REF!+AR459+#REF!+#REF!+#REF!+#REF!+AR485+AR527+AR537+AR556+AR558+AR566+AR620+AR622+AR664+AR665+AR675+AR677+AR692+AR709+AR750+AR759+AR760+#REF!+#REF!+AR801+AR807+AR816+AR821+AR822+AR823+#REF!+AR845+AR848+AR853+AR856+AR877</f>
        <v>#REF!</v>
      </c>
      <c r="AS1024" s="42" t="e">
        <f>+#REF!+AS49+AS50+AS51+AS52+AS53+AS54+AS55+AS56+AS57+AS58+AS59+AS60+AS61+AS62+AS63+AS64+AS65+AS66+AS67+AS68+AS69+AS70+AS71+AS72+AS73+AS97+AS98+AS99+AS100+AS141+AS167+AS168+AS179+AS180+AS181+AS182+AS183+AS184+AS185+AS186+AS187+AS188+#REF!+AS459+#REF!+#REF!+#REF!+#REF!+AS485+AS527+AS537+AS556+AS558+AS566+AS620+AS622+AS664+AS665+AS675+AS677+AS692+AS709+AS750+AS759+AS760+#REF!+#REF!+AS801+AS807+AS816+AS821+AS822+AS823+#REF!+AS845+AS848+AS853+AS856+AS877</f>
        <v>#REF!</v>
      </c>
      <c r="AT1024" s="42" t="e">
        <f>+#REF!+AT49+AT50+AT51+AT52+AT53+AT54+AT55+AT56+AT57+AT58+AT59+AT60+AT61+AT62+AT63+AT64+AT65+AT66+AT67+AT68+AT69+AT70+AT71+AT72+AT73+AT97+AT98+AT99+AT100+AT141+AT167+AT168+AT179+AT180+AT181+AT182+AT183+AT184+AT185+AT186+AT187+AT188+#REF!+AT459+#REF!+#REF!+#REF!+#REF!+AT485+AT527+AT537+AT556+AT558+AT566+AT620+AT622+AT664+AT665+AT675+AT677+AT692+AT709+AT750+AT759+AT760+#REF!+#REF!+AT801+AT807+AT816+AT821+AT822+AT823+#REF!+AT845+AT848+AT853+AT856+AT877</f>
        <v>#REF!</v>
      </c>
      <c r="AU1024" s="42" t="e">
        <f>+#REF!+AU49+AU50+AU51+AU52+AU53+AU54+AU55+AU56+AU57+AU58+AU59+AU60+AU61+AU62+AU63+AU64+AU65+AU66+AU67+AU68+AU69+AU70+AU71+AU72+AU73+AU97+AU98+AU99+AU100+AU141+AU167+AU168+AU179+AU180+AU181+AU182+AU183+AU184+AU185+AU186+AU187+AU188+#REF!+AU459+#REF!+#REF!+#REF!+#REF!+AU485+AU527+AU537+AU556+AU558+AU566+AU620+AU622+AU664+AU665+AU675+AU677+AU692+AU709+AU750+AU759+AU760+#REF!+#REF!+AU801+AU807+AU816+AU821+AU822+AU823+#REF!+AU845+AU848+AU853+AU856+AU877</f>
        <v>#REF!</v>
      </c>
      <c r="AV1024" s="42" t="e">
        <f>+#REF!+AV49+AV50+AV51+AV52+AV53+AV54+AV55+AV56+AV57+AV58+AV59+AV60+AV61+AV62+AV63+AV64+AV65+AV66+AV67+AV68+AV69+AV70+AV71+AV72+AV73+AV97+AV98+AV99+AV100+AV141+AV167+AV168+AV179+AV180+AV181+AV182+AV183+AV184+AV185+AV186+AV187+AV188+#REF!+AV459+#REF!+#REF!+#REF!+#REF!+AV485+AV527+AV537+AV556+AV558+AV566+AV620+AV622+AV664+AV665+AV675+AV677+AV692+AV709+AV750+AV759+AV760+#REF!+#REF!+AV801+AV807+AV816+AV821+AV822+AV823+#REF!+AV845+AV848+AV853+AV856+AV877</f>
        <v>#REF!</v>
      </c>
      <c r="AW1024" s="42" t="e">
        <f>+#REF!+AW49+AW50+AW51+AW52+AW53+AW54+AW55+AW56+AW57+AW58+AW59+AW60+AW61+AW62+AW63+AW64+AW65+AW66+AW67+AW68+AW69+AW70+AW71+AW72+AW73+AW97+AW98+AW99+AW100+AW141+AW167+AW168+AW179+AW180+AW181+AW182+AW183+AW184+AW185+AW186+AW187+AW188+#REF!+AW459+#REF!+#REF!+#REF!+#REF!+AW485+AW527+AW537+AW556+AW558+AW566+AW620+AW622+AW664+AW665+AW675+AW677+AW692+AW709+AW750+AW759+AW760+#REF!+#REF!+AW801+AW807+AW816+AW821+AW822+AW823+#REF!+AW845+AW848+AW853+AW856+AW877</f>
        <v>#REF!</v>
      </c>
      <c r="AX1024" s="42" t="e">
        <f>+#REF!+AX49+AX50+AX51+AX52+AX53+AX54+AX55+AX56+AX57+AX58+AX59+AX60+AX61+AX62+AX63+AX64+AX65+AX66+AX67+AX68+AX69+AX70+AX71+AX72+AX73+AX97+AX98+AX99+AX100+AX141+AX167+AX168+AX179+AX180+AX181+AX182+AX183+AX184+AX185+AX186+AX187+AX188+#REF!+AX459+#REF!+#REF!+#REF!+#REF!+AX485+AX527+AX537+AX556+AX558+AX566+AX620+AX622+AX664+AX665+AX675+AX677+AX692+AX709+AX750+AX759+AX760+#REF!+#REF!+AX801+AX807+AX816+AX821+AX822+AX823+#REF!+AX845+AX848+AX853+AX856+AX877</f>
        <v>#REF!</v>
      </c>
      <c r="AY1024" s="42" t="e">
        <f>+#REF!+AY49+AY50+AY51+AY52+AY53+AY54+AY55+AY56+AY57+AY58+AY59+AY60+AY61+AY62+AY63+AY64+AY65+AY66+AY67+AY68+AY69+AY70+AY71+AY72+AY73+AY97+AY98+AY99+AY100+AY141+AY167+AY168+AY179+AY180+AY181+AY182+AY183+AY184+AY185+AY186+AY187+AY188+#REF!+AY459+#REF!+#REF!+#REF!+#REF!+AY485+AY527+AY537+AY556+AY558+AY566+AY620+AY622+AY664+AY665+AY675+AY677+AY692+AY709+AY750+AY759+AY760+#REF!+#REF!+AY801+AY807+AY816+AY821+AY822+AY823+#REF!+AY845+AY848+AY853+AY856+AY877</f>
        <v>#REF!</v>
      </c>
      <c r="AZ1024" s="42" t="e">
        <f>+#REF!+AZ49+AZ50+AZ51+AZ52+AZ53+AZ54+AZ55+AZ56+AZ57+AZ58+AZ59+AZ60+AZ61+AZ62+AZ63+AZ64+AZ65+AZ66+AZ67+AZ68+AZ69+AZ70+AZ71+AZ72+AZ73+AZ97+AZ98+AZ99+AZ100+AZ141+AZ167+AZ168+AZ179+AZ180+AZ181+AZ182+AZ183+AZ184+AZ185+AZ186+AZ187+AZ188+#REF!+AZ459+#REF!+#REF!+#REF!+#REF!+AZ485+AZ527+AZ537+AZ556+AZ558+AZ566+AZ620+AZ622+AZ664+AZ665+AZ675+AZ677+AZ692+AZ709+AZ750+AZ759+AZ760+#REF!+#REF!+AZ801+AZ807+AZ816+AZ821+AZ822+AZ823+#REF!+AZ845+AZ848+AZ853+AZ856+AZ877</f>
        <v>#REF!</v>
      </c>
      <c r="BA1024" s="42" t="e">
        <f>+#REF!+BA49+BA50+BA51+BA52+BA53+BA54+BA55+BA56+BA57+BA58+BA59+BA60+BA61+BA62+BA63+BA64+BA65+BA66+BA67+BA68+BA69+BA70+BA71+BA72+BA73+BA97+BA98+BA99+BA100+BA141+BA167+BA168+BA179+BA180+BA181+BA182+BA183+BA184+BA185+BA186+BA187+BA188+#REF!+BA459+#REF!+#REF!+#REF!+#REF!+BA485+BA527+BA537+BA556+BA558+BA566+BA620+BA622+BA664+BA665+BA675+BA677+BA692+BA709+BA750+BA759+BA760+#REF!+#REF!+BA801+BA807+BA816+BA821+BA822+BA823+#REF!+BA845+BA848+BA853+BA856+BA877</f>
        <v>#REF!</v>
      </c>
      <c r="BB1024" s="42" t="e">
        <f>+#REF!+BB49+BB50+BB51+BB52+BB53+BB54+BB55+BB56+BB57+BB58+BB59+BB60+BB61+BB62+BB63+BB64+BB65+BB66+BB67+BB68+BB69+BB70+BB71+BB72+BB73+BB97+BB98+BB99+BB100+BB141+BB167+BB168+BB179+BB180+BB181+BB182+BB183+BB184+BB185+BB186+BB187+BB188+#REF!+BB459+#REF!+#REF!+#REF!+#REF!+BB485+BB527+BB537+BB556+BB558+BB566+BB620+BB622+BB664+BB665+BB675+BB677+BB692+BB709+BB750+BB759+BB760+#REF!+#REF!+BB801+BB807+BB816+BB821+BB822+BB823+#REF!+BB845+BB848+BB853+BB856+BB877</f>
        <v>#REF!</v>
      </c>
      <c r="BC1024" s="42" t="e">
        <f>+#REF!+BC49+BC50+BC51+BC52+BC53+BC54+BC55+BC56+BC57+BC58+BC59+BC60+BC61+BC62+BC63+BC64+BC65+BC66+BC67+BC68+BC69+BC70+BC71+BC72+BC73+BC97+BC98+BC99+BC100+BC141+BC167+BC168+BC179+BC180+BC181+BC182+BC183+BC184+BC185+BC186+BC187+BC188+#REF!+BC459+#REF!+#REF!+#REF!+#REF!+BC485+BC527+BC537+BC556+BC558+BC566+BC620+BC622+BC664+BC665+BC675+BC677+BC692+BC709+BC750+BC759+BC760+#REF!+#REF!+BC801+BC807+BC816+BC821+BC822+BC823+#REF!+BC845+BC848+BC853+BC856+BC877</f>
        <v>#REF!</v>
      </c>
      <c r="BD1024" s="42" t="e">
        <f>+#REF!+BD49+BD50+BD51+BD52+BD53+BD54+BD55+BD56+BD57+BD58+BD59+BD60+BD61+BD62+BD63+BD64+BD65+BD66+BD67+BD68+BD69+BD70+BD71+BD72+BD73+BD97+BD98+BD99+BD100+BD141+BD167+BD168+BD179+BD180+BD181+BD182+BD183+BD184+BD185+BD186+BD187+BD188+#REF!+BD459+#REF!+#REF!+#REF!+#REF!+BD485+BD527+BD537+BD556+BD558+BD566+BD620+BD622+BD664+BD665+BD675+BD677+BD692+BD709+BD750+BD759+BD760+#REF!+#REF!+BD801+BD807+BD816+BD821+BD822+BD823+#REF!+BD845+BD848+BD853+BD856+BD877</f>
        <v>#REF!</v>
      </c>
      <c r="BE1024" s="42" t="e">
        <f>+#REF!+BE49+BE50+BE51+BE52+BE53+BE54+BE55+BE56+BE57+BE58+BE59+BE60+BE61+BE62+BE63+BE64+BE65+BE66+BE67+BE68+BE69+BE70+BE71+BE72+BE73+BE97+BE98+BE99+BE100+BE141+BE167+BE168+BE179+BE180+BE181+BE182+BE183+BE184+BE185+BE186+BE187+BE188+#REF!+BE459+#REF!+#REF!+#REF!+#REF!+BE485+BE527+BE537+BE556+BE558+BE566+BE620+BE622+BE664+BE665+BE675+BE677+BE692+BE709+BE750+BE759+BE760+#REF!+#REF!+BE801+BE807+BE816+BE821+BE822+BE823+#REF!+BE845+BE848+BE853+BE856+BE877</f>
        <v>#REF!</v>
      </c>
      <c r="BF1024" s="42" t="e">
        <f>+#REF!+BF49+BF50+BF51+BF52+BF53+BF54+BF55+BF56+BF57+BF58+BF59+BF60+BF61+BF62+BF63+BF64+BF65+BF66+BF67+BF68+BF69+BF70+BF71+BF72+BF73+BF97+BF98+BF99+BF100+BF141+BF167+BF168+BF179+BF180+BF181+BF182+BF183+BF184+BF185+BF186+BF187+BF188+#REF!+BF459+#REF!+#REF!+#REF!+#REF!+BF485+BF527+BF537+BF556+BF558+BF566+BF620+BF622+BF664+BF665+BF675+BF677+BF692+BF709+BF750+BF759+BF760+#REF!+#REF!+BF801+BF807+BF816+BF821+BF822+BF823+#REF!+BF845+BF848+BF853+BF856+BF877</f>
        <v>#REF!</v>
      </c>
    </row>
    <row r="1025" spans="1:59" s="3" customFormat="1" ht="27" hidden="1" customHeight="1" thickBot="1">
      <c r="A1025" s="52"/>
      <c r="B1025" s="52"/>
      <c r="C1025" s="51"/>
      <c r="D1025" s="61" t="s">
        <v>25</v>
      </c>
      <c r="E1025" s="61" t="s">
        <v>25</v>
      </c>
      <c r="F1025" s="64" t="s">
        <v>1504</v>
      </c>
      <c r="G1025" s="50"/>
      <c r="H1025" s="66"/>
      <c r="I1025" s="52">
        <v>37</v>
      </c>
      <c r="J1025" s="42" t="e">
        <f>+J107+J108+J109+J208+J210+J211+J212+J213+J214+J215+J216+J217+J218+J219+J220+J221+J222+J223+#REF!+#REF!+#REF!+J455+J460+#REF!+J502+J554+J555+J557+J568+J570+J571+J576+J706+J720+J725+J772+J805</f>
        <v>#REF!</v>
      </c>
      <c r="K1025" s="42" t="e">
        <f>+K107+K108+K109+K208+K210+K211+K212+K213+K214+K215+K216+K217+K218+K219+K220+K221+K222+K223+#REF!+#REF!+#REF!+K455+K460+#REF!+K502+K554+K555+K557+K568+K570+K571+K576+K706+K720+K725+K772+K805</f>
        <v>#REF!</v>
      </c>
      <c r="L1025" s="42" t="e">
        <f>+L107+L108+L109+L208+L210+L211+L212+L213+L214+L215+L216+L217+L218+L219+L220+L221+L222+L223+#REF!+#REF!+#REF!+L455+L460+#REF!+L502+L554+L555+L557+L568+L570+L571+L576+L706+L720+L725+L772+L805</f>
        <v>#REF!</v>
      </c>
      <c r="M1025" s="42" t="e">
        <f>+M107+M108+M109+M208+M210+M211+M212+M213+M214+M215+M216+M217+M218+M219+M220+M221+M222+M223+#REF!+#REF!+#REF!+M455+M460+#REF!+M502+M554+M555+M557+M568+M570+M571+M576+M706+M720+M725+M772+M805</f>
        <v>#REF!</v>
      </c>
      <c r="N1025" s="42" t="e">
        <f>+N107+N108+N109+N208+N210+N211+N212+N213+N214+N215+N216+N217+N218+N219+N220+N221+N222+N223+#REF!+#REF!+#REF!+N455+N460+#REF!+N502+N554+N555+N557+N568+N570+N571+N576+N706+N720+N725+N772+N805</f>
        <v>#REF!</v>
      </c>
      <c r="O1025" s="42" t="e">
        <f>+O107+O108+O109+O208+O210+O211+O212+O213+O214+O215+O216+O217+O218+O219+O220+O221+O222+O223+#REF!+#REF!+#REF!+O455+O460+#REF!+O502+O554+O555+O557+O568+O570+O571+O576+O706+O720+O725+O772+O805</f>
        <v>#REF!</v>
      </c>
      <c r="P1025" s="42" t="e">
        <f>+P107+P108+P109+P208+P210+P211+P212+P213+P214+P215+P216+P217+P218+P219+P220+P221+P222+P223+#REF!+#REF!+#REF!+P455+P460+#REF!+P502+P554+P555+P557+P568+P570+P571+P576+P706+P720+P725+P772+P805</f>
        <v>#REF!</v>
      </c>
      <c r="Q1025" s="42" t="e">
        <f>+Q107+Q108+Q109+Q208+Q210+Q211+Q212+Q213+Q214+Q215+Q216+Q217+Q218+Q219+Q220+Q221+Q222+Q223+#REF!+#REF!+#REF!+Q455+Q460+#REF!+Q502+Q554+Q555+Q557+Q568+Q570+Q571+Q576+Q706+Q720+Q725+Q772+Q805</f>
        <v>#REF!</v>
      </c>
      <c r="R1025" s="42" t="e">
        <f>+R107+R108+R109+R208+R210+R211+R212+R213+R214+R215+R216+R217+R218+R219+R220+R221+R222+R223+#REF!+#REF!+#REF!+R455+R460+#REF!+R502+R554+R555+R557+R568+R570+R571+R576+R706+R720+R725+R772+R805</f>
        <v>#REF!</v>
      </c>
      <c r="S1025" s="42" t="e">
        <f>+S107+S108+S109+S208+S210+S211+S212+S213+S214+S215+S216+S217+S218+S219+S220+S221+S222+S223+#REF!+#REF!+#REF!+S455+S460+#REF!+S502+S554+S555+S557+S568+S570+S571+S576+S706+S720+S725+S772+S805</f>
        <v>#REF!</v>
      </c>
      <c r="T1025" s="42" t="e">
        <f>+T107+T108+T109+T208+T210+T211+T212+T213+T214+T215+T216+T217+T218+T219+T220+T221+T222+T223+#REF!+#REF!+#REF!+T455+T460+#REF!+T502+T554+T555+T557+T568+T570+T571+T576+T706+T720+T725+T772+T805</f>
        <v>#REF!</v>
      </c>
      <c r="U1025" s="42" t="e">
        <f>+U107+U108+U109+U208+U210+U211+U212+U213+U214+U215+U216+U217+U218+U219+U220+U221+U222+U223+#REF!+#REF!+#REF!+U455+U460+#REF!+U502+U554+U555+U557+U568+U570+U571+U576+U706+U720+U725+U772+U805</f>
        <v>#REF!</v>
      </c>
      <c r="V1025" s="42" t="e">
        <f>+V107+V108+V109+V208+V210+V211+V212+V213+V214+V215+V216+V217+V218+V219+V220+V221+V222+V223+#REF!+#REF!+#REF!+V455+V460+#REF!+V502+V554+V555+V557+V568+V570+V571+V576+V706+V720+V725+V772+V805</f>
        <v>#REF!</v>
      </c>
      <c r="W1025" s="42" t="e">
        <f>+W107+W108+W109+W208+W210+W211+W212+W213+W214+W215+W216+W217+W218+W219+W220+W221+W222+W223+#REF!+#REF!+#REF!+W455+W460+#REF!+W502+W554+W555+W557+W568+W570+W571+W576+W706+W720+W725+W772+W805</f>
        <v>#REF!</v>
      </c>
      <c r="X1025" s="42" t="e">
        <f>+X107+X108+X109+X208+X210+X211+X212+X213+X214+X215+X216+X217+X218+X219+X220+X221+X222+X223+#REF!+#REF!+#REF!+X455+X460+#REF!+X502+X554+X555+X557+X568+X570+X571+X576+X706+X720+X725+X772+X805</f>
        <v>#REF!</v>
      </c>
      <c r="Y1025" s="42" t="e">
        <f>+Y107+Y108+Y109+Y208+Y210+Y211+Y212+Y213+Y214+Y215+Y216+Y217+Y218+Y219+Y220+Y221+Y222+Y223+#REF!+#REF!+#REF!+Y455+Y460+#REF!+Y502+Y554+Y555+Y557+Y568+Y570+Y571+Y576+Y706+Y720+Y725+Y772+Y805</f>
        <v>#REF!</v>
      </c>
      <c r="Z1025" s="42" t="e">
        <f>+Z107+Z108+Z109+Z208+Z210+Z211+Z212+Z213+Z214+Z215+Z216+Z217+Z218+Z219+Z220+Z221+Z222+Z223+#REF!+#REF!+#REF!+Z455+Z460+#REF!+Z502+Z554+Z555+Z557+Z568+Z570+Z571+Z576+Z706+Z720+Z725+Z772+Z805</f>
        <v>#REF!</v>
      </c>
      <c r="AA1025" s="42" t="e">
        <f>+AA107+AA108+AA109+AA208+AA210+AA211+AA212+AA213+AA214+AA215+AA216+AA217+AA218+AA219+AA220+AA221+AA222+AA223+#REF!+#REF!+#REF!+AA455+AA460+#REF!+AA502+AA554+AA555+AA557+AA568+AA570+AA571+AA576+AA706+AA720+AA725+AA772+AA805</f>
        <v>#REF!</v>
      </c>
      <c r="AB1025" s="42" t="e">
        <f>+AB107+AB108+AB109+AB208+AB210+AB211+AB212+AB213+AB214+AB215+AB216+AB217+AB218+AB219+AB220+AB221+AB222+AB223+#REF!+#REF!+#REF!+AB455+AB460+#REF!+AB502+AB554+AB555+AB557+AB568+AB570+AB571+AB576+AB706+AB720+AB725+AB772+AB805</f>
        <v>#REF!</v>
      </c>
      <c r="AC1025" s="42" t="e">
        <f>+AC107+AC108+AC109+AC208+AC210+AC211+AC212+AC213+AC214+AC215+AC216+AC217+AC218+AC219+AC220+AC221+AC222+AC223+#REF!+#REF!+#REF!+AC455+AC460+#REF!+AC502+AC554+AC555+AC557+AC568+AC570+AC571+AC576+AC706+AC720+AC725+AC772+AC805</f>
        <v>#REF!</v>
      </c>
      <c r="AD1025" s="42" t="e">
        <f>+AD107+AD108+AD109+AD208+AD210+AD211+AD212+AD213+AD214+AD215+AD216+AD217+AD218+AD219+AD220+AD221+AD222+AD223+#REF!+#REF!+#REF!+AD455+AD460+#REF!+AD502+AD554+AD555+AD557+AD568+AD570+AD571+AD576+AD706+AD720+AD725+AD772+AD805</f>
        <v>#REF!</v>
      </c>
      <c r="AE1025" s="42" t="e">
        <f>+AE107+AE108+AE109+AE208+AE210+AE211+AE212+AE213+AE214+AE215+AE216+AE217+AE218+AE219+AE220+AE221+AE222+AE223+#REF!+#REF!+#REF!+AE455+AE460+#REF!+AE502+AE554+AE555+AE557+AE568+AE570+AE571+AE576+AE706+AE720+AE725+AE772+AE805</f>
        <v>#REF!</v>
      </c>
      <c r="AF1025" s="42" t="e">
        <f>+AF107+AF108+AF109+AF208+AF210+AF211+AF212+AF213+AF214+AF215+AF216+AF217+AF218+AF219+AF220+AF221+AF222+AF223+#REF!+#REF!+#REF!+AF455+AF460+#REF!+AF502+AF554+AF555+AF557+AF568+AF570+AF571+AF576+AF706+AF720+AF725+AF772+AF805</f>
        <v>#REF!</v>
      </c>
      <c r="AG1025" s="42" t="e">
        <f>+AG107+AG108+AG109+AG208+AG210+AG211+AG212+AG213+AG214+AG215+AG216+AG217+AG218+AG219+AG220+AG221+AG222+AG223+#REF!+#REF!+#REF!+AG455+AG460+#REF!+AG502+AG554+AG555+AG557+AG568+AG570+AG571+AG576+AG706+AG720+AG725+AG772+AG805</f>
        <v>#REF!</v>
      </c>
      <c r="AH1025" s="42" t="e">
        <f>+AH107+AH108+AH109+AH208+AH210+AH211+AH212+AH213+AH214+AH215+AH216+AH217+AH218+AH219+AH220+AH221+AH222+AH223+#REF!+#REF!+#REF!+AH455+AH460+#REF!+AH502+AH554+AH555+AH557+AH568+AH570+AH571+AH576+AH706+AH720+AH725+AH772+AH805</f>
        <v>#REF!</v>
      </c>
      <c r="AI1025" s="42" t="e">
        <f>+AI107+AI108+AI109+AI208+AI210+AI211+AI212+AI213+AI214+AI215+AI216+AI217+AI218+AI219+AI220+AI221+AI222+AI223+#REF!+#REF!+#REF!+AI455+AI460+#REF!+AI502+AI554+AI555+AI557+AI568+AI570+AI571+AI576+AI706+AI720+AI725+AI772+AI805</f>
        <v>#REF!</v>
      </c>
      <c r="AJ1025" s="42" t="e">
        <f>+AJ107+AJ108+AJ109+AJ208+AJ210+AJ211+AJ212+AJ213+AJ214+AJ215+AJ216+AJ217+AJ218+AJ219+AJ220+AJ221+AJ222+AJ223+#REF!+#REF!+#REF!+AJ455+AJ460+#REF!+AJ502+AJ554+AJ555+AJ557+AJ568+AJ570+AJ571+AJ576+AJ706+AJ720+AJ725+AJ772+AJ805</f>
        <v>#REF!</v>
      </c>
      <c r="AK1025" s="42" t="e">
        <f>+AK107+AK108+AK109+AK208+AK210+AK211+AK212+AK213+AK214+AK215+AK216+AK217+AK218+AK219+AK220+AK221+AK222+AK223+#REF!+#REF!+#REF!+AK455+AK460+#REF!+AK502+AK554+AK555+AK557+AK568+AK570+AK571+AK576+AK706+AK720+AK725+AK772+AK805</f>
        <v>#REF!</v>
      </c>
      <c r="AL1025" s="42" t="e">
        <f>+AL107+AL108+AL109+AL208+AL210+AL211+AL212+AL213+AL214+AL215+AL216+AL217+AL218+AL219+AL220+AL221+AL222+AL223+#REF!+#REF!+#REF!+AL455+AL460+#REF!+AL502+AL554+AL555+AL557+AL568+AL570+AL571+AL576+AL706+AL720+AL725+AL772+AL805</f>
        <v>#REF!</v>
      </c>
      <c r="AM1025" s="42" t="e">
        <f>+AM107+AM108+AM109+AM208+AM210+AM211+AM212+AM213+AM214+AM215+AM216+AM217+AM218+AM219+AM220+AM221+AM222+AM223+#REF!+#REF!+#REF!+AM455+AM460+#REF!+AM502+AM554+AM555+AM557+AM568+AM570+AM571+AM576+AM706+AM720+AM725+AM772+AM805</f>
        <v>#REF!</v>
      </c>
      <c r="AN1025" s="42" t="e">
        <f>+AN107+AN108+AN109+AN208+AN210+AN211+AN212+AN213+AN214+AN215+AN216+AN217+AN218+AN219+AN220+AN221+AN222+AN223+#REF!+#REF!+#REF!+AN455+AN460+#REF!+AN502+AN554+AN555+AN557+AN568+AN570+AN571+AN576+AN706+AN720+AN725+AN772+AN805</f>
        <v>#REF!</v>
      </c>
      <c r="AO1025" s="42" t="e">
        <f>+AO107+AO108+AO109+AO208+AO210+AO211+AO212+AO213+AO214+AO215+AO216+AO217+AO218+AO219+AO220+AO221+AO222+AO223+#REF!+#REF!+#REF!+AO455+AO460+#REF!+AO502+AO554+AO555+AO557+AO568+AO570+AO571+AO576+AO706+AO720+AO725+AO772+AO805</f>
        <v>#REF!</v>
      </c>
      <c r="AP1025" s="42" t="e">
        <f>+AP107+AP108+AP109+AP208+AP210+AP211+AP212+AP213+AP214+AP215+AP216+AP217+AP218+AP219+AP220+AP221+AP222+AP223+#REF!+#REF!+#REF!+AP455+AP460+#REF!+AP502+AP554+AP555+AP557+AP568+AP570+AP571+AP576+AP706+AP720+AP725+AP772+AP805</f>
        <v>#REF!</v>
      </c>
      <c r="AQ1025" s="42" t="e">
        <f>+AQ107+AQ108+AQ109+AQ208+AQ210+AQ211+AQ212+AQ213+AQ214+AQ215+AQ216+AQ217+AQ218+AQ219+AQ220+AQ221+AQ222+AQ223+#REF!+#REF!+#REF!+AQ455+AQ460+#REF!+AQ502+AQ554+AQ555+AQ557+AQ568+AQ570+AQ571+AQ576+AQ706+AQ720+AQ725+AQ772+AQ805</f>
        <v>#REF!</v>
      </c>
      <c r="AR1025" s="42" t="e">
        <f>+AR107+AR108+AR109+AR208+AR210+AR211+AR212+AR213+AR214+AR215+AR216+AR217+AR218+AR219+AR220+AR221+AR222+AR223+#REF!+#REF!+#REF!+AR455+AR460+#REF!+AR502+AR554+AR555+AR557+AR568+AR570+AR571+AR576+AR706+AR720+AR725+AR772+AR805</f>
        <v>#REF!</v>
      </c>
      <c r="AS1025" s="42" t="e">
        <f>+AS107+AS108+AS109+AS208+AS210+AS211+AS212+AS213+AS214+AS215+AS216+AS217+AS218+AS219+AS220+AS221+AS222+AS223+#REF!+#REF!+#REF!+AS455+AS460+#REF!+AS502+AS554+AS555+AS557+AS568+AS570+AS571+AS576+AS706+AS720+AS725+AS772+AS805</f>
        <v>#REF!</v>
      </c>
      <c r="AT1025" s="42" t="e">
        <f>+AT107+AT108+AT109+AT208+AT210+AT211+AT212+AT213+AT214+AT215+AT216+AT217+AT218+AT219+AT220+AT221+AT222+AT223+#REF!+#REF!+#REF!+AT455+AT460+#REF!+AT502+AT554+AT555+AT557+AT568+AT570+AT571+AT576+AT706+AT720+AT725+AT772+AT805</f>
        <v>#REF!</v>
      </c>
      <c r="AU1025" s="42" t="e">
        <f>+AU107+AU108+AU109+AU208+AU210+AU211+AU212+AU213+AU214+AU215+AU216+AU217+AU218+AU219+AU220+AU221+AU222+AU223+#REF!+#REF!+#REF!+AU455+AU460+#REF!+AU502+AU554+AU555+AU557+AU568+AU570+AU571+AU576+AU706+AU720+AU725+AU772+AU805</f>
        <v>#REF!</v>
      </c>
      <c r="AV1025" s="42" t="e">
        <f>+AV107+AV108+AV109+AV208+AV210+AV211+AV212+AV213+AV214+AV215+AV216+AV217+AV218+AV219+AV220+AV221+AV222+AV223+#REF!+#REF!+#REF!+AV455+AV460+#REF!+AV502+AV554+AV555+AV557+AV568+AV570+AV571+AV576+AV706+AV720+AV725+AV772+AV805</f>
        <v>#REF!</v>
      </c>
      <c r="AW1025" s="42" t="e">
        <f>+AW107+AW108+AW109+AW208+AW210+AW211+AW212+AW213+AW214+AW215+AW216+AW217+AW218+AW219+AW220+AW221+AW222+AW223+#REF!+#REF!+#REF!+AW455+AW460+#REF!+AW502+AW554+AW555+AW557+AW568+AW570+AW571+AW576+AW706+AW720+AW725+AW772+AW805</f>
        <v>#REF!</v>
      </c>
      <c r="AX1025" s="42" t="e">
        <f>+AX107+AX108+AX109+AX208+AX210+AX211+AX212+AX213+AX214+AX215+AX216+AX217+AX218+AX219+AX220+AX221+AX222+AX223+#REF!+#REF!+#REF!+AX455+AX460+#REF!+AX502+AX554+AX555+AX557+AX568+AX570+AX571+AX576+AX706+AX720+AX725+AX772+AX805</f>
        <v>#REF!</v>
      </c>
      <c r="AY1025" s="42" t="e">
        <f>+AY107+AY108+AY109+AY208+AY210+AY211+AY212+AY213+AY214+AY215+AY216+AY217+AY218+AY219+AY220+AY221+AY222+AY223+#REF!+#REF!+#REF!+AY455+AY460+#REF!+AY502+AY554+AY555+AY557+AY568+AY570+AY571+AY576+AY706+AY720+AY725+AY772+AY805</f>
        <v>#REF!</v>
      </c>
      <c r="AZ1025" s="42" t="e">
        <f>+AZ107+AZ108+AZ109+AZ208+AZ210+AZ211+AZ212+AZ213+AZ214+AZ215+AZ216+AZ217+AZ218+AZ219+AZ220+AZ221+AZ222+AZ223+#REF!+#REF!+#REF!+AZ455+AZ460+#REF!+AZ502+AZ554+AZ555+AZ557+AZ568+AZ570+AZ571+AZ576+AZ706+AZ720+AZ725+AZ772+AZ805</f>
        <v>#REF!</v>
      </c>
      <c r="BA1025" s="42" t="e">
        <f>+BA107+BA108+BA109+BA208+BA210+BA211+BA212+BA213+BA214+BA215+BA216+BA217+BA218+BA219+BA220+BA221+BA222+BA223+#REF!+#REF!+#REF!+BA455+BA460+#REF!+BA502+BA554+BA555+BA557+BA568+BA570+BA571+BA576+BA706+BA720+BA725+BA772+BA805</f>
        <v>#REF!</v>
      </c>
      <c r="BB1025" s="42" t="e">
        <f>+BB107+BB108+BB109+BB208+BB210+BB211+BB212+BB213+BB214+BB215+BB216+BB217+BB218+BB219+BB220+BB221+BB222+BB223+#REF!+#REF!+#REF!+BB455+BB460+#REF!+BB502+BB554+BB555+BB557+BB568+BB570+BB571+BB576+BB706+BB720+BB725+BB772+BB805</f>
        <v>#REF!</v>
      </c>
      <c r="BC1025" s="42" t="e">
        <f>+BC107+BC108+BC109+BC208+BC210+BC211+BC212+BC213+BC214+BC215+BC216+BC217+BC218+BC219+BC220+BC221+BC222+BC223+#REF!+#REF!+#REF!+BC455+BC460+#REF!+BC502+BC554+BC555+BC557+BC568+BC570+BC571+BC576+BC706+BC720+BC725+BC772+BC805</f>
        <v>#REF!</v>
      </c>
      <c r="BD1025" s="42" t="e">
        <f>+BD107+BD108+BD109+BD208+BD210+BD211+BD212+BD213+BD214+BD215+BD216+BD217+BD218+BD219+BD220+BD221+BD222+BD223+#REF!+#REF!+#REF!+BD455+BD460+#REF!+BD502+BD554+BD555+BD557+BD568+BD570+BD571+BD576+BD706+BD720+BD725+BD772+BD805</f>
        <v>#REF!</v>
      </c>
      <c r="BE1025" s="42" t="e">
        <f>+BE107+BE108+BE109+BE208+BE210+BE211+BE212+BE213+BE214+BE215+BE216+BE217+BE218+BE219+BE220+BE221+BE222+BE223+#REF!+#REF!+#REF!+BE455+BE460+#REF!+BE502+BE554+BE555+BE557+BE568+BE570+BE571+BE576+BE706+BE720+BE725+BE772+BE805</f>
        <v>#REF!</v>
      </c>
      <c r="BF1025" s="42" t="e">
        <f>+BF107+BF108+BF109+BF208+BF210+BF211+BF212+BF213+BF214+BF215+BF216+BF217+BF218+BF219+BF220+BF221+BF222+BF223+#REF!+#REF!+#REF!+BF455+BF460+#REF!+BF502+BF554+BF555+BF557+BF568+BF570+BF571+BF576+BF706+BF720+BF725+BF772+BF805</f>
        <v>#REF!</v>
      </c>
    </row>
    <row r="1026" spans="1:59" s="3" customFormat="1" ht="27" hidden="1" customHeight="1" thickBot="1">
      <c r="A1026" s="52"/>
      <c r="B1026" s="52"/>
      <c r="C1026" s="51"/>
      <c r="D1026" s="61" t="s">
        <v>26</v>
      </c>
      <c r="E1026" s="61" t="s">
        <v>26</v>
      </c>
      <c r="F1026" s="64" t="s">
        <v>26</v>
      </c>
      <c r="G1026" s="50"/>
      <c r="H1026" s="65"/>
      <c r="I1026" s="52">
        <v>48</v>
      </c>
      <c r="J1026" s="42" t="e">
        <f>+#REF!+J75+J76+J77+J78+J101+J102+J103+J104+J105+J106+J148+J209+J224+J225+J226+J227+J228+J229+J230+J231+J232+J233+J234+J235+J236+J261+J262+J263+J264+J265+J266+J267+J268+J269+J270+J271+J272+J273+J274+J275+#REF!+#REF!+#REF!+J503+J674+J717+J758</f>
        <v>#REF!</v>
      </c>
      <c r="K1026" s="42" t="e">
        <f>+#REF!+K75+K76+K77+K78+K101+K102+K103+K104+K105+K106+K148+K209+K224+K225+K226+K227+K228+K229+K230+K231+K232+K233+K234+K235+K236+K261+K262+K263+K264+K265+K266+K267+K268+K269+K270+K271+K272+K273+K274+K275+#REF!+#REF!+#REF!+K503+K674+K717+K758</f>
        <v>#REF!</v>
      </c>
      <c r="L1026" s="42" t="e">
        <f>+#REF!+L75+L76+L77+L78+L101+L102+L103+L104+L105+L106+L148+L209+L224+L225+L226+L227+L228+L229+L230+L231+L232+L233+L234+L235+L236+L261+L262+L263+L264+L265+L266+L267+L268+L269+L270+L271+L272+L273+L274+L275+#REF!+#REF!+#REF!+L503+L674+L717+L758</f>
        <v>#REF!</v>
      </c>
      <c r="M1026" s="42" t="e">
        <f>+#REF!+M75+M76+M77+M78+M101+M102+M103+M104+M105+M106+M148+M209+M224+M225+M226+M227+M228+M229+M230+M231+M232+M233+M234+M235+M236+M261+M262+M263+M264+M265+M266+M267+M268+M269+M270+M271+M272+M273+M274+M275+#REF!+#REF!+#REF!+M503+M674+M717+M758</f>
        <v>#REF!</v>
      </c>
      <c r="N1026" s="42" t="e">
        <f>+#REF!+N75+N76+N77+N78+N101+N102+N103+N104+N105+N106+N148+N209+N224+N225+N226+N227+N228+N229+N230+N231+N232+N233+N234+N235+N236+N261+N262+N263+N264+N265+N266+N267+N268+N269+N270+N271+N272+N273+N274+N275+#REF!+#REF!+#REF!+N503+N674+N717+N758</f>
        <v>#REF!</v>
      </c>
      <c r="O1026" s="42" t="e">
        <f>+#REF!+O75+O76+O77+O78+O101+O102+O103+O104+O105+O106+O148+O209+O224+O225+O226+O227+O228+O229+O230+O231+O232+O233+O234+O235+O236+O261+O262+O263+O264+O265+O266+O267+O268+O269+O270+O271+O272+O273+O274+O275+#REF!+#REF!+#REF!+O503+O674+O717+O758</f>
        <v>#REF!</v>
      </c>
      <c r="P1026" s="42" t="e">
        <f>+#REF!+P75+P76+P77+P78+P101+P102+P103+P104+P105+P106+P148+P209+P224+P225+P226+P227+P228+P229+P230+P231+P232+P233+P234+P235+P236+P261+P262+P263+P264+P265+P266+P267+P268+P269+P270+P271+P272+P273+P274+P275+#REF!+#REF!+#REF!+P503+P674+P717+P758</f>
        <v>#REF!</v>
      </c>
      <c r="Q1026" s="42" t="e">
        <f>+#REF!+Q75+Q76+Q77+Q78+Q101+Q102+Q103+Q104+Q105+Q106+Q148+Q209+Q224+Q225+Q226+Q227+Q228+Q229+Q230+Q231+Q232+Q233+Q234+Q235+Q236+Q261+Q262+Q263+Q264+Q265+Q266+Q267+Q268+Q269+Q270+Q271+Q272+Q273+Q274+Q275+#REF!+#REF!+#REF!+Q503+Q674+Q717+Q758</f>
        <v>#REF!</v>
      </c>
      <c r="R1026" s="42" t="e">
        <f>+#REF!+R75+R76+R77+R78+R101+R102+R103+R104+R105+R106+R148+R209+R224+R225+R226+R227+R228+R229+R230+R231+R232+R233+R234+R235+R236+R261+R262+R263+R264+R265+R266+R267+R268+R269+R270+R271+R272+R273+R274+R275+#REF!+#REF!+#REF!+R503+R674+R717+R758</f>
        <v>#REF!</v>
      </c>
      <c r="S1026" s="42" t="e">
        <f>+#REF!+S75+S76+S77+S78+S101+S102+S103+S104+S105+S106+S148+S209+S224+S225+S226+S227+S228+S229+S230+S231+S232+S233+S234+S235+S236+S261+S262+S263+S264+S265+S266+S267+S268+S269+S270+S271+S272+S273+S274+S275+#REF!+#REF!+#REF!+S503+S674+S717+S758</f>
        <v>#REF!</v>
      </c>
      <c r="T1026" s="42" t="e">
        <f>+#REF!+T75+T76+T77+T78+T101+T102+T103+T104+T105+T106+T148+T209+T224+T225+T226+T227+T228+T229+T230+T231+T232+T233+T234+T235+T236+T261+T262+T263+T264+T265+T266+T267+T268+T269+T270+T271+T272+T273+T274+T275+#REF!+#REF!+#REF!+T503+T674+T717+T758</f>
        <v>#REF!</v>
      </c>
      <c r="U1026" s="42" t="e">
        <f>+#REF!+U75+U76+U77+U78+U101+U102+U103+U104+U105+U106+U148+U209+U224+U225+U226+U227+U228+U229+U230+U231+U232+U233+U234+U235+U236+U261+U262+U263+U264+U265+U266+U267+U268+U269+U270+U271+U272+U273+U274+U275+#REF!+#REF!+#REF!+U503+U674+U717+U758</f>
        <v>#REF!</v>
      </c>
      <c r="V1026" s="42" t="e">
        <f>+#REF!+V75+V76+V77+V78+V101+V102+V103+V104+V105+V106+V148+V209+V224+V225+V226+V227+V228+V229+V230+V231+V232+V233+V234+V235+V236+V261+V262+V263+V264+V265+V266+V267+V268+V269+V270+V271+V272+V273+V274+V275+#REF!+#REF!+#REF!+V503+V674+V717+V758</f>
        <v>#REF!</v>
      </c>
      <c r="W1026" s="42" t="e">
        <f>+#REF!+W75+W76+W77+W78+W101+W102+W103+W104+W105+W106+W148+W209+W224+W225+W226+W227+W228+W229+W230+W231+W232+W233+W234+W235+W236+W261+W262+W263+W264+W265+W266+W267+W268+W269+W270+W271+W272+W273+W274+W275+#REF!+#REF!+#REF!+W503+W674+W717+W758</f>
        <v>#REF!</v>
      </c>
      <c r="X1026" s="42" t="e">
        <f>+#REF!+X75+X76+X77+X78+X101+X102+X103+X104+X105+X106+X148+X209+X224+X225+X226+X227+X228+X229+X230+X231+X232+X233+X234+X235+X236+X261+X262+X263+X264+X265+X266+X267+X268+X269+X270+X271+X272+X273+X274+X275+#REF!+#REF!+#REF!+X503+X674+X717+X758</f>
        <v>#REF!</v>
      </c>
      <c r="Y1026" s="42" t="e">
        <f>+#REF!+Y75+Y76+Y77+Y78+Y101+Y102+Y103+Y104+Y105+Y106+Y148+Y209+Y224+Y225+Y226+Y227+Y228+Y229+Y230+Y231+Y232+Y233+Y234+Y235+Y236+Y261+Y262+Y263+Y264+Y265+Y266+Y267+Y268+Y269+Y270+Y271+Y272+Y273+Y274+Y275+#REF!+#REF!+#REF!+Y503+Y674+Y717+Y758</f>
        <v>#REF!</v>
      </c>
      <c r="Z1026" s="42" t="e">
        <f>+#REF!+Z75+Z76+Z77+Z78+Z101+Z102+Z103+Z104+Z105+Z106+Z148+Z209+Z224+Z225+Z226+Z227+Z228+Z229+Z230+Z231+Z232+Z233+Z234+Z235+Z236+Z261+Z262+Z263+Z264+Z265+Z266+Z267+Z268+Z269+Z270+Z271+Z272+Z273+Z274+Z275+#REF!+#REF!+#REF!+Z503+Z674+Z717+Z758</f>
        <v>#REF!</v>
      </c>
      <c r="AA1026" s="42" t="e">
        <f>+#REF!+AA75+AA76+AA77+AA78+AA101+AA102+AA103+AA104+AA105+AA106+AA148+AA209+AA224+AA225+AA226+AA227+AA228+AA229+AA230+AA231+AA232+AA233+AA234+AA235+AA236+AA261+AA262+AA263+AA264+AA265+AA266+AA267+AA268+AA269+AA270+AA271+AA272+AA273+AA274+AA275+#REF!+#REF!+#REF!+AA503+AA674+AA717+AA758</f>
        <v>#REF!</v>
      </c>
      <c r="AB1026" s="42" t="e">
        <f>+#REF!+AB75+AB76+AB77+AB78+AB101+AB102+AB103+AB104+AB105+AB106+AB148+AB209+AB224+AB225+AB226+AB227+AB228+AB229+AB230+AB231+AB232+AB233+AB234+AB235+AB236+AB261+AB262+AB263+AB264+AB265+AB266+AB267+AB268+AB269+AB270+AB271+AB272+AB273+AB274+AB275+#REF!+#REF!+#REF!+AB503+AB674+AB717+AB758</f>
        <v>#REF!</v>
      </c>
      <c r="AC1026" s="42" t="e">
        <f>+#REF!+AC75+AC76+AC77+AC78+AC101+AC102+AC103+AC104+AC105+AC106+AC148+AC209+AC224+AC225+AC226+AC227+AC228+AC229+AC230+AC231+AC232+AC233+AC234+AC235+AC236+AC261+AC262+AC263+AC264+AC265+AC266+AC267+AC268+AC269+AC270+AC271+AC272+AC273+AC274+AC275+#REF!+#REF!+#REF!+AC503+AC674+AC717+AC758</f>
        <v>#REF!</v>
      </c>
      <c r="AD1026" s="42" t="e">
        <f>+#REF!+AD75+AD76+AD77+AD78+AD101+AD102+AD103+AD104+AD105+AD106+AD148+AD209+AD224+AD225+AD226+AD227+AD228+AD229+AD230+AD231+AD232+AD233+AD234+AD235+AD236+AD261+AD262+AD263+AD264+AD265+AD266+AD267+AD268+AD269+AD270+AD271+AD272+AD273+AD274+AD275+#REF!+#REF!+#REF!+AD503+AD674+AD717+AD758</f>
        <v>#REF!</v>
      </c>
      <c r="AE1026" s="42" t="e">
        <f>+#REF!+AE75+AE76+AE77+AE78+AE101+AE102+AE103+AE104+AE105+AE106+AE148+AE209+AE224+AE225+AE226+AE227+AE228+AE229+AE230+AE231+AE232+AE233+AE234+AE235+AE236+AE261+AE262+AE263+AE264+AE265+AE266+AE267+AE268+AE269+AE270+AE271+AE272+AE273+AE274+AE275+#REF!+#REF!+#REF!+AE503+AE674+AE717+AE758</f>
        <v>#REF!</v>
      </c>
      <c r="AF1026" s="42" t="e">
        <f>+#REF!+AF75+AF76+AF77+AF78+AF101+AF102+AF103+AF104+AF105+AF106+AF148+AF209+AF224+AF225+AF226+AF227+AF228+AF229+AF230+AF231+AF232+AF233+AF234+AF235+AF236+AF261+AF262+AF263+AF264+AF265+AF266+AF267+AF268+AF269+AF270+AF271+AF272+AF273+AF274+AF275+#REF!+#REF!+#REF!+AF503+AF674+AF717+AF758</f>
        <v>#REF!</v>
      </c>
      <c r="AG1026" s="42" t="e">
        <f>+#REF!+AG75+AG76+AG77+AG78+AG101+AG102+AG103+AG104+AG105+AG106+AG148+AG209+AG224+AG225+AG226+AG227+AG228+AG229+AG230+AG231+AG232+AG233+AG234+AG235+AG236+AG261+AG262+AG263+AG264+AG265+AG266+AG267+AG268+AG269+AG270+AG271+AG272+AG273+AG274+AG275+#REF!+#REF!+#REF!+AG503+AG674+AG717+AG758</f>
        <v>#REF!</v>
      </c>
      <c r="AH1026" s="42" t="e">
        <f>+#REF!+AH75+AH76+AH77+AH78+AH101+AH102+AH103+AH104+AH105+AH106+AH148+AH209+AH224+AH225+AH226+AH227+AH228+AH229+AH230+AH231+AH232+AH233+AH234+AH235+AH236+AH261+AH262+AH263+AH264+AH265+AH266+AH267+AH268+AH269+AH270+AH271+AH272+AH273+AH274+AH275+#REF!+#REF!+#REF!+AH503+AH674+AH717+AH758</f>
        <v>#REF!</v>
      </c>
      <c r="AI1026" s="42" t="e">
        <f>+#REF!+AI75+AI76+AI77+AI78+AI101+AI102+AI103+AI104+AI105+AI106+AI148+AI209+AI224+AI225+AI226+AI227+AI228+AI229+AI230+AI231+AI232+AI233+AI234+AI235+AI236+AI261+AI262+AI263+AI264+AI265+AI266+AI267+AI268+AI269+AI270+AI271+AI272+AI273+AI274+AI275+#REF!+#REF!+#REF!+AI503+AI674+AI717+AI758</f>
        <v>#REF!</v>
      </c>
      <c r="AJ1026" s="42" t="e">
        <f>+#REF!+AJ75+AJ76+AJ77+AJ78+AJ101+AJ102+AJ103+AJ104+AJ105+AJ106+AJ148+AJ209+AJ224+AJ225+AJ226+AJ227+AJ228+AJ229+AJ230+AJ231+AJ232+AJ233+AJ234+AJ235+AJ236+AJ261+AJ262+AJ263+AJ264+AJ265+AJ266+AJ267+AJ268+AJ269+AJ270+AJ271+AJ272+AJ273+AJ274+AJ275+#REF!+#REF!+#REF!+AJ503+AJ674+AJ717+AJ758</f>
        <v>#REF!</v>
      </c>
      <c r="AK1026" s="42" t="e">
        <f>+#REF!+AK75+AK76+AK77+AK78+AK101+AK102+AK103+AK104+AK105+AK106+AK148+AK209+AK224+AK225+AK226+AK227+AK228+AK229+AK230+AK231+AK232+AK233+AK234+AK235+AK236+AK261+AK262+AK263+AK264+AK265+AK266+AK267+AK268+AK269+AK270+AK271+AK272+AK273+AK274+AK275+#REF!+#REF!+#REF!+AK503+AK674+AK717+AK758</f>
        <v>#REF!</v>
      </c>
      <c r="AL1026" s="42" t="e">
        <f>+#REF!+AL75+AL76+AL77+AL78+AL101+AL102+AL103+AL104+AL105+AL106+AL148+AL209+AL224+AL225+AL226+AL227+AL228+AL229+AL230+AL231+AL232+AL233+AL234+AL235+AL236+AL261+AL262+AL263+AL264+AL265+AL266+AL267+AL268+AL269+AL270+AL271+AL272+AL273+AL274+AL275+#REF!+#REF!+#REF!+AL503+AL674+AL717+AL758</f>
        <v>#REF!</v>
      </c>
      <c r="AM1026" s="42" t="e">
        <f>+#REF!+AM75+AM76+AM77+AM78+AM101+AM102+AM103+AM104+AM105+AM106+AM148+AM209+AM224+AM225+AM226+AM227+AM228+AM229+AM230+AM231+AM232+AM233+AM234+AM235+AM236+AM261+AM262+AM263+AM264+AM265+AM266+AM267+AM268+AM269+AM270+AM271+AM272+AM273+AM274+AM275+#REF!+#REF!+#REF!+AM503+AM674+AM717+AM758</f>
        <v>#REF!</v>
      </c>
      <c r="AN1026" s="42" t="e">
        <f>+#REF!+AN75+AN76+AN77+AN78+AN101+AN102+AN103+AN104+AN105+AN106+AN148+AN209+AN224+AN225+AN226+AN227+AN228+AN229+AN230+AN231+AN232+AN233+AN234+AN235+AN236+AN261+AN262+AN263+AN264+AN265+AN266+AN267+AN268+AN269+AN270+AN271+AN272+AN273+AN274+AN275+#REF!+#REF!+#REF!+AN503+AN674+AN717+AN758</f>
        <v>#REF!</v>
      </c>
      <c r="AO1026" s="42" t="e">
        <f>+#REF!+AO75+AO76+AO77+AO78+AO101+AO102+AO103+AO104+AO105+AO106+AO148+AO209+AO224+AO225+AO226+AO227+AO228+AO229+AO230+AO231+AO232+AO233+AO234+AO235+AO236+AO261+AO262+AO263+AO264+AO265+AO266+AO267+AO268+AO269+AO270+AO271+AO272+AO273+AO274+AO275+#REF!+#REF!+#REF!+AO503+AO674+AO717+AO758</f>
        <v>#REF!</v>
      </c>
      <c r="AP1026" s="42" t="e">
        <f>+#REF!+AP75+AP76+AP77+AP78+AP101+AP102+AP103+AP104+AP105+AP106+AP148+AP209+AP224+AP225+AP226+AP227+AP228+AP229+AP230+AP231+AP232+AP233+AP234+AP235+AP236+AP261+AP262+AP263+AP264+AP265+AP266+AP267+AP268+AP269+AP270+AP271+AP272+AP273+AP274+AP275+#REF!+#REF!+#REF!+AP503+AP674+AP717+AP758</f>
        <v>#REF!</v>
      </c>
      <c r="AQ1026" s="42" t="e">
        <f>+#REF!+AQ75+AQ76+AQ77+AQ78+AQ101+AQ102+AQ103+AQ104+AQ105+AQ106+AQ148+AQ209+AQ224+AQ225+AQ226+AQ227+AQ228+AQ229+AQ230+AQ231+AQ232+AQ233+AQ234+AQ235+AQ236+AQ261+AQ262+AQ263+AQ264+AQ265+AQ266+AQ267+AQ268+AQ269+AQ270+AQ271+AQ272+AQ273+AQ274+AQ275+#REF!+#REF!+#REF!+AQ503+AQ674+AQ717+AQ758</f>
        <v>#REF!</v>
      </c>
      <c r="AR1026" s="42" t="e">
        <f>+#REF!+AR75+AR76+AR77+AR78+AR101+AR102+AR103+AR104+AR105+AR106+AR148+AR209+AR224+AR225+AR226+AR227+AR228+AR229+AR230+AR231+AR232+AR233+AR234+AR235+AR236+AR261+AR262+AR263+AR264+AR265+AR266+AR267+AR268+AR269+AR270+AR271+AR272+AR273+AR274+AR275+#REF!+#REF!+#REF!+AR503+AR674+AR717+AR758</f>
        <v>#REF!</v>
      </c>
      <c r="AS1026" s="42" t="e">
        <f>+#REF!+AS75+AS76+AS77+AS78+AS101+AS102+AS103+AS104+AS105+AS106+AS148+AS209+AS224+AS225+AS226+AS227+AS228+AS229+AS230+AS231+AS232+AS233+AS234+AS235+AS236+AS261+AS262+AS263+AS264+AS265+AS266+AS267+AS268+AS269+AS270+AS271+AS272+AS273+AS274+AS275+#REF!+#REF!+#REF!+AS503+AS674+AS717+AS758</f>
        <v>#REF!</v>
      </c>
      <c r="AT1026" s="42" t="e">
        <f>+#REF!+AT75+AT76+AT77+AT78+AT101+AT102+AT103+AT104+AT105+AT106+AT148+AT209+AT224+AT225+AT226+AT227+AT228+AT229+AT230+AT231+AT232+AT233+AT234+AT235+AT236+AT261+AT262+AT263+AT264+AT265+AT266+AT267+AT268+AT269+AT270+AT271+AT272+AT273+AT274+AT275+#REF!+#REF!+#REF!+AT503+AT674+AT717+AT758</f>
        <v>#REF!</v>
      </c>
      <c r="AU1026" s="42" t="e">
        <f>+#REF!+AU75+AU76+AU77+AU78+AU101+AU102+AU103+AU104+AU105+AU106+AU148+AU209+AU224+AU225+AU226+AU227+AU228+AU229+AU230+AU231+AU232+AU233+AU234+AU235+AU236+AU261+AU262+AU263+AU264+AU265+AU266+AU267+AU268+AU269+AU270+AU271+AU272+AU273+AU274+AU275+#REF!+#REF!+#REF!+AU503+AU674+AU717+AU758</f>
        <v>#REF!</v>
      </c>
      <c r="AV1026" s="42" t="e">
        <f>+#REF!+AV75+AV76+AV77+AV78+AV101+AV102+AV103+AV104+AV105+AV106+AV148+AV209+AV224+AV225+AV226+AV227+AV228+AV229+AV230+AV231+AV232+AV233+AV234+AV235+AV236+AV261+AV262+AV263+AV264+AV265+AV266+AV267+AV268+AV269+AV270+AV271+AV272+AV273+AV274+AV275+#REF!+#REF!+#REF!+AV503+AV674+AV717+AV758</f>
        <v>#REF!</v>
      </c>
      <c r="AW1026" s="42" t="e">
        <f>+#REF!+AW75+AW76+AW77+AW78+AW101+AW102+AW103+AW104+AW105+AW106+AW148+AW209+AW224+AW225+AW226+AW227+AW228+AW229+AW230+AW231+AW232+AW233+AW234+AW235+AW236+AW261+AW262+AW263+AW264+AW265+AW266+AW267+AW268+AW269+AW270+AW271+AW272+AW273+AW274+AW275+#REF!+#REF!+#REF!+AW503+AW674+AW717+AW758</f>
        <v>#REF!</v>
      </c>
      <c r="AX1026" s="42" t="e">
        <f>+#REF!+AX75+AX76+AX77+AX78+AX101+AX102+AX103+AX104+AX105+AX106+AX148+AX209+AX224+AX225+AX226+AX227+AX228+AX229+AX230+AX231+AX232+AX233+AX234+AX235+AX236+AX261+AX262+AX263+AX264+AX265+AX266+AX267+AX268+AX269+AX270+AX271+AX272+AX273+AX274+AX275+#REF!+#REF!+#REF!+AX503+AX674+AX717+AX758</f>
        <v>#REF!</v>
      </c>
      <c r="AY1026" s="42" t="e">
        <f>+#REF!+AY75+AY76+AY77+AY78+AY101+AY102+AY103+AY104+AY105+AY106+AY148+AY209+AY224+AY225+AY226+AY227+AY228+AY229+AY230+AY231+AY232+AY233+AY234+AY235+AY236+AY261+AY262+AY263+AY264+AY265+AY266+AY267+AY268+AY269+AY270+AY271+AY272+AY273+AY274+AY275+#REF!+#REF!+#REF!+AY503+AY674+AY717+AY758</f>
        <v>#REF!</v>
      </c>
      <c r="AZ1026" s="42" t="e">
        <f>+#REF!+AZ75+AZ76+AZ77+AZ78+AZ101+AZ102+AZ103+AZ104+AZ105+AZ106+AZ148+AZ209+AZ224+AZ225+AZ226+AZ227+AZ228+AZ229+AZ230+AZ231+AZ232+AZ233+AZ234+AZ235+AZ236+AZ261+AZ262+AZ263+AZ264+AZ265+AZ266+AZ267+AZ268+AZ269+AZ270+AZ271+AZ272+AZ273+AZ274+AZ275+#REF!+#REF!+#REF!+AZ503+AZ674+AZ717+AZ758</f>
        <v>#REF!</v>
      </c>
      <c r="BA1026" s="42" t="e">
        <f>+#REF!+BA75+BA76+BA77+BA78+BA101+BA102+BA103+BA104+BA105+BA106+BA148+BA209+BA224+BA225+BA226+BA227+BA228+BA229+BA230+BA231+BA232+BA233+BA234+BA235+BA236+BA261+BA262+BA263+BA264+BA265+BA266+BA267+BA268+BA269+BA270+BA271+BA272+BA273+BA274+BA275+#REF!+#REF!+#REF!+BA503+BA674+BA717+BA758</f>
        <v>#REF!</v>
      </c>
      <c r="BB1026" s="42" t="e">
        <f>+#REF!+BB75+BB76+BB77+BB78+BB101+BB102+BB103+BB104+BB105+BB106+BB148+BB209+BB224+BB225+BB226+BB227+BB228+BB229+BB230+BB231+BB232+BB233+BB234+BB235+BB236+BB261+BB262+BB263+BB264+BB265+BB266+BB267+BB268+BB269+BB270+BB271+BB272+BB273+BB274+BB275+#REF!+#REF!+#REF!+BB503+BB674+BB717+BB758</f>
        <v>#REF!</v>
      </c>
      <c r="BC1026" s="42" t="e">
        <f>+#REF!+BC75+BC76+BC77+BC78+BC101+BC102+BC103+BC104+BC105+BC106+BC148+BC209+BC224+BC225+BC226+BC227+BC228+BC229+BC230+BC231+BC232+BC233+BC234+BC235+BC236+BC261+BC262+BC263+BC264+BC265+BC266+BC267+BC268+BC269+BC270+BC271+BC272+BC273+BC274+BC275+#REF!+#REF!+#REF!+BC503+BC674+BC717+BC758</f>
        <v>#REF!</v>
      </c>
      <c r="BD1026" s="42" t="e">
        <f>+#REF!+BD75+BD76+BD77+BD78+BD101+BD102+BD103+BD104+BD105+BD106+BD148+BD209+BD224+BD225+BD226+BD227+BD228+BD229+BD230+BD231+BD232+BD233+BD234+BD235+BD236+BD261+BD262+BD263+BD264+BD265+BD266+BD267+BD268+BD269+BD270+BD271+BD272+BD273+BD274+BD275+#REF!+#REF!+#REF!+BD503+BD674+BD717+BD758</f>
        <v>#REF!</v>
      </c>
      <c r="BE1026" s="42" t="e">
        <f>+#REF!+BE75+BE76+BE77+BE78+BE101+BE102+BE103+BE104+BE105+BE106+BE148+BE209+BE224+BE225+BE226+BE227+BE228+BE229+BE230+BE231+BE232+BE233+BE234+BE235+BE236+BE261+BE262+BE263+BE264+BE265+BE266+BE267+BE268+BE269+BE270+BE271+BE272+BE273+BE274+BE275+#REF!+#REF!+#REF!+BE503+BE674+BE717+BE758</f>
        <v>#REF!</v>
      </c>
      <c r="BF1026" s="42" t="e">
        <f>+#REF!+BF75+BF76+BF77+BF78+BF101+BF102+BF103+BF104+BF105+BF106+BF148+BF209+BF224+BF225+BF226+BF227+BF228+BF229+BF230+BF231+BF232+BF233+BF234+BF235+BF236+BF261+BF262+BF263+BF264+BF265+BF266+BF267+BF268+BF269+BF270+BF271+BF272+BF273+BF274+BF275+#REF!+#REF!+#REF!+BF503+BF674+BF717+BF758</f>
        <v>#REF!</v>
      </c>
    </row>
    <row r="1027" spans="1:59" s="3" customFormat="1" ht="27" hidden="1" customHeight="1" thickBot="1">
      <c r="A1027" s="52"/>
      <c r="B1027" s="52"/>
      <c r="C1027" s="51"/>
      <c r="D1027" s="61" t="s">
        <v>27</v>
      </c>
      <c r="E1027" s="61" t="s">
        <v>27</v>
      </c>
      <c r="F1027" s="64" t="s">
        <v>27</v>
      </c>
      <c r="G1027" s="50"/>
      <c r="H1027" s="65"/>
      <c r="I1027" s="52">
        <v>51</v>
      </c>
      <c r="J1027" s="42" t="e">
        <f>+#REF!+J79+J80+J110+J111+J149+J150+J151+J237+J238+J239+J240+J241+J242+J243+J244+J245+J246+J247+J248+J249+J250+J251+J252+J253+J254+J255+J256+J257+J258+J259+J260+#REF!+#REF!+J504+J505+J521+J550+J563+J564+J577+J578+J588+J605+J680+J737+J763+J857+J867+J874+J886</f>
        <v>#REF!</v>
      </c>
      <c r="K1027" s="42" t="e">
        <f>+#REF!+K79+K80+K110+K111+K149+K150+K151+K237+K238+K239+K240+K241+K242+K243+K244+K245+K246+K247+K248+K249+K250+K251+K252+K253+K254+K255+K256+K257+K258+K259+K260+#REF!+#REF!+K504+K505+K521+K550+K563+K564+K577+K578+K588+K605+K680+K737+K763+K857+K867+K874+K886</f>
        <v>#REF!</v>
      </c>
      <c r="L1027" s="42" t="e">
        <f>+#REF!+L79+L80+L110+L111+L149+L150+L151+L237+L238+L239+L240+L241+L242+L243+L244+L245+L246+L247+L248+L249+L250+L251+L252+L253+L254+L255+L256+L257+L258+L259+L260+#REF!+#REF!+L504+L505+L521+L550+L563+L564+L577+L578+L588+L605+L680+L737+L763+L857+L867+L874+L886</f>
        <v>#REF!</v>
      </c>
      <c r="M1027" s="42" t="e">
        <f>+#REF!+M79+M80+M110+M111+M149+M150+M151+M237+M238+M239+M240+M241+M242+M243+M244+M245+M246+M247+M248+M249+M250+M251+M252+M253+M254+M255+M256+M257+M258+M259+M260+#REF!+#REF!+M504+M505+M521+M550+M563+M564+M577+M578+M588+M605+M680+M737+M763+M857+M867+M874+M886</f>
        <v>#REF!</v>
      </c>
      <c r="N1027" s="42" t="e">
        <f>+#REF!+N79+N80+N110+N111+N149+N150+N151+N237+N238+N239+N240+N241+N242+N243+N244+N245+N246+N247+N248+N249+N250+N251+N252+N253+N254+N255+N256+N257+N258+N259+N260+#REF!+#REF!+N504+N505+N521+N550+N563+N564+N577+N578+N588+N605+N680+N737+N763+N857+N867+N874+N886</f>
        <v>#REF!</v>
      </c>
      <c r="O1027" s="42" t="e">
        <f>+#REF!+O79+O80+O110+O111+O149+O150+O151+O237+O238+O239+O240+O241+O242+O243+O244+O245+O246+O247+O248+O249+O250+O251+O252+O253+O254+O255+O256+O257+O258+O259+O260+#REF!+#REF!+O504+O505+O521+O550+O563+O564+O577+O578+O588+O605+O680+O737+O763+O857+O867+O874+O886</f>
        <v>#REF!</v>
      </c>
      <c r="P1027" s="42" t="e">
        <f>+#REF!+P79+P80+P110+P111+P149+P150+P151+P237+P238+P239+P240+P241+P242+P243+P244+P245+P246+P247+P248+P249+P250+P251+P252+P253+P254+P255+P256+P257+P258+P259+P260+#REF!+#REF!+P504+P505+P521+P550+P563+P564+P577+P578+P588+P605+P680+P737+P763+P857+P867+P874+P886</f>
        <v>#REF!</v>
      </c>
      <c r="Q1027" s="42" t="e">
        <f>+#REF!+Q79+Q80+R110+Q111+Q149+Q150+Q151+Q237+Q238+Q239+Q240+Q241+Q242+Q243+Q244+Q245+Q246+Q247+Q248+Q249+Q250+Q251+Q252+Q253+Q254+Q255+Q256+Q257+Q258+Q259+Q260+#REF!+#REF!+Q504+Q505+Q521+Q550+Q563+Q564+Q577+Q578+Q588+Q605+Q680+Q737+Q763+Q857+Q867+Q874+Q886</f>
        <v>#REF!</v>
      </c>
      <c r="R1027" s="42" t="e">
        <f>+#REF!+R79+R80+S110+R111+R149+R150+R151+R237+R238+R239+R240+R241+R242+R243+R244+R245+R246+R247+R248+R249+R250+R251+R252+R253+R254+R255+R256+R257+R258+R259+R260+#REF!+#REF!+R504+R505+R521+R550+R563+R564+R577+R578+R588+R605+R680+R737+R763+R857+R867+R874+R886</f>
        <v>#REF!</v>
      </c>
      <c r="S1027" s="42" t="e">
        <f>+#REF!+S79+S80+T110+S111+S149+S150+S151+S237+S238+S239+S240+S241+S242+S243+S244+S245+S246+S247+S248+S249+S250+S251+S252+S253+S254+S255+S256+S257+S258+S259+S260+#REF!+#REF!+S504+S505+S521+S550+S563+S564+S577+S578+S588+S605+S680+S737+S763+S857+S867+S874+S886</f>
        <v>#REF!</v>
      </c>
      <c r="T1027" s="42" t="e">
        <f>+#REF!+T79+T80+U110+T111+T149+T150+T151+T237+T238+T239+T240+T241+T242+T243+T244+T245+T246+T247+T248+T249+T250+T251+T252+T253+T254+T255+T256+T257+T258+T259+T260+#REF!+#REF!+T504+T505+T521+T550+T563+T564+T577+T578+T588+T605+T680+T737+T763+T857+T867+T874+T886</f>
        <v>#REF!</v>
      </c>
      <c r="U1027" s="42" t="e">
        <f>+#REF!+U79+U80+V110+U111+U149+U150+U151+U237+U238+U239+U240+U241+U242+U243+U244+U245+U246+U247+U248+U249+U250+U251+U252+U253+U254+U255+U256+U257+U258+U259+U260+#REF!+#REF!+U504+U505+U521+U550+U563+U564+U577+U578+U588+U605+U680+U737+U763+U857+U867+U874+U886</f>
        <v>#REF!</v>
      </c>
      <c r="V1027" s="42" t="e">
        <f>+#REF!+V79+V80+W110+V111+V149+V150+V151+V237+V238+V239+V240+V241+V242+V243+V244+V245+V246+V247+V248+V249+V250+V251+V252+V253+V254+V255+V256+V257+V258+V259+V260+#REF!+#REF!+V504+V505+V521+V550+V563+V564+V577+V578+V588+V605+V680+V737+V763+V857+V867+V874+V886</f>
        <v>#REF!</v>
      </c>
      <c r="W1027" s="42" t="e">
        <f>+#REF!+W79+W80+W110+W111+W149+W150+W151+W237+W238+W239+W240+W241+W242+W243+W244+W245+W246+W247+W248+W249+W250+W251+W252+W253+W254+W255+W256+W257+W258+W259+W260+#REF!+#REF!+W504+W505+W521+W550+W563+W564+W577+W578+W588+W605+W680+W737+W763+W857+W867+W874+W886</f>
        <v>#REF!</v>
      </c>
      <c r="X1027" s="42" t="e">
        <f>+#REF!+X79+X80+Y110+X111+X149+X150+X151+X237+X238+X239+X240+X241+X242+X243+X244+X245+X246+X247+X248+X249+X250+X251+X252+X253+X254+X255+X256+X257+X258+X259+X260+#REF!+#REF!+X504+X505+X521+X550+X563+X564+X577+X578+X588+X605+X680+X737+X763+X857+X867+X874+X886</f>
        <v>#REF!</v>
      </c>
      <c r="Y1027" s="42" t="e">
        <f>+#REF!+Y79+Y80+Z110+Y111+Y149+Y150+Y151+Y237+Y238+Y239+Y240+Y241+Y242+Y243+Y244+Y245+Y246+Y247+Y248+Y249+Y250+Y251+Y252+Y253+Y254+Y255+Y256+Y257+Y258+Y259+Y260+#REF!+#REF!+Y504+Y505+Y521+Y550+Y563+Y564+Y577+Y578+Y588+Y605+Y680+Y737+Y763+Y857+Y867+Y874+Y886</f>
        <v>#REF!</v>
      </c>
      <c r="Z1027" s="42" t="e">
        <f>+#REF!+Z79+Z80+AA110+Z111+Z149+Z150+Z151+Z237+Z238+Z239+Z240+Z241+Z242+Z243+Z244+Z245+Z246+Z247+Z248+Z249+Z250+Z251+Z252+Z253+Z254+Z255+Z256+Z257+Z258+Z259+Z260+#REF!+#REF!+Z504+Z505+Z521+Z550+Z563+Z564+Z577+Z578+Z588+Z605+Z680+Z737+Z763+Z857+Z867+Z874+Z886</f>
        <v>#REF!</v>
      </c>
      <c r="AA1027" s="42" t="e">
        <f>+#REF!+AA79+AA80+AB110+AA111+AA149+AA150+AA151+AA237+AA238+AA239+AA240+AA241+AA242+AA243+AA244+AA245+AA246+AA247+AA248+AA249+AA250+AA251+AA252+AA253+AA254+AA255+AA256+AA257+AA258+AA259+AA260+#REF!+#REF!+AA504+AA505+AA521+AA550+AA563+AA564+AA577+AA578+AA588+AA605+AA680+AA737+AA763+AA857+AA867+AA874+AA886</f>
        <v>#REF!</v>
      </c>
      <c r="AB1027" s="42" t="e">
        <f>+#REF!+AB79+AB80+AC110+AB111+AB149+AB150+AB151+AB237+AB238+AB239+AB240+AB241+AB242+AB243+AB244+AB245+AB246+AB247+AB248+AB249+AB250+AB251+AB252+AB253+AB254+AB255+AB256+AB257+AB258+AB259+AB260+#REF!+#REF!+AB504+AB505+AB521+AB550+AB563+AB564+AB577+AB578+AB588+AB605+AB680+AB737+AB763+AB857+AB867+AB874+AB886</f>
        <v>#REF!</v>
      </c>
      <c r="AC1027" s="42" t="e">
        <f>+#REF!+AC79+AC80+AD110+AC111+AC149+AC150+AC151+AC237+AC238+AC239+AC240+AC241+AC242+AC243+AC244+AC245+AC246+AC247+AC248+AC249+AC250+AC251+AC252+AC253+AC254+AC255+AC256+AC257+AC258+AC259+AC260+#REF!+#REF!+AC504+AC505+AC521+AC550+AC563+AC564+AC577+AC578+AC588+AC605+AC680+AC737+AC763+AC857+AC867+AC874+AC886</f>
        <v>#REF!</v>
      </c>
      <c r="AD1027" s="42" t="e">
        <f>+#REF!+AD79+AD80+AD110+AD111+AD149+AD150+AD151+AD237+AD238+AD239+AD240+AD241+AD242+AD243+AD244+AD245+AD246+AD247+AD248+AD249+AD250+AD251+AD252+AD253+AD254+AD255+AD256+AD257+AD258+AD259+AD260+#REF!+#REF!+AD504+AD505+AD521+AD550+AD563+AD564+AD577+AD578+AD588+AD605+AD680+AD737+AD763+AD857+AD867+AD874+AD886</f>
        <v>#REF!</v>
      </c>
      <c r="AE1027" s="42" t="e">
        <f>+#REF!+AE79+AE80+AF110+AE111+AE149+AE150+AE151+AE237+AE238+AE239+AE240+AE241+AE242+AE243+AE244+AE245+AE246+AE247+AE248+AE249+AE250+AE251+AE252+AE253+AE254+AE255+AE256+AE257+AE258+AE259+AE260+#REF!+#REF!+AE504+AE505+AE521+AE550+AE563+AE564+AE577+AE578+AE588+AE605+AE680+AE737+AE763+AE857+AE867+AE874+AE886</f>
        <v>#REF!</v>
      </c>
      <c r="AF1027" s="42" t="e">
        <f>+#REF!+AF79+AF80+AG110+AF111+AF149+AF150+AF151+AF237+AF238+AF239+AF240+AF241+AF242+AF243+AF244+AF245+AF246+AF247+AF248+AF249+AF250+AF251+AF252+AF253+AF254+AF255+AF256+AF257+AF258+AF259+AF260+#REF!+#REF!+AF504+AF505+AF521+AF550+AF563+AF564+AF577+AF578+AF588+AF605+AF680+AF737+AF763+AF857+AF867+AF874+AF886</f>
        <v>#REF!</v>
      </c>
      <c r="AG1027" s="42" t="e">
        <f>+#REF!+AG79+AG80+AH110+AG111+AG149+AG150+AG151+AG237+AG238+AG239+AG240+AG241+AG242+AG243+AG244+AG245+AG246+AG247+AG248+AG249+AG250+AG251+AG252+AG253+AG254+AG255+AG256+AG257+AG258+AG259+AG260+#REF!+#REF!+AG504+AG505+AG521+AG550+AG563+AG564+AG577+AG578+AG588+AG605+AG680+AG737+AG763+AG857+AG867+AG874+AG886</f>
        <v>#REF!</v>
      </c>
      <c r="AH1027" s="42" t="e">
        <f>+#REF!+AH79+AH80+AI110+AH111+AH149+AH150+AH151+AH237+AH238+AH239+AH240+AH241+AH242+AH243+AH244+AH245+AH246+AH247+AH248+AH249+AH250+AH251+AH252+AH253+AH254+AH255+AH256+AH257+AH258+AH259+AH260+#REF!+#REF!+AH504+AH505+AH521+AH550+AH563+AH564+AH577+AH578+AH588+AH605+AH680+AH737+AH763+AH857+AH867+AH874+AH886</f>
        <v>#REF!</v>
      </c>
      <c r="AI1027" s="42" t="e">
        <f>+#REF!+AI79+AI80+AJ110+AI111+AI149+AI150+AI151+AI237+AI238+AI239+AI240+AI241+AI242+AI243+AI244+AI245+AI246+AI247+AI248+AI249+AI250+AI251+AI252+AI253+AI254+AI255+AI256+AI257+AI258+AI259+AI260+#REF!+#REF!+AI504+AI505+AI521+AI550+AI563+AI564+AI577+AI578+AI588+AI605+AI680+AI737+AI763+AI857+AI867+AI874+AI886</f>
        <v>#REF!</v>
      </c>
      <c r="AJ1027" s="42" t="e">
        <f>+#REF!+AJ79+AJ80+AK110+AJ111+AJ149+AJ150+AJ151+AJ237+AJ238+AJ239+AJ240+AJ241+AJ242+AJ243+AJ244+AJ245+AJ246+AJ247+AJ248+AJ249+AJ250+AJ251+AJ252+AJ253+AJ254+AJ255+AJ256+AJ257+AJ258+AJ259+AJ260+#REF!+#REF!+AJ504+AJ505+AJ521+AJ550+AJ563+AJ564+AJ577+AJ578+AJ588+AJ605+AJ680+AJ737+AJ763+AJ857+AJ867+AJ874+AJ886</f>
        <v>#REF!</v>
      </c>
      <c r="AK1027" s="42" t="e">
        <f>+#REF!+AK79+AK80+AK110+AK111+AK149+AK150+AK151+AK237+AK238+AK239+AK240+AK241+AK242+AK243+AK244+AK245+AK246+AK247+AK248+AK249+AK250+AK251+AK252+AK253+AK254+AK255+AK256+AK257+AK258+AK259+AK260+#REF!+#REF!+AK504+AK505+AK521+AK550+AK563+AK564+AK577+AK578+AK588+AK605+AK680+AK737+AK763+AK857+AK867+AK874+AK886</f>
        <v>#REF!</v>
      </c>
      <c r="AL1027" s="42" t="e">
        <f>+#REF!+AL79+AL80+AL110+AL111+AL149+AL150+AL151+AL237+AL238+AL239+AL240+AL241+AL242+AL243+AL244+AL245+AL246+AL247+AL248+AL249+AL250+AL251+AL252+AL253+AL254+AL255+AL256+AL257+AL258+AL259+AL260+#REF!+#REF!+AL504+AL505+AL521+AL550+AL563+AL564+AL577+AL578+AL588+AL605+AL680+AL737+AL763+AL857+AL867+AL874+AL886</f>
        <v>#REF!</v>
      </c>
      <c r="AM1027" s="42" t="e">
        <f>+#REF!+AM79+AM80+AM110+AM111+AM149+AM150+AM151+AM237+AM238+AM239+AM240+AM241+AM242+AM243+AM244+AM245+AM246+AM247+AM248+AM249+AM250+AM251+AM252+AM253+AM254+AM255+AM256+AM257+AM258+AM259+AM260+#REF!+#REF!+AM504+AM505+AM521+AM550+AM563+AM564+AM577+AM578+AM588+AM605+AM680+AM737+AM763+AM857+AM867+AM874+AM886</f>
        <v>#REF!</v>
      </c>
      <c r="AN1027" s="42" t="e">
        <f>+#REF!+AN79+AN80+AN110+AN111+AN149+AN150+AN151+AN237+AN238+AN239+AN240+AN241+AN242+AN243+AN244+AN245+AN246+AN247+AN248+AN249+AN250+AN251+AN252+AN253+AN254+AN255+AN256+AN257+AN258+AN259+AN260+#REF!+#REF!+AN504+AN505+AN521+AN550+AN563+AN564+AN577+AN578+AN588+AN605+AN680+AN737+AN763+AN857+AN867+AN874+AN886</f>
        <v>#REF!</v>
      </c>
      <c r="AO1027" s="42" t="e">
        <f>+#REF!+AO79+AO80+AO110+AO111+AO149+AO150+AO151+AO237+AO238+AO239+AO240+AO241+AO242+AO243+AO244+AO245+AO246+AO247+AO248+AO249+AO250+AO251+AO252+AO253+AO254+AO255+AO256+AO257+AO258+AO259+AO260+#REF!+#REF!+AO504+AO505+AO521+AO550+AO563+AO564+AO577+AO578+AO588+AO605+AO680+AO737+AO763+AO857+AO867+AO874+AO886</f>
        <v>#REF!</v>
      </c>
      <c r="AP1027" s="42" t="e">
        <f>+#REF!+AP79+AP80+AP110+AP111+AP149+AP150+AP151+AP237+AP238+AP239+AP240+AP241+AP242+AP243+AP244+AP245+AP246+AP247+AP248+AP249+AP250+AP251+AP252+AP253+AP254+AP255+AP256+AP257+AP258+AP259+AP260+#REF!+#REF!+AP504+AP505+AP521+AP550+AP563+AP564+AP577+AP578+AP588+AP605+AP680+AP737+AP763+AP857+AP867+AP874+AP886</f>
        <v>#REF!</v>
      </c>
      <c r="AQ1027" s="42" t="e">
        <f>+#REF!+AQ79+AQ80+AQ110+AQ111+AQ149+AQ150+AQ151+AQ237+AQ238+AQ239+AQ240+AQ241+AQ242+AQ243+AQ244+AQ245+AQ246+AQ247+AQ248+AQ249+AQ250+AQ251+AQ252+AQ253+AQ254+AQ255+AQ256+AQ257+AQ258+AQ259+AQ260+#REF!+#REF!+AQ504+AQ505+AQ521+AQ550+AQ563+AQ564+AQ577+AQ578+AQ588+AQ605+AQ680+AQ737+AQ763+AQ857+AQ867+AQ874+AQ886</f>
        <v>#REF!</v>
      </c>
      <c r="AR1027" s="42" t="e">
        <f>+#REF!+AR79+AR80+AR110+AR111+AR149+AR150+AR151+AR237+AR238+AR239+AR240+AR241+AR242+AR243+AR244+AR245+AR246+AR247+AR248+AR249+AR250+AR251+AR252+AR253+AR254+AR255+AR256+AR257+AR258+AR259+AR260+#REF!+#REF!+AR504+AR505+AR521+AR550+AR563+AR564+AR577+AR578+AR588+AR605+AR680+AR737+AR763+AR857+AR867+AR874+AR886</f>
        <v>#REF!</v>
      </c>
      <c r="AS1027" s="42" t="e">
        <f>+#REF!+AS79+AS80+AT110+AS111+AS149+AS150+AS151+AS237+AS238+AS239+AS240+AS241+AS242+AS243+AS244+AS245+AS246+AS247+AS248+AS249+AS250+AS251+AS252+AS253+AS254+AS255+AS256+AS257+AS258+AS259+AS260+#REF!+#REF!+AS504+AS505+AS521+AS550+AS563+AS564+AS577+AS578+AS588+AS605+AS680+AS737+AS763+AS857+AS867+AS874+AS886</f>
        <v>#REF!</v>
      </c>
      <c r="AT1027" s="42" t="e">
        <f>+#REF!+AT79+AT80+AU110+AT111+AT149+AT150+AT151+AT237+AT238+AT239+AT240+AT241+AT242+AT243+AT244+AT245+AT246+AT247+AT248+AT249+AT250+AT251+AT252+AT253+AT254+AT255+AT256+AT257+AT258+AT259+AT260+#REF!+#REF!+AT504+AT505+AT521+AT550+AT563+AT564+AT577+AT578+AT588+AT605+AT680+AT737+AT763+AT857+AT867+AT874+AT886</f>
        <v>#REF!</v>
      </c>
      <c r="AU1027" s="42" t="e">
        <f>+#REF!+AU79+AU80+AV110+AU111+AU149+AU150+AU151+AU237+AU238+AU239+AU240+AU241+AU242+AU243+AU244+AU245+AU246+AU247+AU248+AU249+AU250+AU251+AU252+AU253+AU254+AU255+AU256+AU257+AU258+AU259+AU260+#REF!+#REF!+AU504+AU505+AU521+AU550+AU563+AU564+AU577+AU578+AU588+AU605+AU680+AU737+AU763+AU857+AU867+AU874+AU886</f>
        <v>#REF!</v>
      </c>
      <c r="AV1027" s="42" t="e">
        <f>+#REF!+AV79+AV80+AW110+AV111+AV149+AV150+AV151+AV237+AV238+AV239+AV240+AV241+AV242+AV243+AV244+AV245+AV246+AV247+AV248+AV249+AV250+AV251+AV252+AV253+AV254+AV255+AV256+AV257+AV258+AV259+AV260+#REF!+#REF!+AV504+AV505+AV521+AV550+AV563+AV564+AV577+AV578+AV588+AV605+AV680+AV737+AV763+AV857+AV867+AV874+AV886</f>
        <v>#REF!</v>
      </c>
      <c r="AW1027" s="42" t="e">
        <f>+#REF!+AW79+AW80+AX110+AW111+AW149+AW150+AW151+AW237+AW238+AW239+AW240+AW241+AW242+AW243+AW244+AW245+AW246+AW247+AW248+AW249+AW250+AW251+AW252+AW253+AW254+AW255+AW256+AW257+AW258+AW259+AW260+#REF!+#REF!+AW504+AW505+AW521+AW550+AW563+AW564+AW577+AW578+AW588+AW605+AW680+AW737+AW763+AW857+AW867+AW874+AW886</f>
        <v>#REF!</v>
      </c>
      <c r="AX1027" s="42" t="e">
        <f>+#REF!+AX79+AX80+AY110+AX111+AX149+AX150+AX151+AX237+AX238+AX239+AX240+AX241+AX242+AX243+AX244+AX245+AX246+AX247+AX248+AX249+AX250+AX251+AX252+AX253+AX254+AX255+AX256+AX257+AX258+AX259+AX260+#REF!+#REF!+AX504+AX505+AX521+AX550+AX563+AX564+AX577+AX578+AX588+AX605+AX680+AX737+AX763+AX857+AX867+AX874+AX886</f>
        <v>#REF!</v>
      </c>
      <c r="AY1027" s="42" t="e">
        <f>+#REF!+AY79+AY80+AY110+AY111+AY149+AY150+AY151+AY237+AY238+AY239+AY240+AY241+AY242+AY243+AY244+AY245+AY246+AY247+AY248+AY249+AY250+AY251+AY252+AY253+AY254+AY255+AY256+AY257+AY258+AY259+AY260+#REF!+#REF!+AY504+AY505+AY521+AY550+AY563+AY564+AY577+AY578+AY588+AY605+AY680+AY737+AY763+AY857+AY867+AY874+AY886</f>
        <v>#REF!</v>
      </c>
      <c r="AZ1027" s="42" t="e">
        <f>+#REF!+AZ79+AZ80+AZ110+AZ111+AZ149+AZ150+AZ151+AZ237+AZ238+AZ239+AZ240+AZ241+AZ242+AZ243+AZ244+AZ245+AZ246+AZ247+AZ248+AZ249+AZ250+AZ251+AZ252+AZ253+AZ254+AZ255+AZ256+AZ257+AZ258+AZ259+AZ260+#REF!+#REF!+AZ504+AZ505+AZ521+AZ550+AZ563+AZ564+AZ577+AZ578+AZ588+AZ605+AZ680+AZ737+AZ763+AZ857+AZ867+AZ874+AZ886</f>
        <v>#REF!</v>
      </c>
      <c r="BA1027" s="42" t="e">
        <f>+#REF!+BA79+BA80+BA110+BA111+BA149+BA150+BA151+BA237+BA238+BA239+BA240+BA241+BA242+BA243+BA244+BA245+BA246+BA247+BA248+BA249+BA250+BA251+BA252+BA253+BA254+BA255+BA256+BA257+BA258+BA259+BA260+#REF!+#REF!+BA504+BA505+BA521+BA550+BA563+BA564+BA577+BA578+BA588+BA605+BA680+BA737+BA763+BA857+BA867+BA874+BA886</f>
        <v>#REF!</v>
      </c>
      <c r="BB1027" s="42" t="e">
        <f>+#REF!+BB79+BB80+BB110+BB111+BB149+BB150+BB151+BB237+BB238+BB239+BB240+BB241+BB242+BB243+BB244+BB245+BB246+BB247+BB248+BB249+BB250+BB251+BB252+BB253+BB254+BB255+BB256+BB257+BB258+BB259+BB260+#REF!+#REF!+BB504+BB505+BB521+BB550+BB563+BB564+BB577+BB578+BB588+BB605+BB680+BB737+BB763+BB857+BB867+BB874+BB886</f>
        <v>#REF!</v>
      </c>
      <c r="BC1027" s="42" t="e">
        <f>+#REF!+BC79+BC80+BC110+BC111+BC149+BC150+BC151+BC237+BC238+BC239+BC240+BC241+BC242+BC243+BC244+BC245+BC246+BC247+BC248+BC249+BC250+BC251+BC252+BC253+BC254+BC255+BC256+BC257+BC258+BC259+BC260+#REF!+#REF!+BC504+BC505+BC521+BC550+BC563+BC564+BC577+BC578+BC588+BC605+BC680+BC737+BC763+BC857+BC867+BC874+BC886</f>
        <v>#REF!</v>
      </c>
      <c r="BD1027" s="42" t="e">
        <f>+#REF!+BD79+BD80+BD110+BD111+BD149+BD150+BD151+BD237+BD238+BD239+BD240+BD241+BD242+BD243+BD244+BD245+BD246+BD247+BD248+BD249+BD250+BD251+BD252+BD253+BD254+BD255+BD256+BD257+BD258+BD259+BD260+#REF!+#REF!+BD504+BD505+BD521+BD550+BD563+BD564+BD577+BD578+BD588+BD605+BD680+BD737+BD763+BD857+BD867+BD874+BD886</f>
        <v>#REF!</v>
      </c>
      <c r="BE1027" s="42" t="e">
        <f>+#REF!+BE79+BE80+BE110+BE111+BE149+BE150+BE151+BE237+BE238+BE239+BE240+BE241+BE242+BE243+BE244+BE245+BE246+BE247+BE248+BE249+BE250+BE251+BE252+BE253+BE254+BE255+BE256+BE257+BE258+BE259+BE260+#REF!+#REF!+BE504+BE505+BE521+BE550+BE563+BE564+BE577+BE578+BE588+BE605+BE680+BE737+BE763+BE857+BE867+BE874+BE886</f>
        <v>#REF!</v>
      </c>
      <c r="BF1027" s="42" t="e">
        <f>+#REF!+BF79+BF80+BF110+BF111+BF149+BF150+BF151+BF237+BF238+BF239+BF240+BF241+BF242+BF243+BF244+BF245+BF246+BF247+BF248+BF249+BF250+BF251+BF252+BF253+BF254+BF255+BF256+BF257+BF258+BF259+BF260+#REF!+#REF!+BF504+BF505+BF521+BF550+BF563+BF564+BF577+BF578+BF588+BF605+BF680+BF737+BF763+BF857+BF867+BF874+BF886</f>
        <v>#REF!</v>
      </c>
    </row>
    <row r="1028" spans="1:59" s="3" customFormat="1" ht="27" hidden="1" customHeight="1" thickBot="1">
      <c r="A1028" s="52"/>
      <c r="B1028" s="52"/>
      <c r="C1028" s="52"/>
      <c r="D1028" s="61" t="s">
        <v>28</v>
      </c>
      <c r="E1028" s="61" t="s">
        <v>28</v>
      </c>
      <c r="F1028" s="64" t="s">
        <v>28</v>
      </c>
      <c r="G1028" s="50"/>
      <c r="H1028" s="65"/>
      <c r="I1028" s="52">
        <v>54</v>
      </c>
      <c r="J1028" s="42" t="e">
        <f>+J81+J82+J112+J113+J114+J142+J143+J152+J283+J284+J285+J286+J287+J288+J289+J290+J291+J292+J293+J294+J295+J296+J297+J298+J299+J300+J301+J302+J303+J304+J305+J318+J319+J320+J421+J422+#REF!+J470+J472+J494+J497+J506+J553+J560+J561+J565+J596+J621+J708+J765+J847+J870+J871+J879</f>
        <v>#REF!</v>
      </c>
      <c r="K1028" s="42" t="e">
        <f>+K81+K82+K112+K113+K114+K142+K143+K152+K283+K284+K285+K286+K287+K288+K289+K290+K291+K292+K293+K294+K295+K296+K297+K298+K299+K300+K301+K302+K303+K304+K305+K318+K319+K320+K421+K422+#REF!+K470+K472+K494+K497+K506+K553+K560+K561+K565+K596+K621+K708+K765+K847+K870+K871+K879</f>
        <v>#REF!</v>
      </c>
      <c r="L1028" s="42" t="e">
        <f>+L81+L82+L112+L113+L114+L142+L143+L152+L283+L284+L285+L286+L287+L288+L289+L290+L291+L292+L293+L294+L295+L296+L297+L298+L299+L300+L301+L302+L303+L304+L305+L318+L319+L320+L421+L422+#REF!+L470+L472+L494+L497+L506+L553+L560+L561+L565+L596+L621+L708+L765+L847+L870+L871+L879</f>
        <v>#REF!</v>
      </c>
      <c r="M1028" s="42" t="e">
        <f>+M81+M82+M112+M113+M114+M142+M143+M152+M283+M284+M285+M286+M287+M288+M289+M290+M291+M292+M293+M294+M295+M296+M297+M298+M299+M300+M301+M302+M303+M304+M305+M318+M319+M320+M421+M422+#REF!+M470+M472+M494+M497+M506+M553+M560+M561+M565+M596+M621+M708+M765+M847+M870+M871+M879</f>
        <v>#REF!</v>
      </c>
      <c r="N1028" s="42" t="e">
        <f>+N81+N82+N112+N113+N114+N142+N143+N152+N283+N284+N285+N286+N287+N288+N289+N290+N291+N292+N293+N294+N295+N296+N297+N298+N299+N300+N301+N302+N303+N304+N305+N318+N319+N320+N421+N422+#REF!+N470+N472+N494+N497+N506+N553+N560+N561+N565+N596+N621+N708+N765+N847+N870+N871+N879</f>
        <v>#REF!</v>
      </c>
      <c r="O1028" s="42" t="e">
        <f>+O81+O82+O112+O113+O114+O142+O143+O152+O283+O284+O285+O286+O287+O288+O289+O290+O291+O292+O293+O294+O295+O296+O297+O298+O299+O300+O301+O302+O303+O304+O305+O318+O319+O320+O421+O422+#REF!+O470+O472+O494+O497+O506+O553+O560+O561+O565+O596+O621+O708+O765+O847+O870+O871+O879</f>
        <v>#REF!</v>
      </c>
      <c r="P1028" s="42" t="e">
        <f>+P81+P82+P112+P113+P114+P142+P143+P152+P283+P284+P285+P286+P287+P288+P289+P290+P291+P292+P293+P294+P295+P296+P297+P298+P299+P300+P301+P302+P303+P304+P305+P318+P319+P320+P421+P422+#REF!+P470+P472+P494+P497+P506+P553+P560+P561+P565+P596+P621+P708+P765+P847+P870+P871+P879</f>
        <v>#REF!</v>
      </c>
      <c r="Q1028" s="42" t="e">
        <f>+Q81+Q82+Q112+Q113+Q114+Q142+Q143+Q152+Q283+Q284+Q285+Q286+Q287+Q288+Q289+Q290+Q291+Q292+Q293+Q294+Q295+Q296+Q297+Q298+Q299+Q300+Q301+Q302+Q303+Q304+Q305+Q318+Q319+Q320+Q421+Q422+#REF!+Q470+Q472+Q494+Q497+Q506+Q553+Q560+Q561+Q565+Q596+Q621+Q708+Q765+Q847+Q870+Q871+Q879</f>
        <v>#REF!</v>
      </c>
      <c r="R1028" s="42" t="e">
        <f>+R81+R82+R112+R113+R114+R142+R143+R152+R283+R284+R285+R286+R287+R288+R289+R290+R291+R292+R293+R294+R295+R296+R297+R298+R299+R300+R301+R302+R303+R304+R305+R318+R319+R320+R421+R422+#REF!+R470+R472+R494+R497+R506+R553+R560+R561+R565+R596+R621+R708+R765+R847+R870+R871+R879</f>
        <v>#REF!</v>
      </c>
      <c r="S1028" s="42" t="e">
        <f>+S81+S82+S112+S113+S114+S142+S143+S152+S283+S284+S285+S286+S287+S288+S289+S290+S291+S292+S293+S294+S295+S296+S297+S298+S299+S300+S301+S302+S303+S304+S305+S318+S319+S320+S421+S422+#REF!+S470+S472+S494+S497+S506+S553+S560+S561+S565+S596+S621+S708+S765+S847+S870+S871+S879</f>
        <v>#REF!</v>
      </c>
      <c r="T1028" s="42" t="e">
        <f>+T81+T82+T112+T113+T114+T142+T143+T152+T283+T284+T285+T286+T287+T288+T289+T290+T291+T292+T293+T294+T295+T296+T297+T298+T299+T300+T301+T302+T303+T304+T305+T318+T319+T320+T421+T422+#REF!+T470+T472+T494+T497+T506+T553+T560+T561+T565+T596+T621+T708+T765+T847+T870+T871+T879</f>
        <v>#REF!</v>
      </c>
      <c r="U1028" s="42" t="e">
        <f>+U81+U82+U112+U113+U114+U142+U143+U152+U283+U284+U285+U286+U287+U288+U289+U290+U291+U292+U293+U294+U295+U296+U297+U298+U299+U300+U301+U302+U303+U304+U305+U318+U319+U320+U421+U422+#REF!+U470+U472+U494+U497+U506+U553+U560+U561+U565+U596+U621+U708+U765+U847+U870+U871+U879</f>
        <v>#REF!</v>
      </c>
      <c r="V1028" s="42" t="e">
        <f>+V81+V82+V112+V113+V114+V142+V143+V152+V283+V284+V285+V286+V287+V288+V289+V290+V291+V292+V293+V294+V295+V296+V297+V298+V299+V300+V301+V302+V303+V304+V305+V318+V319+V320+V421+V422+#REF!+V470+V472+V494+V497+V506+V553+V560+V561+V565+V596+V621+V708+V765+V847+V870+V871+V879</f>
        <v>#REF!</v>
      </c>
      <c r="W1028" s="42" t="e">
        <f>+W81+W82+W112+W113+W114+W142+W143+W152+W283+W284+W285+W286+W287+W288+W289+W290+W291+W292+W293+W294+W295+W296+W297+W298+W299+W300+W301+W302+W303+W304+W305+W318+W319+W320+W421+W422+#REF!+W470+W472+W494+W497+W506+W553+W560+W561+W565+W596+W621+W708+W765+W847+W870+W871+W879</f>
        <v>#REF!</v>
      </c>
      <c r="X1028" s="42" t="e">
        <f>+X81+X82+X112+X113+X114+X142+X143+X152+X283+X284+X285+X286+X287+X288+X289+X290+X291+X292+X293+X294+X295+X296+X297+X298+X299+X300+X301+X302+X303+X304+X305+X318+X319+X320+X421+X422+#REF!+X470+X472+X494+X497+X506+X553+X560+X561+X565+X596+X621+X708+X765+X847+X870+X871+X879</f>
        <v>#REF!</v>
      </c>
      <c r="Y1028" s="42" t="e">
        <f>+Y81+Y82+Y112+Y113+Y114+Y142+Y143+Y152+Y283+Y284+Y285+Y286+Y287+Y288+Y289+Y290+Y291+Y292+Y293+Y294+Y295+Y296+Y297+Y298+Y299+Y300+Y301+Y302+Y303+Y304+Y305+Y318+Y319+Y320+Y421+Y422+#REF!+Y470+Y472+Y494+Y497+Y506+Y553+Y560+Y561+Y565+Y596+Y621+Y708+Y765+Y847+Y870+Y871+Y879</f>
        <v>#REF!</v>
      </c>
      <c r="Z1028" s="42" t="e">
        <f>+Z81+Z82+Z112+Z113+Z114+Z142+Z143+Z152+Z283+Z284+Z285+Z286+Z287+Z288+Z289+Z290+Z291+Z292+Z293+Z294+Z295+Z296+Z297+Z298+Z299+Z300+Z301+Z302+Z303+Z304+Z305+Z318+Z319+Z320+Z421+Z422+#REF!+Z470+Z472+Z494+Z497+Z506+Z553+Z560+Z561+Z565+Z596+Z621+Z708+Z765+Z847+Z870+Z871+Z879</f>
        <v>#REF!</v>
      </c>
      <c r="AA1028" s="42" t="e">
        <f>+AA81+AA82+AA112+AA113+AA114+AA142+AA143+AA152+AA283+AA284+AA285+AA286+AA287+AA288+AA289+AA290+AA291+AA292+AA293+AA294+AA295+AA296+AA297+AA298+AA299+AA300+AA301+AA302+AA303+AA304+AA305+AA318+AA319+AA320+AA421+AA422+#REF!+AA470+AA472+AA494+AA497+AA506+AA553+AA560+AA561+AA565+AA596+AA621+AA708+AA765+AA847+AA870+AA871+AA879</f>
        <v>#REF!</v>
      </c>
      <c r="AB1028" s="42" t="e">
        <f>+AB81+AB82+AB112+AB113+AB114+AB142+AB143+AB152+AB283+AB284+AB285+AB286+AB287+AB288+AB289+AB290+AB291+AB292+AB293+AB294+AB295+AB296+AB297+AB298+AB299+AB300+AB301+AB302+AB303+AB304+AB305+AB318+AB319+AB320+AB421+AB422+#REF!+AB470+AB472+AB494+AB497+AB506+AB553+AB560+AB561+AB565+AB596+AB621+AB708+AB765+AB847+AB870+AB871+AB879</f>
        <v>#REF!</v>
      </c>
      <c r="AC1028" s="42" t="e">
        <f>+AC81+AC82+AC112+AC113+AC114+AC142+AC143+AC152+AC283+AC284+AC285+AC286+AC287+AC288+AC289+AC290+AC291+AC292+AC293+AC294+AC295+AC296+AC297+AC298+AC299+AC300+AC301+AC302+AC303+AC304+AC305+AC318+AC319+AC320+AC421+AC422+#REF!+AC470+AC472+AC494+AC497+AC506+AC553+AC560+AC561+AC565+AC596+AC621+AC708+AC765+AC847+AC870+AC871+AC879</f>
        <v>#REF!</v>
      </c>
      <c r="AD1028" s="42" t="e">
        <f>+AD81+AD82+AD112+AD113+AD114+AD142+AD143+AD152+AD283+AD284+AD285+AD286+AD287+AD288+AD289+AD290+AD291+AD292+AD293+AD294+AD295+AD296+AD297+AD298+AD299+AD300+AD301+AD302+AD303+AD304+AD305+AD318+AD319+AD320+AD421+AD422+#REF!+AD470+AD472+AD494+AD497+AD506+AD553+AD560+AD561+AD565+AD596+AD621+AD708+AD765+AD847+AD870+AD871+AD879</f>
        <v>#REF!</v>
      </c>
      <c r="AE1028" s="42" t="e">
        <f>+AE81+AE82+AE112+AE113+AE114+AE142+AE143+AE152+AE283+AE284+AE285+AE286+AE287+AE288+AE289+AE290+AE291+AE292+AE293+AE294+AE295+AE296+AE297+AE298+AE299+AE300+AE301+AE302+AE303+AE304+AE305+AE318+AE319+AE320+AE421+AE422+#REF!+AE470+AE472+AE494+AE497+AE506+AE553+AE560+AE561+AE565+AE596+AE621+AE708+AE765+AE847+AE870+AE871+AE879</f>
        <v>#REF!</v>
      </c>
      <c r="AF1028" s="42" t="e">
        <f>+AF81+AF82+AF112+AF113+AF114+AF142+AF143+AF152+AF283+AF284+AF285+AF286+AF287+AF288+AF289+AF290+AF291+AF292+AF293+AF294+AF295+AF296+AF297+AF298+AF299+AF300+AF301+AF302+AF303+AF304+AF305+AF318+AF319+AF320+AF421+AF422+#REF!+AF470+AF472+AF494+AF497+AF506+AF553+AF560+AF561+AF565+AF596+AF621+AF708+AF765+AF847+AF870+AF871+AF879</f>
        <v>#REF!</v>
      </c>
      <c r="AG1028" s="42" t="e">
        <f>+AG81+AG82+AG112+AG113+AG114+AG142+AG143+AG152+AG283+AG284+AG285+AG286+AG287+AG288+AG289+AG290+AG291+AG292+AG293+AG294+AG295+AG296+AG297+AG298+AG299+AG300+AG301+AG302+AG303+AG304+AG305+AG318+AG319+AG320+AG421+AG422+#REF!+AG470+AG472+AG494+AG497+AG506+AG553+AG560+AG561+AG565+AG596+AG621+AG708+AG765+AG847+AG870+AG871+AG879</f>
        <v>#REF!</v>
      </c>
      <c r="AH1028" s="42" t="e">
        <f>+AH81+AH82+AH112+AH113+AH114+AH142+AH143+AH152+AH283+AH284+AH285+AH286+AH287+AH288+AH289+AH290+AH291+AH292+AH293+AH294+AH295+AH296+AH297+AH298+AH299+AH300+AH301+AH302+AH303+AH304+AH305+AH318+AH319+AH320+AH421+AH422+#REF!+AH470+AH472+AH494+AH497+AH506+AH553+AH560+AH561+AH565+AH596+AH621+AH708+AH765+AH847+AH870+AH871+AH879</f>
        <v>#REF!</v>
      </c>
      <c r="AI1028" s="42" t="e">
        <f>+AI81+AI82+AI112+AI113+AI114+AI142+AI143+AI152+AI283+AI284+AI285+AI286+AI287+AI288+AI289+AI290+AI291+AI292+AI293+AI294+AI295+AI296+AI297+AI298+AI299+AI300+AI301+AI302+AI303+AI304+AI305+AI318+AI319+AI320+AI421+AI422+#REF!+AI470+AI472+AI494+AI497+AI506+AI553+AI560+AI561+AI565+AI596+AI621+AI708+AI765+AI847+AI870+AI871+AI879</f>
        <v>#REF!</v>
      </c>
      <c r="AJ1028" s="42" t="e">
        <f>+AJ81+AJ82+AJ112+AJ113+AJ114+AJ142+AJ143+AJ152+AJ283+AJ284+AJ285+AJ286+AJ287+AJ288+AJ289+AJ290+AJ291+AJ292+AJ293+AJ294+AJ295+AJ296+AJ297+AJ298+AJ299+AJ300+AJ301+AJ302+AJ303+AJ304+AJ305+AJ318+AJ319+AJ320+AJ421+AJ422+#REF!+AJ470+AJ472+AJ494+AJ497+AJ506+AJ553+AJ560+AJ561+AJ565+AJ596+AJ621+AJ708+AJ765+AJ847+AJ870+AJ871+AJ879</f>
        <v>#REF!</v>
      </c>
      <c r="AK1028" s="42" t="e">
        <f>+AK81+AK82+AK112+AK113+AK114+AK142+AK143+AK152+AK283+AK284+AK285+AK286+AK287+AK288+AK289+AK290+AK291+AK292+AK293+AK294+AK295+AK296+AK297+AK298+AK299+AK300+AK301+AK302+AK303+AK304+AK305+AK318+AK319+AK320+AK421+AK422+#REF!+AK470+AK472+AK494+AK497+AK506+AK553+AK560+AK561+AK565+AK596+AK621+AK708+AK765+AK847+AK870+AK871+AK879</f>
        <v>#REF!</v>
      </c>
      <c r="AL1028" s="42" t="e">
        <f>+AL81+AL82+AL112+AL113+AL114+AL142+AL143+AL152+AL283+AL284+AL285+AL286+AL287+AL288+AL289+AL290+AL291+AL292+AL293+AL294+AL295+AL296+AL297+AL298+AL299+AL300+AL301+AL302+AL303+AL304+AL305+AL318+AL319+AL320+AL421+AL422+#REF!+AL470+AL472+AL494+AL497+AL506+AL553+AL560+AL561+AL565+AL596+AL621+AL708+AL765+AL847+AL870+AL871+AL879</f>
        <v>#REF!</v>
      </c>
      <c r="AM1028" s="42" t="e">
        <f>+AM81+AM82+AM112+AM113+AM114+AM142+AM143+AM152+AM283+AM284+AM285+AM286+AM287+AM288+AM289+AM290+AM291+AM292+AM293+AM294+AM295+AM296+AM297+AM298+AM299+AM300+AM301+AM302+AM303+AM304+AM305+AM318+AM319+AM320+AM421+AM422+#REF!+AM470+AM472+AM494+AM497+AM506+AM553+AM560+AM561+AM565+AM596+AM621+AM708+AM765+AM847+AM870+AM871+AM879</f>
        <v>#REF!</v>
      </c>
      <c r="AN1028" s="42" t="e">
        <f>+AN81+AN82+AN112+AN113+AN114+AN142+AN143+AN152+AN283+AN284+AN285+AN286+AN287+AN288+AN289+AN290+AN291+AN292+AN293+AN294+AN295+AN296+AN297+AN298+AN299+AN300+AN301+AN302+AN303+AN304+AN305+AN318+AN319+AN320+AN421+AN422+#REF!+AN470+AN472+AN494+AN497+AN506+AN553+AN560+AN561+AN565+AN596+AN621+AN708+AN765+AN847+AN870+AN871+AN879</f>
        <v>#REF!</v>
      </c>
      <c r="AO1028" s="42" t="e">
        <f>+AO81+AO82+AO112+AO113+AO114+AO142+AO143+AO152+AO283+AO284+AO285+AO286+AO287+AO288+AO289+AO290+AO291+AO292+AO293+AO294+AO295+AO296+AO297+AO298+AO299+AO300+AO301+AO302+AO303+AO304+AO305+AO318+AO319+AO320+AO421+AO422+#REF!+AO470+AO472+AO494+AO497+AO506+AO553+AO560+AO561+AO565+AO596+AO621+AO708+AO765+AO847+AO870+AO871+AO879</f>
        <v>#REF!</v>
      </c>
      <c r="AP1028" s="42" t="e">
        <f>+AP81+AP82+AP112+AP113+AP114+AP142+AP143+AP152+AP283+AP284+AP285+AP286+AP287+AP288+AP289+AP290+AP291+AP292+AP293+AP294+AP295+AP296+AP297+AP298+AP299+AP300+AP301+AP302+AP303+AP304+AP305+AP318+AP319+AP320+AP421+AP422+#REF!+AP470+AP472+AP494+AP497+AP506+AP553+AP560+AP561+AP565+AP596+AP621+AP708+AP765+AP847+AP870+AP871+AP879</f>
        <v>#REF!</v>
      </c>
      <c r="AQ1028" s="42" t="e">
        <f>+AQ81+AQ82+AQ112+AQ113+AQ114+AQ142+AQ143+AQ152+AQ283+AQ284+AQ285+AQ286+AQ287+AQ288+AQ289+AQ290+AQ291+AQ292+AQ293+AQ294+AQ295+AQ296+AQ297+AQ298+AQ299+AQ300+AQ301+AQ302+AQ303+AQ304+AQ305+AQ318+AQ319+AQ320+AQ421+AQ422+#REF!+AQ470+AQ472+AQ494+AQ497+AQ506+AQ553+AQ560+AQ561+AQ565+AQ596+AQ621+AQ708+AQ765+AQ847+AQ870+AQ871+AQ879</f>
        <v>#REF!</v>
      </c>
      <c r="AR1028" s="42" t="e">
        <f>+AR81+AR82+AR112+AR113+AR114+AR142+AR143+AR152+AR283+AR284+AR285+AR286+AR287+AR288+AR289+AR290+AR291+AR292+AR293+AR294+AR295+AR296+AR297+AR298+AR299+AR300+AR301+AR302+AR303+AR304+AR305+AR318+AR319+AR320+AR421+AR422+#REF!+AR470+AR472+AR494+AR497+AR506+AR553+AR560+AR561+AR565+AR596+AR621+AR708+AR765+AR847+AR870+AR871+AR879</f>
        <v>#REF!</v>
      </c>
      <c r="AS1028" s="42" t="e">
        <f>+AS81+AS82+AS112+AS113+AS114+AS142+AS143+AS152+AS283+AS284+AS285+AS286+AS287+AS288+AS289+AS290+AS291+AS292+AS293+AS294+AS295+AS296+AS297+AS298+AS299+AS300+AS301+AS302+AS303+AS304+AS305+AS318+AS319+AS320+AS421+AS422+#REF!+AS470+AS472+AS494+AS497+AS506+AS553+AS560+AS561+AS565+AS596+AS621+AS708+AS765+AS847+AS870+AS871+AS879</f>
        <v>#REF!</v>
      </c>
      <c r="AT1028" s="42" t="e">
        <f>+AT81+AT82+AT112+AT113+AT114+AT142+AT143+AT152+AT283+AT284+AT285+AT286+AT287+AT288+AT289+AT290+AT291+AT292+AT293+AT294+AT295+AT296+AT297+AT298+AT299+AT300+AT301+AT302+AT303+AT304+AT305+AT318+AT319+AT320+AT421+AT422+#REF!+AT470+AT472+AT494+AT497+AT506+AT553+AT560+AT561+AT565+AT596+AT621+AT708+AT765+AT847+AT870+AT871+AT879</f>
        <v>#REF!</v>
      </c>
      <c r="AU1028" s="42" t="e">
        <f>+AU81+AU82+AU112+AU113+AU114+AU142+AU143+AU152+AU283+AU284+AU285+AU286+AU287+AU288+AU289+AU290+AU291+AU292+AU293+AU294+AU295+AU296+AU297+AU298+AU299+AU300+AU301+AU302+AU303+AU304+AU305+AU318+AU319+AU320+AU421+AU422+#REF!+AU470+AU472+AU494+AU497+AU506+AU553+AU560+AU561+AU565+AU596+AU621+AU708+AU765+AU847+AU870+AU871+AU879</f>
        <v>#REF!</v>
      </c>
      <c r="AV1028" s="42" t="e">
        <f>+AV81+AV82+AV112+AV113+AV114+AV142+AV143+AV152+AV283+AV284+AV285+AV286+AV287+AV288+AV289+AV290+AV291+AV292+AV293+AV294+AV295+AV296+AV297+AV298+AV299+AV300+AV301+AV302+AV303+AV304+AV305+AV318+AV319+AV320+AV421+AV422+#REF!+AV470+AV472+AV494+AV497+AV506+AV553+AV560+AV561+AV565+AV596+AV621+AV708+AV765+AV847+AV870+AV871+AV879</f>
        <v>#REF!</v>
      </c>
      <c r="AW1028" s="42" t="e">
        <f>+AW81+AW82+AW112+AW113+AW114+AW142+AW143+AW152+AW283+AW284+AW285+AW286+AW287+AW288+AW289+AW290+AW291+AW292+AW293+AW294+AW295+AW296+AW297+AW298+AW299+AW300+AW301+AW302+AW303+AW304+AW305+AW318+AW319+AW320+AW421+AW422+#REF!+AW470+AW472+AW494+AW497+AW506+AW553+AW560+AW561+AW565+AW596+AW621+AW708+AW765+AW847+AW870+AW871+AW879</f>
        <v>#REF!</v>
      </c>
      <c r="AX1028" s="42" t="e">
        <f>+AX81+AX82+AX112+AX113+AX114+AX142+AX143+AX152+AX283+AX284+AX285+AX286+AX287+AX288+AX289+AX290+AX291+AX292+AX293+AX294+AX295+AX296+AX297+AX298+AX299+AX300+AX301+AX302+AX303+AX304+AX305+AX318+AX319+AX320+AX421+AX422+#REF!+AX470+AX472+AX494+AX497+AX506+AX553+AX560+AX561+AX565+AX596+AX621+AX708+AX765+AX847+AX870+AX871+AX879</f>
        <v>#REF!</v>
      </c>
      <c r="AY1028" s="42" t="e">
        <f>+AY81+AY82+AY112+AY113+AY114+AY142+AY143+AY152+AY283+AY284+AY285+AY286+AY287+AY288+AY289+AY290+AY291+AY292+AY293+AY294+AY295+AY296+AY297+AY298+AY299+AY300+AY301+AY302+AY303+AY304+AY305+AY318+AY319+AY320+AY421+AY422+#REF!+AY470+AY472+AY494+AY497+AY506+AY553+AY560+AY561+AY565+AY596+AY621+AY708+AY765+AY847+AY870+AY871+AY879</f>
        <v>#REF!</v>
      </c>
      <c r="AZ1028" s="42" t="e">
        <f>+AZ81+AZ82+AZ112+AZ113+AZ114+AZ142+AZ143+AZ152+AZ283+AZ284+AZ285+AZ286+AZ287+AZ288+AZ289+AZ290+AZ291+AZ292+AZ293+AZ294+AZ295+AZ296+AZ297+AZ298+AZ299+AZ300+AZ301+AZ302+AZ303+AZ304+AZ305+AZ318+AZ319+AZ320+AZ421+AZ422+#REF!+AZ470+AZ472+AZ494+AZ497+AZ506+AZ553+AZ560+AZ561+AZ565+AZ596+AZ621+AZ708+AZ765+AZ847+AZ870+AZ871+AZ879</f>
        <v>#REF!</v>
      </c>
      <c r="BA1028" s="42" t="e">
        <f>+BA81+BA82+BA112+BA113+BA114+BA142+BA143+BA152+BA283+BA284+BA285+BA286+BA287+BA288+BA289+BA290+BA291+BA292+BA293+BA294+BA295+BA296+BA297+BA298+BA299+BA300+BA301+BA302+BA303+BA304+BA305+BA318+BA319+BA320+BA421+BA422+#REF!+BA470+BA472+BA494+BA497+BA506+BA553+BA560+BA561+BA565+BA596+BA621+BA708+BA765+BA847+BA870+BA871+BA879</f>
        <v>#REF!</v>
      </c>
      <c r="BB1028" s="42" t="e">
        <f>+BB81+BB82+BB112+BB113+BB114+BB142+BB143+BB152+BB283+BB284+BB285+BB286+BB287+BB288+BB289+BB290+BB291+BB292+BB293+BB294+BB295+BB296+BB297+BB298+BB299+BB300+BB301+BB302+BB303+BB304+BB305+BB318+BB319+BB320+BB421+BB422+#REF!+BB470+BB472+BB494+BB497+BB506+BB553+BB560+BB561+BB565+BB596+BB621+BB708+BB765+BB847+BB870+BB871+BB879</f>
        <v>#REF!</v>
      </c>
      <c r="BC1028" s="42" t="e">
        <f>+BC81+BC82+BC112+BC113+BC114+BC142+BC143+BC152+BC283+BC284+BC285+BC286+BC287+BC288+BC289+BC290+BC291+BC292+BC293+BC294+BC295+BC296+BC297+BC298+BC299+BC300+BC301+BC302+BC303+BC304+BC305+BC318+BC319+BC320+BC421+BC422+#REF!+BC470+BC472+BC494+BC497+BC506+BC553+BC560+BC561+BC565+BC596+BC621+BC708+BC765+BC847+BC870+BC871+BC879</f>
        <v>#REF!</v>
      </c>
      <c r="BD1028" s="42" t="e">
        <f>+BD81+BD82+BD112+BD113+BD114+BD142+BD143+BD152+BD283+BD284+BD285+BD286+BD287+BD288+BD289+BD290+BD291+BD292+BD293+BD294+BD295+BD296+BD297+BD298+BD299+BD300+BD301+BD302+BD303+BD304+BD305+BD318+BD319+BD320+BD421+BD422+#REF!+BD470+BD472+BD494+BD497+BD506+BD553+BD560+BD561+BD565+BD596+BD621+BD708+BD765+BD847+BD870+BD871+BD879</f>
        <v>#REF!</v>
      </c>
      <c r="BE1028" s="42" t="e">
        <f>+BE81+BE82+BE112+BE113+BE114+BE142+BE143+BE152+BE283+BE284+BE285+BE286+BE287+BE288+BE289+BE290+BE291+BE292+BE293+BE294+BE295+BE296+BE297+BE298+BE299+BE300+BE301+BE302+BE303+BE304+BE305+BE318+BE319+BE320+BE421+BE422+#REF!+BE470+BE472+BE494+BE497+BE506+BE553+BE560+BE561+BE565+BE596+BE621+BE708+BE765+BE847+BE870+BE871+BE879</f>
        <v>#REF!</v>
      </c>
      <c r="BF1028" s="42" t="e">
        <f>+BF81+BF82+BF112+BF113+BF114+BF142+BF143+BF152+BF283+BF284+BF285+BF286+BF287+BF288+BF289+BF290+BF291+BF292+BF293+BF294+BF295+BF296+BF297+BF298+BF299+BF300+BF301+BF302+BF303+BF304+BF305+BF318+BF319+BF320+BF421+BF422+#REF!+BF470+BF472+BF494+BF497+BF506+BF553+BF560+BF561+BF565+BF596+BF621+BF708+BF765+BF847+BF870+BF871+BF879</f>
        <v>#REF!</v>
      </c>
    </row>
    <row r="1029" spans="1:59" s="3" customFormat="1" ht="27" hidden="1" customHeight="1" thickBot="1">
      <c r="A1029" s="52"/>
      <c r="B1029" s="52"/>
      <c r="C1029" s="52"/>
      <c r="D1029" s="61" t="s">
        <v>29</v>
      </c>
      <c r="E1029" s="61" t="s">
        <v>29</v>
      </c>
      <c r="F1029" s="64" t="s">
        <v>29</v>
      </c>
      <c r="G1029" s="50"/>
      <c r="H1029" s="65"/>
      <c r="I1029" s="52">
        <v>59</v>
      </c>
      <c r="J1029" s="42" t="e">
        <f>+#REF!+#REF!+J115+J116+J117+J118+J119+J144+J153+J154+J155+J276+J277+J278+J279+J280+J281+J282+J339+J340+J341+J342+J343+J344+J345+J346+J347+J348+J450+J451+#REF!+J452+#REF!+#REF!+#REF!+J471+J480+J481+J482+J483+J484+J486+J492+J496+J507+J508+J509+J519+J520+J569+J601+#REF!+J681+J683+J688+J724+J744+J767+J929</f>
        <v>#REF!</v>
      </c>
      <c r="K1029" s="42" t="e">
        <f>+#REF!+#REF!+K115+K116+K117+K118+K119+K144+K153+K154+K155+K276+K277+K278+K279+K280+K281+K282+K339+K340+K341+K342+K343+K344+K345+K346+K347+K348+K450+K451+#REF!+K452+#REF!+#REF!+#REF!+K471+K480+K481+K482+K483+K484+K486+K492+K496+K507+K508+K509+K519+K520+K569+K601+#REF!+K681+K683+K688+K724+K744+K767+K929</f>
        <v>#REF!</v>
      </c>
      <c r="L1029" s="42" t="e">
        <f>+#REF!+#REF!+L115+L116+L117+L118+L119+L144+L153+L154+L155+L276+L277+L278+L279+L280+L281+L282+L339+L340+L341+L342+L343+L344+L345+L346+L347+L348+L450+L451+#REF!+L452+#REF!+#REF!+#REF!+L471+L480+L481+L482+L483+L484+L486+L492+L496+L507+L508+L509+L519+L520+L569+L601+#REF!+L681+L683+L688+L724+L744+L767+L929</f>
        <v>#REF!</v>
      </c>
      <c r="M1029" s="42" t="e">
        <f>+#REF!+#REF!+M115+M116+M117+M118+M119+M144+M153+M154+M155+M276+M277+M278+M279+M280+M281+M282+M339+M340+M341+M342+M343+M344+M345+M346+M347+M348+M450+M451+#REF!+M452+#REF!+#REF!+#REF!+M471+M480+M481+M482+M483+M484+M486+M492+M496+M507+M508+M509+M519+M520+M569+M601+#REF!+M681+M683+M688+M724+M744+M767+M929</f>
        <v>#REF!</v>
      </c>
      <c r="N1029" s="42" t="e">
        <f>+#REF!+#REF!+N115+N116+N117+N118+N119+N144+N153+N154+N155+N276+N277+N278+N279+N280+N281+N282+N339+N340+N341+N342+N343+N344+N345+N346+N347+N348+N450+N451+#REF!+N452+#REF!+#REF!+#REF!+N471+N480+N481+N482+N483+N484+N486+N492+N496+N507+N508+N509+N519+N520+N569+N601+#REF!+N681+N683+N688+N724+N744+N767+N929</f>
        <v>#REF!</v>
      </c>
      <c r="O1029" s="42" t="e">
        <f>+#REF!+#REF!+O115+O116+O117+O118+O119+O144+O153+O154+O155+O276+O277+O278+O279+O280+O281+O282+O339+O340+O341+O342+O343+O344+O345+O346+O347+O348+O450+O451+#REF!+O452+#REF!+#REF!+#REF!+O471+O480+O481+O482+O483+O484+O486+O492+O496+O507+O508+O509+O519+O520+O569+O601+#REF!+O681+O683+O688+O724+O744+O767+O929</f>
        <v>#REF!</v>
      </c>
      <c r="P1029" s="42" t="e">
        <f>+#REF!+#REF!+P115+P116+P117+P118+P119+P144+P153+P154+P155+P276+P277+P278+P279+P280+P281+P282+P339+P340+P341+P342+P343+P344+P345+P346+P347+P348+P450+P451+#REF!+P452+#REF!+#REF!+#REF!+P471+P480+P481+P482+P483+P484+P486+P492+P496+P507+P508+P509+P519+P520+P569+P601+#REF!+P681+P683+P688+P724+P744+P767+P929</f>
        <v>#REF!</v>
      </c>
      <c r="Q1029" s="42" t="e">
        <f>+#REF!+#REF!+Q115+Q116+Q117+Q118+Q119+Q144+Q153+Q154+Q155+Q276+Q277+Q278+Q279+Q280+Q281+Q282+Q339+Q340+Q341+Q342+Q343+Q344+Q345+Q346+Q347+Q348+Q450+Q451+#REF!+Q452+#REF!+#REF!+#REF!+Q471+Q480+Q481+Q482+Q483+Q484+Q486+Q492+Q496+Q507+Q508+Q509+Q519+Q520+Q569+Q601+#REF!+Q681+Q683+Q688+Q724+Q744+Q767+Q929</f>
        <v>#REF!</v>
      </c>
      <c r="R1029" s="42" t="e">
        <f>+#REF!+#REF!+R115+R116+R117+R118+R119+R144+R153+R154+R155+R276+R277+R278+R279+R280+R281+R282+R339+R340+R341+R342+R343+R344+R345+R346+R347+R348+R450+R451+#REF!+R452+#REF!+#REF!+#REF!+R471+R480+R481+R482+R483+R484+R486+R492+R496+R507+R508+R509+R519+R520+R569+R601+#REF!+R681+R683+R688+R724+R744+R767+R929</f>
        <v>#REF!</v>
      </c>
      <c r="S1029" s="42" t="e">
        <f>+#REF!+#REF!+S115+S116+S117+S118+S119+S144+S153+S154+S155+S276+S277+S278+S279+S280+S281+S282+S339+S340+S341+S342+S343+S344+S345+S346+S347+S348+S450+S451+#REF!+S452+#REF!+#REF!+#REF!+S471+S480+S481+S482+S483+S484+S486+S492+S496+S507+S508+S509+S519+S520+S569+S601+#REF!+S681+S683+S688+S724+S744+S767+S929</f>
        <v>#REF!</v>
      </c>
      <c r="T1029" s="42" t="e">
        <f>+#REF!+#REF!+T115+T116+T117+T118+T119+T144+T153+T154+T155+T276+T277+T278+T279+T280+T281+T282+T339+T340+T341+T342+T343+T344+T345+T346+T347+T348+T450+T451+#REF!+T452+#REF!+#REF!+#REF!+T471+T480+T481+T482+T483+T484+T486+T492+T496+T507+T508+T509+T519+T520+T569+T601+#REF!+T681+T683+T688+T724+T744+T767+T929</f>
        <v>#REF!</v>
      </c>
      <c r="U1029" s="42" t="e">
        <f>+#REF!+#REF!+U115+U116+U117+U118+U119+U144+U153+U154+U155+U276+U277+U278+U279+U280+U281+U282+U339+U340+U341+U342+U343+U344+U345+U346+U347+U348+U450+U451+#REF!+U452+#REF!+#REF!+#REF!+U471+U480+U481+U482+U483+U484+U486+U492+U496+U507+U508+U509+U519+U520+U569+U601+#REF!+U681+U683+U688+U724+U744+U767+U929</f>
        <v>#REF!</v>
      </c>
      <c r="V1029" s="42" t="e">
        <f>+#REF!+#REF!+V115+V116+V117+V118+V119+V144+V153+V154+V155+V276+V277+V278+V279+V280+V281+V282+V339+V340+V341+V342+V343+V344+V345+V346+V347+V348+V450+V451+#REF!+V452+#REF!+#REF!+#REF!+V471+V480+V481+V482+V483+V484+V486+V492+V496+V507+V508+V509+V519+V520+V569+V601+#REF!+V681+V683+V688+V724+V744+V767+V929</f>
        <v>#REF!</v>
      </c>
      <c r="W1029" s="42" t="e">
        <f>+#REF!+#REF!+W115+W116+W117+W118+W119+W144+W153+W154+W155+W276+W277+W278+W279+W280+W281+W282+W339+W340+W341+W342+W343+W344+W345+W346+W347+W348+W450+W451+#REF!+W452+#REF!+#REF!+#REF!+W471+W480+W481+W482+W483+W484+W486+W492+W496+W507+W508+W509+W519+W520+W569+W601+#REF!+W681+W683+W688+W724+W744+W767+W929</f>
        <v>#REF!</v>
      </c>
      <c r="X1029" s="42" t="e">
        <f>+#REF!+#REF!+X115+X116+X117+X118+X119+X144+X153+X154+X155+X276+X277+X278+X279+X280+X281+X282+X339+X340+X341+X342+X343+X344+X345+X346+X347+X348+X450+X451+#REF!+X452+#REF!+#REF!+#REF!+X471+X480+X481+X482+X483+X484+X486+X492+X496+X507+X508+X509+X519+X520+X569+X601+#REF!+X681+X683+X688+X724+X744+X767+X929</f>
        <v>#REF!</v>
      </c>
      <c r="Y1029" s="42" t="e">
        <f>+#REF!+#REF!+Y115+Y116+Y117+Y118+Y119+Y144+Y153+Y154+Y155+Y276+Y277+Y278+Y279+Y280+Y281+Y282+Y339+Y340+Y341+Y342+Y343+Y344+Y345+Y346+Y347+Y348+Y450+Y451+#REF!+Y452+#REF!+#REF!+#REF!+Y471+Y480+Y481+Y482+Y483+Y484+Y486+Y492+Y496+Y507+Y508+Y509+Y519+Y520+Y569+Y601+#REF!+Y681+Y683+Y688+Y724+Y744+Y767+Y929</f>
        <v>#REF!</v>
      </c>
      <c r="Z1029" s="42" t="e">
        <f>+#REF!+#REF!+Z115+Z116+Z117+Z118+Z119+Z144+Z153+Z154+Z155+Z276+Z277+Z278+Z279+Z280+Z281+Z282+Z339+Z340+Z341+Z342+Z343+Z344+Z345+Z346+Z347+Z348+Z450+Z451+#REF!+Z452+#REF!+#REF!+#REF!+Z471+Z480+Z481+Z482+Z483+Z484+Z486+Z492+Z496+Z507+Z508+Z509+Z519+Z520+Z569+Z601+#REF!+Z681+Z683+Z688+Z724+Z744+Z767+Z929</f>
        <v>#REF!</v>
      </c>
      <c r="AA1029" s="42" t="e">
        <f>+#REF!+#REF!+AA115+AA116+AA117+AA118+AA119+AA144+AA153+AA154+AA155+AA276+AA277+AA278+AA279+AA280+AA281+AA282+AA339+AA340+AA341+AA342+AA343+AA344+AA345+AA346+AA347+AA348+AA450+AA451+#REF!+AA452+#REF!+#REF!+#REF!+AA471+AA480+AA481+AA482+AA483+AA484+AA486+AA492+AA496+AA507+AA508+AA509+AA519+AA520+AA569+AA601+#REF!+AA681+AA683+AA688+AA724+AA744+AA767+AA929</f>
        <v>#REF!</v>
      </c>
      <c r="AB1029" s="42" t="e">
        <f>+#REF!+#REF!+AB115+AB116+AB117+AB118+AB119+AB144+AB153+AB154+AB155+AB276+AB277+AB278+AB279+AB280+AB281+AB282+AB339+AB340+AB341+AB342+AB343+AB344+AB345+AB346+AB347+AB348+AB450+AB451+#REF!+AB452+#REF!+#REF!+#REF!+AB471+AB480+AB481+AB482+AB483+AB484+AB486+AB492+AB496+AB507+AB508+AB509+AB519+AB520+AB569+AB601+#REF!+AB681+AB683+AB688+AB724+AB744+AB767+AB929</f>
        <v>#REF!</v>
      </c>
      <c r="AC1029" s="42" t="e">
        <f>+#REF!+#REF!+AC115+AC116+AC117+AC118+AC119+AC144+AC153+AC154+AC155+AC276+AC277+AC278+AC279+AC280+AC281+AC282+AC339+AC340+AC341+AC342+AC343+AC344+AC345+AC346+AC347+AC348+AC450+AC451+#REF!+AC452+#REF!+#REF!+#REF!+AC471+AC480+AC481+AC482+AC483+AC484+AC486+AC492+AC496+AC507+AC508+AC509+AC519+AC520+AC569+AC601+#REF!+AC681+AC683+AC688+AC724+AC744+AC767+AC929</f>
        <v>#REF!</v>
      </c>
      <c r="AD1029" s="42" t="e">
        <f>+#REF!+#REF!+AD115+AD116+AD117+AD118+AD119+AD144+AD153+AD154+AD155+AD276+AD277+AD278+AD279+AD280+AD281+AD282+AD339+AD340+AD341+AD342+AD343+AD344+AD345+AD346+AD347+AD348+AD450+AD451+#REF!+AD452+#REF!+#REF!+#REF!+AD471+AD480+AD481+AD482+AD483+AD484+AD486+AD492+AD496+AD507+AD508+AD509+AD519+AD520+AD569+AD601+#REF!+AD681+AD683+AD688+AD724+AD744+AD767+AD929</f>
        <v>#REF!</v>
      </c>
      <c r="AE1029" s="42" t="e">
        <f>+#REF!+#REF!+AE115+AE116+AE117+AE118+AE119+AE144+AE153+AE154+AE155+AE276+AE277+AE278+AE279+AE280+AE281+AE282+AE339+AE340+AE341+AE342+AE343+AE344+AE345+AE346+AE347+AE348+AE450+AE451+#REF!+AE452+#REF!+#REF!+#REF!+AE471+AE480+AE481+AE482+AE483+AE484+AE486+AE492+AE496+AE507+AE508+AE509+AE519+AE520+AE569+AE601+#REF!+AE681+AE683+AE688+AE724+AE744+AE767+AE929</f>
        <v>#REF!</v>
      </c>
      <c r="AF1029" s="42" t="e">
        <f>+#REF!+#REF!+AF115+AF116+AF117+AF118+AF119+AF144+AF153+AF154+AF155+AF276+AF277+AF278+AF279+AF280+AF281+AF282+AF339+AF340+AF341+AF342+AF343+AF344+AF345+AF346+AF347+AF348+AF450+AF451+#REF!+AF452+#REF!+#REF!+#REF!+AF471+AF480+AF481+AF482+AF483+AF484+AF486+AF492+AF496+AF507+AF508+AF509+AF519+AF520+AF569+AF601+#REF!+AF681+AF683+AF688+AF724+AF744+AF767+AF929</f>
        <v>#REF!</v>
      </c>
      <c r="AG1029" s="42" t="e">
        <f>+#REF!+#REF!+AG115+AG116+AG117+AG118+AG119+AG144+AG153+AG154+AG155+AG276+AG277+AG278+AG279+AG280+AG281+AG282+AG339+AG340+AG341+AG342+AG343+AG344+AG345+AG346+AG347+AG348+AG450+AG451+#REF!+AG452+#REF!+#REF!+#REF!+AG471+AG480+AG481+AG482+AG483+AG484+AG486+AG492+AG496+AG507+AG508+AG509+AG519+AG520+AG569+AG601+#REF!+AG681+AG683+AG688+AG724+AG744+AG767+AG929</f>
        <v>#REF!</v>
      </c>
      <c r="AH1029" s="42" t="e">
        <f>+#REF!+#REF!+AH115+AH116+AH117+AH118+AH119+AH144+AH153+AH154+AH155+AH276+AH277+AH278+AH279+AH280+AH281+AH282+AH339+AH340+AH341+AH342+AH343+AH344+AH345+AH346+AH347+AH348+AH450+AH451+#REF!+AH452+#REF!+#REF!+#REF!+AH471+AH480+AH481+AH482+AH483+AH484+AH486+AH492+AH496+AH507+AH508+AH509+AH519+AH520+AH569+AH601+#REF!+AH681+AH683+AH688+AH724+AH744+AH767+AH929</f>
        <v>#REF!</v>
      </c>
      <c r="AI1029" s="42" t="e">
        <f>+#REF!+#REF!+AI115+AI116+AI117+AI118+AI119+AI144+AI153+AI154+AI155+AI276+AI277+AI278+AI279+AI280+AI281+AI282+AI339+AI340+AI341+AI342+AI343+AI344+AI345+AI346+AI347+AI348+AI450+AI451+#REF!+AI452+#REF!+#REF!+#REF!+AI471+AI480+AI481+AI482+AI483+AI484+AI486+AI492+AI496+AI507+AI508+AI509+AI519+AI520+AI569+AI601+#REF!+AI681+AI683+AI688+AI724+AI744+AI767+AI929</f>
        <v>#REF!</v>
      </c>
      <c r="AJ1029" s="42" t="e">
        <f>+#REF!+#REF!+AJ115+AJ116+AJ117+AJ118+AJ119+AJ144+AJ153+AJ154+AJ155+AJ276+AJ277+AJ278+AJ279+AJ280+AJ281+AJ282+AJ339+AJ340+AJ341+AJ342+AJ343+AJ344+AJ345+AJ346+AJ347+AJ348+AJ450+AJ451+#REF!+AJ452+#REF!+#REF!+#REF!+AJ471+AJ480+AJ481+AJ482+AJ483+AJ484+AJ486+AJ492+AJ496+AJ507+AJ508+AJ509+AJ519+AJ520+AJ569+AJ601+#REF!+AJ681+AJ683+AJ688+AJ724+AJ744+AJ767+AJ929</f>
        <v>#REF!</v>
      </c>
      <c r="AK1029" s="42" t="e">
        <f>+#REF!+#REF!+AK115+AK116+AK117+AK118+AK119+AK144+AK153+AK154+AK155+AK276+AK277+AK278+AK279+AK280+AK281+AK282+AK339+AK340+AK341+AK342+AK343+AK344+AK345+AK346+AK347+AK348+AK450+AK451+#REF!+AK452+#REF!+#REF!+#REF!+AK471+AK480+AK481+AK482+AK483+AK484+AK486+AK492+AK496+AK507+AK508+AK509+AK519+AK520+AK569+AK601+#REF!+AK681+AK683+AK688+AK724+AK744+AK767+AK929</f>
        <v>#REF!</v>
      </c>
      <c r="AL1029" s="42" t="e">
        <f>+#REF!+#REF!+AL115+AL116+AL117+AL118+AL119+AL144+AL153+AL154+AL155+AL276+AL277+AL278+AL279+AL280+AL281+AL282+AL339+AL340+AL341+AL342+AL343+AL344+AL345+AL346+AL347+AL348+AL450+AL451+#REF!+AL452+#REF!+#REF!+#REF!+AL471+AL480+AL481+AL482+AL483+AL484+AL486+AL492+AL496+AL507+AL508+AL509+AL519+AL520+AL569+AL601+#REF!+AL681+AL683+AL688+AL724+AL744+AL767+AL929</f>
        <v>#REF!</v>
      </c>
      <c r="AM1029" s="42" t="e">
        <f>+#REF!+#REF!+AM115+AM116+AM117+AM118+AM119+AM144+AM153+AM154+AM155+AM276+AM277+AM278+AM279+AM280+AM281+AM282+AM339+AM340+AM341+AM342+AM343+AM344+AM345+AM346+AM347+AM348+AM450+AM451+#REF!+AM452+#REF!+#REF!+#REF!+AM471+AM480+AM481+AM482+AM483+AM484+AM486+AM492+AM496+AM507+AM508+AM509+AM519+AM520+AM569+AM601+#REF!+AM681+AM683+AM688+AM724+AM744+AM767+AM929</f>
        <v>#REF!</v>
      </c>
      <c r="AN1029" s="42" t="e">
        <f>+#REF!+#REF!+AN115+AN116+AN117+AN118+AN119+AN144+AN153+AN154+AN155+AN276+AN277+AN278+AN279+AN280+AN281+AN282+AN339+AN340+AN341+AN342+AN343+AN344+AN345+AN346+AN347+AN348+AN450+AN451+#REF!+AN452+#REF!+#REF!+#REF!+AN471+AN480+AN481+AN482+AN483+AN484+AN486+AN492+AN496+AN507+AN508+AN509+AN519+AN520+AN569+AN601+#REF!+AN681+AN683+AN688+AN724+AN744+AN767+AN929</f>
        <v>#REF!</v>
      </c>
      <c r="AO1029" s="42" t="e">
        <f>+#REF!+#REF!+AO115+AO116+AO117+AO118+AO119+AO144+AO153+AO154+AO155+AO276+AO277+AO278+AO279+AO280+AO281+AO282+AO339+AO340+AO341+AO342+AO343+AO344+AO345+AO346+AO347+AO348+AO450+AO451+#REF!+AO452+#REF!+#REF!+#REF!+AO471+AO480+AO481+AO482+AO483+AO484+AO486+AO492+AO496+AO507+AO508+AO509+AO519+AO520+AO569+AO601+#REF!+AO681+AO683+AO688+AO724+AO744+AO767+AO929</f>
        <v>#REF!</v>
      </c>
      <c r="AP1029" s="42" t="e">
        <f>+#REF!+#REF!+AP115+AP116+AP117+AP118+AP119+AP144+AP153+AP154+AP155+AP276+AP277+AP278+AP279+AP280+AP281+AP282+AP339+AP340+AP341+AP342+AP343+AP344+AP345+AP346+AP347+AP348+AP450+AP451+#REF!+AP452+#REF!+#REF!+#REF!+AP471+AP480+AP481+AP482+AP483+AP484+AP486+AP492+AP496+AP507+AP508+AP509+AP519+AP520+AP569+AP601+#REF!+AP681+AP683+AP688+AP724+AP744+AP767+AP929</f>
        <v>#REF!</v>
      </c>
      <c r="AQ1029" s="42" t="e">
        <f>+#REF!+#REF!+AQ115+AQ116+AQ117+AQ118+AQ119+AQ144+AQ153+AQ154+AQ155+AQ276+AQ277+AQ278+AQ279+AQ280+AQ281+AQ282+AQ339+AQ340+AQ341+AQ342+AQ343+AQ344+AQ345+AQ346+AQ347+AQ348+AQ450+AQ451+#REF!+AQ452+#REF!+#REF!+#REF!+AQ471+AQ480+AQ481+AQ482+AQ483+AQ484+AQ486+AQ492+AQ496+AQ507+AQ508+AQ509+AQ519+AQ520+AQ569+AQ601+#REF!+AQ681+AQ683+AQ688+AQ724+AQ744+AQ767+AQ929</f>
        <v>#REF!</v>
      </c>
      <c r="AR1029" s="42" t="e">
        <f>+#REF!+#REF!+AR115+AR116+AR117+AR118+AR119+AR144+AR153+AR154+AR155+AR276+AR277+AR278+AR279+AR280+AR281+AR282+AR339+AR340+AR341+AR342+AR343+AR344+AR345+AR346+AR347+AR348+AR450+AR451+#REF!+AR452+#REF!+#REF!+#REF!+AR471+AR480+AR481+AR482+AR483+AR484+AR486+AR492+AR496+AR507+AR508+AR509+AR519+AR520+AR569+AR601+#REF!+AR681+AR683+AR688+AR724+AR744+AR767+AR929</f>
        <v>#REF!</v>
      </c>
      <c r="AS1029" s="42" t="e">
        <f>+#REF!+#REF!+AS115+AS116+AS117+AS118+AS119+AS144+AS153+AS154+AS155+AS276+AS277+AS278+AS279+AS280+AS281+AS282+AS339+AS340+AS341+AS342+AS343+AS344+AS345+AS346+AS347+AS348+AS450+AS451+#REF!+AS452+#REF!+#REF!+#REF!+AS471+AS480+AS481+AS482+AS483+AS484+AS486+AS492+AS496+AS507+AS508+AS509+AS519+AS520+AS569+AS601+#REF!+AS681+AS683+AS688+AS724+AS744+AS767+AS929</f>
        <v>#REF!</v>
      </c>
      <c r="AT1029" s="42" t="e">
        <f>+#REF!+#REF!+AT115+AT116+AT117+AT118+AT119+AT144+AT153+AT154+AT155+AT276+AT277+AT278+AT279+AT280+AT281+AT282+AT339+AT340+AT341+AT342+AT343+AT344+AT345+AT346+AT347+AT348+AT450+AT451+#REF!+AT452+#REF!+#REF!+#REF!+AT471+AT480+AT481+AT482+AT483+AT484+AT486+AT492+AT496+AT507+AT508+AT509+AT519+AT520+AT569+AT601+#REF!+AT681+AT683+AT688+AT724+AT744+AT767+AT929</f>
        <v>#REF!</v>
      </c>
      <c r="AU1029" s="42" t="e">
        <f>+#REF!+#REF!+AU115+AU116+AU117+AU118+AU119+AU144+AU153+AU154+AU155+AU276+AU277+AU278+AU279+AU280+AU281+AU282+AU339+AU340+AU341+AU342+AU343+AU344+AU345+AU346+AU347+AU348+AU450+AU451+#REF!+AU452+#REF!+#REF!+#REF!+AU471+AU480+AU481+AU482+AU483+AU484+AU486+AU492+AU496+AU507+AU508+AU509+AU519+AU520+AU569+AU601+#REF!+AU681+AU683+AU688+AU724+AU744+AU767+AU929</f>
        <v>#REF!</v>
      </c>
      <c r="AV1029" s="42" t="e">
        <f>+#REF!+#REF!+AV115+AV116+AV117+AV118+AV119+AV144+AV153+AV154+AV155+AV276+AV277+AV278+AV279+AV280+AV281+AV282+AV339+AV340+AV341+AV342+AV343+AV344+AV345+AV346+AV347+AV348+AV450+AV451+#REF!+AV452+#REF!+#REF!+#REF!+AV471+AV480+AV481+AV482+AV483+AV484+AV486+AV492+AV496+AV507+AV508+AV509+AV519+AV520+AV569+AV601+#REF!+AV681+AV683+AV688+AV724+AV744+AV767+AV929</f>
        <v>#REF!</v>
      </c>
      <c r="AW1029" s="42" t="e">
        <f>+#REF!+#REF!+AW115+AW116+AW117+AW118+AW119+AW144+AW153+AW154+AW155+AW276+AW277+AW278+AW279+AW280+AW281+AW282+AW339+AW340+AW341+AW342+AW343+AW344+AW345+AW346+AW347+AW348+AW450+AW451+#REF!+AW452+#REF!+#REF!+#REF!+AW471+AW480+AW481+AW482+AW483+AW484+AW486+AW492+AW496+AW507+AW508+AW509+AW519+AW520+AW569+AW601+#REF!+AW681+AW683+AW688+AW724+AW744+AW767+AW929</f>
        <v>#REF!</v>
      </c>
      <c r="AX1029" s="42" t="e">
        <f>+#REF!+#REF!+AX115+AX116+AX117+AX118+AX119+AX144+AX153+AX154+AX155+AX276+AX277+AX278+AX279+AX280+AX281+AX282+AX339+AX340+AX341+AX342+AX343+AX344+AX345+AX346+AX347+AX348+AX450+AX451+#REF!+AX452+#REF!+#REF!+#REF!+AX471+AX480+AX481+AX482+AX483+AX484+AX486+AX492+AX496+AX507+AX508+AX509+AX519+AX520+AX569+AX601+#REF!+AX681+AX683+AX688+AX724+AX744+AX767+AX929</f>
        <v>#REF!</v>
      </c>
      <c r="AY1029" s="42" t="e">
        <f>+#REF!+#REF!+AY115+AY116+AY117+AY118+AY119+AY144+AY153+AY154+AY155+AY276+AY277+AY278+AY279+AY280+AY281+AY282+AY339+AY340+AY341+AY342+AY343+AY344+AY345+AY346+AY347+AY348+AY450+AY451+#REF!+AY452+#REF!+#REF!+#REF!+AY471+AY480+AY481+AY482+AY483+AY484+AY486+AY492+AY496+AY507+AY508+AY509+AY519+AY520+AY569+AY601+#REF!+AY681+AY683+AY688+AY724+AY744+AY767+AY929</f>
        <v>#REF!</v>
      </c>
      <c r="AZ1029" s="42" t="e">
        <f>+#REF!+#REF!+AZ115+AZ116+AZ117+AZ118+AZ119+AZ144+AZ153+AZ154+AZ155+AZ276+AZ277+AZ278+AZ279+AZ280+AZ281+AZ282+AZ339+AZ340+AZ341+AZ342+AZ343+AZ344+AZ345+AZ346+AZ347+AZ348+AZ450+AZ451+#REF!+AZ452+#REF!+#REF!+#REF!+AZ471+AZ480+AZ481+AZ482+AZ483+AZ484+AZ486+AZ492+AZ496+AZ507+AZ508+AZ509+AZ519+AZ520+AZ569+AZ601+#REF!+AZ681+AZ683+AZ688+AZ724+AZ744+AZ767+AZ929</f>
        <v>#REF!</v>
      </c>
      <c r="BA1029" s="42" t="e">
        <f>+#REF!+#REF!+BA115+BA116+BA117+BA118+BA119+BA144+BA153+BA154+BA155+BA276+BA277+BA278+BA279+BA280+BA281+BA282+BA339+BA340+BA341+BA342+BA343+BA344+BA345+BA346+BA347+BA348+BA450+BA451+#REF!+BA452+#REF!+#REF!+#REF!+BA471+BA480+BA481+BA482+BA483+BA484+BA486+BA492+BA496+BA507+BA508+BA509+BA519+BA520+BA569+BA601+#REF!+BA681+BA683+BA688+BA724+BA744+BA767+BA929</f>
        <v>#REF!</v>
      </c>
      <c r="BB1029" s="42" t="e">
        <f>+#REF!+#REF!+BB115+BB116+BB117+BB118+BB119+BB144+BB153+BB154+BB155+BB276+BB277+BB278+BB279+BB280+BB281+BB282+BB339+BB340+BB341+BB342+BB343+BB344+BB345+BB346+BB347+BB348+BB450+BB451+#REF!+BB452+#REF!+#REF!+#REF!+BB471+BB480+BB481+BB482+BB483+BB484+BB486+BB492+BB496+BB507+BB508+BB509+BB519+BB520+BB569+BB601+#REF!+BB681+BB683+BB688+BB724+BB744+BB767+BB929</f>
        <v>#REF!</v>
      </c>
      <c r="BC1029" s="42" t="e">
        <f>+#REF!+#REF!+BC115+BC116+BC117+BC118+BC119+BC144+BC153+BC154+BC155+BC276+BC277+BC278+BC279+BC280+BC281+BC282+BC339+BC340+BC341+BC342+BC343+BC344+BC345+BC346+BC347+BC348+BC450+BC451+#REF!+BC452+#REF!+#REF!+#REF!+BC471+BC480+BC481+BC482+BC483+BC484+BC486+BC492+BC496+BC507+BC508+BC509+BC519+BC520+BC569+BC601+#REF!+BC681+BC683+BC688+BC724+BC744+BC767+BC929</f>
        <v>#REF!</v>
      </c>
      <c r="BD1029" s="42" t="e">
        <f>+#REF!+#REF!+BD115+BD116+BD117+BD118+BD119+BD144+BD153+BD154+BD155+BD276+BD277+BD278+BD279+BD280+BD281+BD282+BD339+BD340+BD341+BD342+BD343+BD344+BD345+BD346+BD347+BD348+BD450+BD451+#REF!+BD452+#REF!+#REF!+#REF!+BD471+BD480+BD481+BD482+BD483+BD484+BD486+BD492+BD496+BD507+BD508+BD509+BD519+BD520+BD569+BD601+#REF!+BD681+BD683+BD688+BD724+BD744+BD767+BD929</f>
        <v>#REF!</v>
      </c>
      <c r="BE1029" s="42" t="e">
        <f>+#REF!+#REF!+BE115+BE116+BE117+BE118+BE119+BE144+BE153+BE154+BE155+BE276+BE277+BE278+BE279+BE280+BE281+BE282+BE339+BE340+BE341+BE342+BE343+BE344+BE345+BE346+BE347+BE348+BE450+BE451+#REF!+BE452+#REF!+#REF!+#REF!+BE471+BE480+BE481+BE482+BE483+BE484+BE486+BE492+BE496+BE507+BE508+BE509+BE519+BE520+BE569+BE601+#REF!+BE681+BE683+BE688+BE724+BE744+BE767+BE929</f>
        <v>#REF!</v>
      </c>
      <c r="BF1029" s="42" t="e">
        <f>+#REF!+#REF!+BF115+BF116+BF117+BF118+BF119+BF144+BF153+BF154+BF155+BF276+BF277+BF278+BF279+BF280+BF281+BF282+BF339+BF340+BF341+BF342+BF343+BF344+BF345+BF346+BF347+BF348+BF450+BF451+#REF!+BF452+#REF!+#REF!+#REF!+BF471+BF480+BF481+BF482+BF483+BF484+BF486+BF492+BF496+BF507+BF508+BF509+BF519+BF520+BF569+BF601+#REF!+BF681+BF683+BF688+BF724+BF744+BF767+BF929</f>
        <v>#REF!</v>
      </c>
    </row>
    <row r="1030" spans="1:59" s="3" customFormat="1" ht="27" hidden="1" customHeight="1" thickBot="1">
      <c r="A1030" s="52"/>
      <c r="B1030" s="52"/>
      <c r="C1030" s="52"/>
      <c r="D1030" s="61" t="s">
        <v>30</v>
      </c>
      <c r="E1030" s="61" t="s">
        <v>30</v>
      </c>
      <c r="F1030" s="64" t="s">
        <v>30</v>
      </c>
      <c r="G1030" s="50"/>
      <c r="H1030" s="65"/>
      <c r="I1030" s="52">
        <v>60</v>
      </c>
      <c r="J1030" s="42" t="e">
        <f>+#REF!+J83+J84+J120+J121+J122+J123+J124+J125+J156+J306+J307+J308+J309+J310+J311+J312+J313+J314+J315+J316+J317+J321+J322+J323+J324+J325+J326+J327+J328+J329+J330+J331+J332+J333+J334+J335+J336+J337+J338+J449+#REF!+#REF!+J510+J511+J512+J513+J546+J562+J574+J684+J685+J687+J689+J704+J707+J733+J739+J742+J761</f>
        <v>#REF!</v>
      </c>
      <c r="K1030" s="42" t="e">
        <f>+#REF!+K83+K84+K120+K121+K122+K123+K124+K125+K156+K306+K307+K308+K309+K310+K311+K312+K313+K314+K315+K316+K317+K321+K322+K323+K324+K325+K326+K327+K328+K329+K330+K331+K332+K333+K334+K335+K336+K337+K338+K449+#REF!+#REF!+K510+K511+K512+K513+K546+K562+K574+K684+K685+K687+K689+K704+K707+K733+K739+K742+K761</f>
        <v>#REF!</v>
      </c>
      <c r="L1030" s="42" t="e">
        <f>+#REF!+L83+L84+L120+L121+L122+L123+L124+L125+L156+L306+L307+L308+L309+L310+L311+L312+L313+L314+L315+L316+L317+L321+L322+L323+L324+L325+L326+L327+L328+L329+L330+L331+L332+L333+L334+L335+L336+L337+L338+L449+#REF!+#REF!+L510+L511+L512+L513+L546+L562+L574+L684+L685+L687+L689+L704+L707+L733+L739+L742+L761</f>
        <v>#REF!</v>
      </c>
      <c r="M1030" s="42" t="e">
        <f>+#REF!+M83+M84+M120+M121+M122+M123+M124+M125+M156+M306+M307+M308+M309+M310+M311+M312+M313+M314+M315+M316+M317+M321+M322+M323+M324+M325+M326+M327+M328+M329+M330+M331+M332+M333+M334+M335+M336+M337+M338+M449+#REF!+#REF!+M510+M511+M512+M513+M546+M562+M574+M684+M685+M687+M689+M704+M707+M733+M739+M742+M761</f>
        <v>#REF!</v>
      </c>
      <c r="N1030" s="42" t="e">
        <f>+#REF!+N83+N84+N120+N121+N122+N123+N124+N125+N156+N306+N307+N308+N309+N310+N311+N312+N313+N314+N315+N316+N317+N321+N322+N323+N324+N325+N326+N327+N328+N329+N330+N331+N332+N333+N334+N335+N336+N337+N338+N449+#REF!+#REF!+N510+N511+N512+N513+N546+N562+N574+N684+N685+N687+N689+N704+N707+N733+N739+N742+N761</f>
        <v>#REF!</v>
      </c>
      <c r="O1030" s="42" t="e">
        <f>+#REF!+O83+O84+O120+O121+O122+O123+O124+O125+O156+O306+O307+O308+O309+O310+O311+O312+O313+O314+O315+O316+O317+O321+O322+O323+O324+O325+O326+O327+O328+O329+O330+O331+O332+O333+O334+O335+O336+O337+O338+O449+#REF!+#REF!+O510+O511+O512+O513+O546+O562+O574+O684+O685+O687+O689+O704+O707+O733+O739+O742+O761</f>
        <v>#REF!</v>
      </c>
      <c r="P1030" s="42" t="e">
        <f>+#REF!+P83+P84+P120+P121+P122+P123+P124+P125+P156+P306+P307+P308+P309+P310+P311+P312+P313+P314+P315+P316+P317+P321+P322+P323+P324+P325+P326+P327+P328+P329+P330+P331+P332+P333+P334+P335+P336+P337+P338+P449+#REF!+#REF!+P510+P511+P512+P513+P546+P562+P574+P684+P685+P687+P689+P704+P707+P733+P739+P742+P761</f>
        <v>#REF!</v>
      </c>
      <c r="Q1030" s="42" t="e">
        <f>+#REF!+Q83+Q84+Q120+Q121+Q122+Q123+Q124+Q125+Q156+Q306+Q307+Q308+Q309+Q310+Q311+Q312+Q313+Q314+Q315+Q316+Q317+Q321+Q322+Q323+Q324+Q325+Q326+Q327+Q328+Q329+Q330+Q331+Q332+Q333+Q334+Q335+Q336+Q337+Q338+Q449+#REF!+#REF!+Q510+Q511+Q512+Q513+Q546+Q562+Q574+Q684+Q685+Q687+Q689+Q704+Q707+Q733+Q739+Q742+Q761</f>
        <v>#REF!</v>
      </c>
      <c r="R1030" s="42" t="e">
        <f>+#REF!+R83+R84+R120+R121+R122+R123+R124+R125+R156+R306+R307+R308+R309+R310+R311+R312+R313+R314+R315+R316+R317+R321+R322+R323+R324+R325+R326+R327+R328+R329+R330+R331+R332+R333+R334+R335+R336+R337+R338+R449+#REF!+#REF!+R510+R511+R512+R513+R546+R562+R574+R684+R685+R687+R689+R704+R707+R733+R739+R742+R761</f>
        <v>#REF!</v>
      </c>
      <c r="S1030" s="42" t="e">
        <f>+#REF!+S83+S84+S120+S121+S122+S123+S124+S125+S156+S306+S307+S308+S309+S310+S311+S312+S313+S314+S315+S316+S317+S321+S322+S323+S324+S325+S326+S327+S328+S329+S330+S331+S332+S333+S334+S335+S336+S337+S338+S449+#REF!+#REF!+S510+S511+S512+S513+S546+S562+S574+S684+S685+S687+S689+S704+S707+S733+S739+S742+S761</f>
        <v>#REF!</v>
      </c>
      <c r="T1030" s="42" t="e">
        <f>+#REF!+T83+T84+T120+T121+T122+T123+T124+T125+T156+T306+T307+T308+T309+T310+T311+T312+T313+T314+T315+T316+T317+T321+T322+T323+T324+T325+T326+T327+T328+T329+T330+T331+T332+T333+T334+T335+T336+T337+T338+T449+#REF!+#REF!+T510+T511+T512+T513+T546+T562+T574+T684+T685+T687+T689+T704+T707+T733+T739+T742+T761</f>
        <v>#REF!</v>
      </c>
      <c r="U1030" s="42" t="e">
        <f>+#REF!+U83+U84+U120+U121+U122+U123+U124+U125+U156+U306+U307+U308+U309+U310+U311+U312+U313+U314+U315+U316+U317+U321+U322+U323+U324+U325+U326+U327+U328+U329+U330+U331+U332+U333+U334+U335+U336+U337+U338+U449+#REF!+#REF!+U510+U511+U512+U513+U546+U562+U574+U684+U685+U687+U689+U704+U707+U733+U739+U742+U761</f>
        <v>#REF!</v>
      </c>
      <c r="V1030" s="42" t="e">
        <f>+#REF!+V83+V84+V120+V121+V122+V123+V124+V125+V156+V306+V307+V308+V309+V310+V311+V312+V313+V314+V315+V316+V317+V321+V322+V323+V324+V325+V326+V327+V328+V329+V330+V331+V332+V333+V334+V335+V336+V337+V338+V449+#REF!+#REF!+V510+V511+V512+V513+V546+V562+V574+V684+V685+V687+V689+V704+V707+V733+V739+V742+V761</f>
        <v>#REF!</v>
      </c>
      <c r="W1030" s="42" t="e">
        <f>+#REF!+W83+W84+W120+W121+W122+W123+W124+W125+W156+W306+W307+W308+W309+W310+W311+W312+W313+W314+W315+W316+W317+W321+W322+W323+W324+W325+W326+W327+W328+W329+W330+W331+W332+W333+W334+W335+W336+W337+W338+W449+#REF!+#REF!+W510+W511+W512+W513+W546+W562+W574+W684+W685+W687+W689+W704+W707+W733+W739+W742+W761</f>
        <v>#REF!</v>
      </c>
      <c r="X1030" s="42" t="e">
        <f>+#REF!+X83+X84+X120+X121+X122+X123+X124+X125+X156+X306+X307+X308+X309+X310+X311+X312+X313+X314+X315+X316+X317+X321+X322+X323+X324+X325+X326+X327+X328+X329+X330+X331+X332+X333+X334+X335+X336+X337+X338+X449+#REF!+#REF!+X510+X511+X512+X513+X546+X562+X574+X684+X685+X687+X689+X704+X707+X733+X739+X742+X761</f>
        <v>#REF!</v>
      </c>
      <c r="Y1030" s="42" t="e">
        <f>+#REF!+Y83+Y84+Y120+Y121+Y122+Y123+Y124+Y125+Y156+Y306+Y307+Y308+Y309+Y310+Y311+Y312+Y313+Y314+Y315+Y316+Y317+Y321+Y322+Y323+Y324+Y325+Y326+Y327+Y328+Y329+Y330+Y331+Y332+Y333+Y334+Y335+Y336+Y337+Y338+Y449+#REF!+#REF!+Y510+Y511+Y512+Y513+Y546+Y562+Y574+Y684+Y685+Y687+Y689+Y704+Y707+Y733+Y739+Y742+Y761</f>
        <v>#REF!</v>
      </c>
      <c r="Z1030" s="42" t="e">
        <f>+#REF!+Z83+Z84+Z120+Z121+Z122+Z123+Z124+Z125+Z156+Z306+Z307+Z308+Z309+Z310+Z311+Z312+Z313+Z314+Z315+Z316+Z317+Z321+Z322+Z323+Z324+Z325+Z326+Z327+Z328+Z329+Z330+Z331+Z332+Z333+Z334+Z335+Z336+Z337+Z338+Z449+#REF!+#REF!+Z510+Z511+Z512+Z513+Z546+Z562+Z574+Z684+Z685+Z687+Z689+Z704+Z707+Z733+Z739+Z742+Z761</f>
        <v>#REF!</v>
      </c>
      <c r="AA1030" s="42" t="e">
        <f>+#REF!+AA83+AA84+AA120+AA121+AA122+AA123+AA124+AA125+AA156+AA306+AA307+AA308+AA309+AA310+AA311+AA312+AA313+AA314+AA315+AA316+AA317+AA321+AA322+AA323+AA324+AA325+AA326+AA327+AA328+AA329+AA330+AA331+AA332+AA333+AA334+AA335+AA336+AA337+AA338+AA449+#REF!+#REF!+AA510+AA511+AA512+AA513+AA546+AA562+AA574+AA684+AA685+AA687+AA689+AA704+AA707+AA733+AA739+AA742+AA761</f>
        <v>#REF!</v>
      </c>
      <c r="AB1030" s="42" t="e">
        <f>+#REF!+AB83+AB84+AB120+AB121+AB122+AB123+AB124+AB125+AB156+AB306+AB307+AB308+AB309+AB310+AB311+AB312+AB313+AB314+AB315+AB316+AB317+AB321+AB322+AB323+AB324+AB325+AB326+AB327+AB328+AB329+AB330+AB331+AB332+AB333+AB334+AB335+AB336+AB337+AB338+AB449+#REF!+#REF!+AB510+AB511+AB512+AB513+AB546+AB562+AB574+AB684+AB685+AB687+AB689+AB704+AB707+AB733+AB739+AB742+AB761</f>
        <v>#REF!</v>
      </c>
      <c r="AC1030" s="42" t="e">
        <f>+#REF!+AC83+AC84+AC120+AC121+AC122+AC123+AC124+AC125+AC156+AC306+AC307+AC308+AC309+AC310+AC311+AC312+AC313+AC314+AC315+AC316+AC317+AC321+AC322+AC323+AC324+AC325+AC326+AC327+AC328+AC329+AC330+AC331+AC332+AC333+AC334+AC335+AC336+AC337+AC338+AC449+#REF!+#REF!+AC510+AC511+AC512+AC513+AC546+AC562+AC574+AC684+AC685+AC687+AC689+AC704+AC707+AC733+AC739+AC742+AC761</f>
        <v>#REF!</v>
      </c>
      <c r="AD1030" s="42" t="e">
        <f>+#REF!+AD83+AD84+AD120+AD121+AD122+AD123+AD124+AD125+AD156+AD306+AD307+AD308+AD309+AD310+AD311+AD312+AD313+AD314+AD315+AD316+AD317+AD321+AD322+AD323+AD324+AD325+AD326+AD327+AD328+AD329+AD330+AD331+AD332+AD333+AD334+AD335+AD336+AD337+AD338+AD449+#REF!+#REF!+AD510+AD511+AD512+AD513+AD546+AD562+AD574+AD684+AD685+AD687+AD689+AD704+AD707+AD733+AD739+AD742+AD761</f>
        <v>#REF!</v>
      </c>
      <c r="AE1030" s="42" t="e">
        <f>+#REF!+AE83+AE84+AE120+AE121+AE122+AE123+AE124+AE125+AE156+AE306+AE307+AE308+AE309+AE310+AE311+AE312+AE313+AE314+AE315+AE316+AE317+AE321+AE322+AE323+AE324+AE325+AE326+AE327+AE328+AE329+AE330+AE331+AE332+AE333+AE334+AE335+AE336+AE337+AE338+AE449+#REF!+#REF!+AE510+AE511+AE512+AE513+AE546+AE562+AE574+AE684+AE685+AE687+AE689+AE704+AE707+AE733+AE739+AE742+AE761</f>
        <v>#REF!</v>
      </c>
      <c r="AF1030" s="42" t="e">
        <f>+#REF!+AF83+AF84+AF120+AF121+AF122+AF123+AF124+AF125+AF156+AF306+AF307+AF308+AF309+AF310+AF311+AF312+AF313+AF314+AF315+AF316+AF317+AF321+AF322+AF323+AF324+AF325+AF326+AF327+AF328+AF329+AF330+AF331+AF332+AF333+AF334+AF335+AF336+AF337+AF338+AF449+#REF!+#REF!+AF510+AF511+AF512+AF513+AF546+AF562+AF574+AF684+AF685+AF687+AF689+AF704+AF707+AF733+AF739+AF742+AF761</f>
        <v>#REF!</v>
      </c>
      <c r="AG1030" s="42" t="e">
        <f>+#REF!+AG83+AG84+AG120+AG121+AG122+AG123+AG124+AG125+AG156+AG306+AG307+AG308+AG309+AG310+AG311+AG312+AG313+AG314+AG315+AG316+AG317+AG321+AG322+AG323+AG324+AG325+AG326+AG327+AG328+AG329+AG330+AG331+AG332+AG333+AG334+AG335+AG336+AG337+AG338+AG449+#REF!+#REF!+AG510+AG511+AG512+AG513+AG546+AG562+AG574+AG684+AG685+AG687+AG689+AG704+AG707+AG733+AG739+AG742+AG761</f>
        <v>#REF!</v>
      </c>
      <c r="AH1030" s="42" t="e">
        <f>+#REF!+AH83+AH84+AH120+AH121+AH122+AH123+AH124+AH125+AH156+AH306+AH307+AH308+AH309+AH310+AH311+AH312+AH313+AH314+AH315+AH316+AH317+AH321+AH322+AH323+AH324+AH325+AH326+AH327+AH328+AH329+AH330+AH331+AH332+AH333+AH334+AH335+AH336+AH337+AH338+AH449+#REF!+#REF!+AH510+AH511+AH512+AH513+AH546+AH562+AH574+AH684+AH685+AH687+AH689+AH704+AH707+AH733+AH739+AH742+AH761</f>
        <v>#REF!</v>
      </c>
      <c r="AI1030" s="42" t="e">
        <f>+#REF!+AI83+AI84+AI120+AI121+AI122+AI123+AI124+AI125+AI156+AI306+AI307+AI308+AI309+AI310+AI311+AI312+AI313+AI314+AI315+AI316+AI317+AI321+AI322+AI323+AI324+AI325+AI326+AI327+AI328+AI329+AI330+AI331+AI332+AI333+AI334+AI335+AI336+AI337+AI338+AI449+#REF!+#REF!+AI510+AI511+AI512+AI513+AI546+AI562+AI574+AI684+AI685+AI687+AI689+AI704+AI707+AI733+AI739+AI742+AI761</f>
        <v>#REF!</v>
      </c>
      <c r="AJ1030" s="42" t="e">
        <f>+#REF!+AJ83+AJ84+AJ120+AJ121+AJ122+AJ123+AJ124+AJ125+AJ156+AJ306+AJ307+AJ308+AJ309+AJ310+AJ311+AJ312+AJ313+AJ314+AJ315+AJ316+AJ317+AJ321+AJ322+AJ323+AJ324+AJ325+AJ326+AJ327+AJ328+AJ329+AJ330+AJ331+AJ332+AJ333+AJ334+AJ335+AJ336+AJ337+AJ338+AJ449+#REF!+#REF!+AJ510+AJ511+AJ512+AJ513+AJ546+AJ562+AJ574+AJ684+AJ685+AJ687+AJ689+AJ704+AJ707+AJ733+AJ739+AJ742+AJ761</f>
        <v>#REF!</v>
      </c>
      <c r="AK1030" s="42" t="e">
        <f>+#REF!+AK83+AK84+AK120+AK121+AK122+AK123+AK124+AK125+AK156+AK306+AK307+AK308+AK309+AK310+AK311+AK312+AK313+AK314+AK315+AK316+AK317+AK321+AK322+AK323+AK324+AK325+AK326+AK327+AK328+AK329+AK330+AK331+AK332+AK333+AK334+AK335+AK336+AK337+AK338+AK449+#REF!+#REF!+AK510+AK511+AK512+AK513+AK546+AK562+AK574+AK684+AK685+AK687+AK689+AK704+AK707+AK733+AK739+AK742+AK761</f>
        <v>#REF!</v>
      </c>
      <c r="AL1030" s="42" t="e">
        <f>+#REF!+AL83+AL84+AL120+AL121+AL122+AL123+AL124+AL125+AL156+AL306+AL307+AL308+AL309+AL310+AL311+AL312+AL313+AL314+AL315+AL316+AL317+AL321+AL322+AL323+AL324+AL325+AL326+AL327+AL328+AL329+AL330+AL331+AL332+AL333+AL334+AL335+AL336+AL337+AL338+AL449+#REF!+#REF!+AL510+AL511+AL512+AL513+AL546+AL562+AL574+AL684+AL685+AL687+AL689+AL704+AL707+AL733+AL739+AL742+AL761</f>
        <v>#REF!</v>
      </c>
      <c r="AM1030" s="42" t="e">
        <f>+#REF!+AM83+AM84+AM120+AM121+AM122+AM123+AM124+AM125+AM156+AM306+AM307+AM308+AM309+AM310+AM311+AM312+AM313+AM314+AM315+AM316+AM317+AM321+AM322+AM323+AM324+AM325+AM326+AM327+AM328+AM329+AM330+AM331+AM332+AM333+AM334+AM335+AM336+AM337+AM338+AM449+#REF!+#REF!+AM510+AM511+AM512+AM513+AM546+AM562+AM574+AM684+AM685+AM687+AM689+AM704+AM707+AM733+AM739+AM742+AM761</f>
        <v>#REF!</v>
      </c>
      <c r="AN1030" s="42" t="e">
        <f>+#REF!+AN83+AN84+AN120+AN121+AN122+AN123+AN124+AN125+AN156+AN306+AN307+AN308+AN309+AN310+AN311+AN312+AN313+AN314+AN315+AN316+AN317+AN321+AN322+AN323+AN324+AN325+AN326+AN327+AN328+AN329+AN330+AN331+AN332+AN333+AN334+AN335+AN336+AN337+AN338+AN449+#REF!+#REF!+AN510+AN511+AN512+AN513+AN546+AN562+AN574+AN684+AN685+AN687+AN689+AN704+AN707+AN733+AN739+AN742+AN761</f>
        <v>#REF!</v>
      </c>
      <c r="AO1030" s="42" t="e">
        <f>+#REF!+AO83+AO84+AO120+AO121+AO122+AO123+AO124+AO125+AO156+AO306+AO307+AO308+AO309+AO310+AO311+AO312+AO313+AO314+AO315+AO316+AO317+AO321+AO322+AO323+AO324+AO325+AO326+AO327+AO328+AO329+AO330+AO331+AO332+AO333+AO334+AO335+AO336+AO337+AO338+AO449+#REF!+#REF!+AO510+AO511+AO512+AO513+AO546+AO562+AO574+AO684+AO685+AO687+AO689+AO704+AO707+AO733+AO739+AO742+AO761</f>
        <v>#REF!</v>
      </c>
      <c r="AP1030" s="42" t="e">
        <f>+#REF!+AP83+AP84+AP120+AP121+AP122+AP123+AP124+AP125+AP156+AP306+AP307+AP308+AP309+AP310+AP311+AP312+AP313+AP314+AP315+AP316+AP317+AP321+AP322+AP323+AP324+AP325+AP326+AP327+AP328+AP329+AP330+AP331+AP332+AP333+AP334+AP335+AP336+AP337+AP338+AP449+#REF!+#REF!+AP510+AP511+AP512+AP513+AP546+AP562+AP574+AP684+AP685+AP687+AP689+AP704+AP707+AP733+AP739+AP742+AP761</f>
        <v>#REF!</v>
      </c>
      <c r="AQ1030" s="42" t="e">
        <f>+#REF!+AQ83+AQ84+AQ120+AQ121+AQ122+AQ123+AQ124+AQ125+AQ156+AQ306+AQ307+AQ308+AQ309+AQ310+AQ311+AQ312+AQ313+AQ314+AQ315+AQ316+AQ317+AQ321+AQ322+AQ323+AQ324+AQ325+AQ326+AQ327+AQ328+AQ329+AQ330+AQ331+AQ332+AQ333+AQ334+AQ335+AQ336+AQ337+AQ338+AQ449+#REF!+#REF!+AQ510+AQ511+AQ512+AQ513+AQ546+AQ562+AQ574+AQ684+AQ685+AQ687+AQ689+AQ704+AQ707+AQ733+AQ739+AQ742+AQ761</f>
        <v>#REF!</v>
      </c>
      <c r="AR1030" s="42" t="e">
        <f>+#REF!+AR83+AR84+AR120+AR121+AR122+AR123+AR124+AR125+AR156+AR306+AR307+AR308+AR309+AR310+AR311+AR312+AR313+AR314+AR315+AR316+AR317+AR321+AR322+AR323+AR324+AR325+AR326+AR327+AR328+AR329+AR330+AR331+AR332+AR333+AR334+AR335+AR336+AR337+AR338+AR449+#REF!+#REF!+AR510+AR511+AR512+AR513+AR546+AR562+AR574+AR684+AR685+AR687+AR689+AR704+AR707+AR733+AR739+AR742+AR761</f>
        <v>#REF!</v>
      </c>
      <c r="AS1030" s="42" t="e">
        <f>+#REF!+AS83+AS84+AS120+AS121+AS122+AS123+AS124+AS125+AS156+AS306+AS307+AS308+AS309+AS310+AS311+AS312+AS313+AS314+AS315+AS316+AS317+AS321+AS322+AS323+AS324+AS325+AS326+AS327+AS328+AS329+AS330+AS331+AS332+AS333+AS334+AS335+AS336+AS337+AS338+AS449+#REF!+#REF!+AS510+AS511+AS512+AS513+AS546+AS562+AS574+AS684+AS685+AS687+AS689+AS704+AS707+AS733+AS739+AS742+AS761</f>
        <v>#REF!</v>
      </c>
      <c r="AT1030" s="42" t="e">
        <f>+#REF!+AT83+AT84+AT120+AT121+AT122+AT123+AT124+AT125+AT156+AT306+AT307+AT308+AT309+AT310+AT311+AT312+AT313+AT314+AT315+AT316+AT317+AT321+AT322+AT323+AT324+AT325+AT326+AT327+AT328+AT329+AT330+AT331+AT332+AT333+AT334+AT335+AT336+AT337+AT338+AT449+#REF!+#REF!+AT510+AT511+AT512+AT513+AT546+AT562+AT574+AT684+AT685+AT687+AT689+AT704+AT707+AT733+AT739+AT742+AT761</f>
        <v>#REF!</v>
      </c>
      <c r="AU1030" s="42" t="e">
        <f>+#REF!+AU83+AU84+AU120+AU121+AU122+AU123+AU124+AU125+AU156+AU306+AU307+AU308+AU309+AU310+AU311+AU312+AU313+AU314+AU315+AU316+AU317+AU321+AU322+AU323+AU324+AU325+AU326+AU327+AU328+AU329+AU330+AU331+AU332+AU333+AU334+AU335+AU336+AU337+AU338+AU449+#REF!+#REF!+AU510+AU511+AU512+AU513+AU546+AU562+AU574+AU684+AU685+AU687+AU689+AU704+AU707+AU733+AU739+AU742+AU761</f>
        <v>#REF!</v>
      </c>
      <c r="AV1030" s="42" t="e">
        <f>+#REF!+AV83+AV84+AV120+AV121+AV122+AV123+AV124+AV125+AV156+AV306+AV307+AV308+AV309+AV310+AV311+AV312+AV313+AV314+AV315+AV316+AV317+AV321+AV322+AV323+AV324+AV325+AV326+AV327+AV328+AV329+AV330+AV331+AV332+AV333+AV334+AV335+AV336+AV337+AV338+AV449+#REF!+#REF!+AV510+AV511+AV512+AV513+AV546+AV562+AV574+AV684+AV685+AV687+AV689+AV704+AV707+AV733+AV739+AV742+AV761</f>
        <v>#REF!</v>
      </c>
      <c r="AW1030" s="42" t="e">
        <f>+#REF!+AW83+AW84+AW120+AW121+AW122+AW123+AW124+AW125+AW156+AW306+AW307+AW308+AW309+AW310+AW311+AW312+AW313+AW314+AW315+AW316+AW317+AW321+AW322+AW323+AW324+AW325+AW326+AW327+AW328+AW329+AW330+AW331+AW332+AW333+AW334+AW335+AW336+AW337+AW338+AW449+#REF!+#REF!+AW510+AW511+AW512+AW513+AW546+AW562+AW574+AW684+AW685+AW687+AW689+AW704+AW707+AW733+AW739+AW742+AW761</f>
        <v>#REF!</v>
      </c>
      <c r="AX1030" s="42" t="e">
        <f>+#REF!+AX83+AX84+AX120+AX121+AX122+AX123+AX124+AX125+AX156+AX306+AX307+AX308+AX309+AX310+AX311+AX312+AX313+AX314+AX315+AX316+AX317+AX321+AX322+AX323+AX324+AX325+AX326+AX327+AX328+AX329+AX330+AX331+AX332+AX333+AX334+AX335+AX336+AX337+AX338+AX449+#REF!+#REF!+AX510+AX511+AX512+AX513+AX546+AX562+AX574+AX684+AX685+AX687+AX689+AX704+AX707+AX733+AX739+AX742+AX761</f>
        <v>#REF!</v>
      </c>
      <c r="AY1030" s="42" t="e">
        <f>+#REF!+AY83+AY84+AY120+AY121+AY122+AY123+AY124+AY125+AY156+AY306+AY307+AY308+AY309+AY310+AY311+AY312+AY313+AY314+AY315+AY316+AY317+AY321+AY322+AY323+AY324+AY325+AY326+AY327+AY328+AY329+AY330+AY331+AY332+AY333+AY334+AY335+AY336+AY337+AY338+AY449+#REF!+#REF!+AY510+AY511+AY512+AY513+AY546+AY562+AY574+AY684+AY685+AY687+AY689+AY704+AY707+AY733+AY739+AY742+AY761</f>
        <v>#REF!</v>
      </c>
      <c r="AZ1030" s="42" t="e">
        <f>+#REF!+AZ83+AZ84+AZ120+AZ121+AZ122+AZ123+AZ124+AZ125+AZ156+AZ306+AZ307+AZ308+AZ309+AZ310+AZ311+AZ312+AZ313+AZ314+AZ315+AZ316+AZ317+AZ321+AZ322+AZ323+AZ324+AZ325+AZ326+AZ327+AZ328+AZ329+AZ330+AZ331+AZ332+AZ333+AZ334+AZ335+AZ336+AZ337+AZ338+AZ449+#REF!+#REF!+AZ510+AZ511+AZ512+AZ513+AZ546+AZ562+AZ574+AZ684+AZ685+AZ687+AZ689+AZ704+AZ707+AZ733+AZ739+AZ742+AZ761</f>
        <v>#REF!</v>
      </c>
      <c r="BA1030" s="42" t="e">
        <f>+#REF!+BA83+BA84+BA120+BA121+BA122+BA123+BA124+BA125+BA156+BA306+BA307+BA308+BA309+BA310+BA311+BA312+BA313+BA314+BA315+BA316+BA317+BA321+BA322+BA323+BA324+BA325+BA326+BA327+BA328+BA329+BA330+BA331+BA332+BA333+BA334+BA335+BA336+BA337+BA338+BA449+#REF!+#REF!+BA510+BA511+BA512+BA513+BA546+BA562+BA574+BA684+BA685+BA687+BA689+BA704+BA707+BA733+BA739+BA742+BA761</f>
        <v>#REF!</v>
      </c>
      <c r="BB1030" s="42" t="e">
        <f>+#REF!+BB83+BB84+BB120+BB121+BB122+BB123+BB124+BB125+BB156+BB306+BB307+BB308+BB309+BB310+BB311+BB312+BB313+BB314+BB315+BB316+BB317+BB321+BB322+BB323+BB324+BB325+BB326+BB327+BB328+BB329+BB330+BB331+BB332+BB333+BB334+BB335+BB336+BB337+BB338+BB449+#REF!+#REF!+BB510+BB511+BB512+BB513+BB546+BB562+BB574+BB684+BB685+BB687+BB689+BB704+BB707+BB733+BB739+BB742+BB761</f>
        <v>#REF!</v>
      </c>
      <c r="BC1030" s="42" t="e">
        <f>+#REF!+BC83+BC84+BC120+BC121+BC122+BC123+BC124+BC125+BC156+BC306+BC307+BC308+BC309+BC310+BC311+BC312+BC313+BC314+BC315+BC316+BC317+BC321+BC322+BC323+BC324+BC325+BC326+BC327+BC328+BC329+BC330+BC331+BC332+BC333+BC334+BC335+BC336+BC337+BC338+BC449+#REF!+#REF!+BC510+BC511+BC512+BC513+BC546+BC562+BC574+BC684+BC685+BC687+BC689+BC704+BC707+BC733+BC739+BC742+BC761</f>
        <v>#REF!</v>
      </c>
      <c r="BD1030" s="42" t="e">
        <f>+#REF!+BD83+BD84+BD120+BD121+BD122+BD123+BD124+BD125+BD156+BD306+BD307+BD308+BD309+BD310+BD311+BD312+BD313+BD314+BD315+BD316+BD317+BD321+BD322+BD323+BD324+BD325+BD326+BD327+BD328+BD329+BD330+BD331+BD332+BD333+BD334+BD335+BD336+BD337+BD338+BD449+#REF!+#REF!+BD510+BD511+BD512+BD513+BD546+BD562+BD574+BD684+BD685+BD687+BD689+BD704+BD707+BD733+BD739+BD742+BD761</f>
        <v>#REF!</v>
      </c>
      <c r="BE1030" s="42" t="e">
        <f>+#REF!+BE83+BE84+BE120+BE121+BE122+BE123+BE124+BE125+BE156+BE306+BE307+BE308+BE309+BE310+BE311+BE312+BE313+BE314+BE315+BE316+BE317+BE321+BE322+BE323+BE324+BE325+BE326+BE327+BE328+BE329+BE330+BE331+BE332+BE333+BE334+BE335+BE336+BE337+BE338+BE449+#REF!+#REF!+BE510+BE511+BE512+BE513+BE546+BE562+BE574+BE684+BE685+BE687+BE689+BE704+BE707+BE733+BE739+BE742+BE761</f>
        <v>#REF!</v>
      </c>
      <c r="BF1030" s="42" t="e">
        <f>+#REF!+BF83+BF84+BF120+BF121+BF122+BF123+BF124+BF125+BF156+BF306+BF307+BF308+BF309+BF310+BF311+BF312+BF313+BF314+BF315+BF316+BF317+BF321+BF322+BF323+BF324+BF325+BF326+BF327+BF328+BF329+BF330+BF331+BF332+BF333+BF334+BF335+BF336+BF337+BF338+BF449+#REF!+#REF!+BF510+BF511+BF512+BF513+BF546+BF562+BF574+BF684+BF685+BF687+BF689+BF704+BF707+BF733+BF739+BF742+BF761</f>
        <v>#REF!</v>
      </c>
    </row>
    <row r="1031" spans="1:59" s="3" customFormat="1" ht="27" hidden="1" customHeight="1" thickBot="1">
      <c r="A1031" s="52"/>
      <c r="B1031" s="52"/>
      <c r="C1031" s="52"/>
      <c r="D1031" s="61" t="s">
        <v>31</v>
      </c>
      <c r="E1031" s="61" t="s">
        <v>31</v>
      </c>
      <c r="F1031" s="64" t="s">
        <v>31</v>
      </c>
      <c r="G1031" s="50"/>
      <c r="H1031" s="65"/>
      <c r="I1031" s="52">
        <v>33</v>
      </c>
      <c r="J1031" s="42" t="e">
        <f>+J85+J86+J126+J127+J128+J129+J130+J131+J132+J157+J436+J437+J438+J439+J440+J441+J442+J443+J444+J445+J446+J447+J448+J474+J475+J476+J477+J479+J559+J719+J722+J723+J736+J738+J749+#REF!+J808</f>
        <v>#REF!</v>
      </c>
      <c r="K1031" s="42" t="e">
        <f>+K85+K86+K126+K127+K128+K129+K130+K131+K132+K157+K436+K437+K438+K439+K440+K441+K442+K443+K444+K445+K446+K447+K448+K474+K475+K476+K477+K479+K559+K719+K722+K723+K736+K738+K749+#REF!+K808</f>
        <v>#REF!</v>
      </c>
      <c r="L1031" s="42" t="e">
        <f>+L85+L86+L126+L127+L128+L129+L130+L131+L132+L157+L436+L437+L438+L439+L440+L441+L442+L443+L444+L445+L446+L447+L448+L474+L475+L476+L477+L479+L559+L719+L722+L723+L736+L738+L749+#REF!+L808</f>
        <v>#REF!</v>
      </c>
      <c r="M1031" s="42" t="e">
        <f>+M85+M86+M126+M127+M128+M129+M130+M131+M132+M157+M436+M437+M438+M439+M440+M441+M442+M443+M444+M445+M446+M447+M448+M474+M475+M476+M477+M479+M559+M719+M722+M723+M736+M738+M749+#REF!+M808</f>
        <v>#REF!</v>
      </c>
      <c r="N1031" s="42" t="e">
        <f>+N85+N86+N126+N127+N128+N129+N130+N131+N132+N157+N436+N437+N438+N439+N440+N441+N442+N443+N444+N445+N446+N447+N448+N474+N475+N476+N477+N479+N559+N719+N722+N723+N736+N738+N749+#REF!+N808</f>
        <v>#REF!</v>
      </c>
      <c r="O1031" s="42" t="e">
        <f>+O85+O86+O126+O127+O128+O129+O130+O131+O132+O157+O436+O437+O438+O439+O440+O441+O442+O443+O444+O445+O446+O447+O448+O474+O475+O476+O477+O479+O559+O719+O722+O723+O736+O738+O749+#REF!+O808</f>
        <v>#REF!</v>
      </c>
      <c r="P1031" s="42" t="e">
        <f>+P85+P86+P126+P127+P128+P129+P130+P131+P132+P157+P436+P437+P438+P439+P440+P441+P442+P443+P444+P445+P446+P447+P448+P474+P475+P476+P477+P479+P559+P719+P722+P723+P736+P738+P749+#REF!+P808</f>
        <v>#REF!</v>
      </c>
      <c r="Q1031" s="42" t="e">
        <f>+Q85+Q86+Q126+Q127+Q128+Q129+Q130+Q131+Q132+Q157+Q436+Q437+Q438+Q439+Q440+Q441+Q442+Q443+Q444+Q445+Q446+Q447+Q448+Q474+Q475+Q476+Q477+Q479+Q559+Q719+Q722+Q723+Q736+Q738+Q749+#REF!+Q808</f>
        <v>#REF!</v>
      </c>
      <c r="R1031" s="42" t="e">
        <f>+R85+R86+R126+R127+R128+R129+R130+R131+R132+R157+R436+R437+R438+R439+R440+R441+R442+R443+R444+R445+R446+R447+R448+R474+R475+R476+R477+R479+R559+R719+R722+R723+R736+R738+R749+#REF!+R808</f>
        <v>#REF!</v>
      </c>
      <c r="S1031" s="42" t="e">
        <f>+S85+S86+S126+S127+S128+S129+S130+S131+S132+S157+S436+S437+S438+S439+S440+S441+S442+S443+S444+S445+S446+S447+S448+S474+S475+S476+S477+S479+S559+S719+S722+S723+S736+S738+S749+#REF!+S808</f>
        <v>#REF!</v>
      </c>
      <c r="T1031" s="42" t="e">
        <f>+T85+T86+T126+T127+T128+T129+T130+T131+T132+T157+T436+T437+T438+T439+T440+T441+T442+T443+T444+T445+T446+T447+T448+T474+T475+T476+T477+T479+T559+T719+T722+T723+T736+T738+T749+#REF!+T808</f>
        <v>#REF!</v>
      </c>
      <c r="U1031" s="42" t="e">
        <f>+U85+U86+U126+U127+U128+U129+U130+U131+U132+U157+U436+U437+U438+U439+U440+U441+U442+U443+U444+U445+U446+U447+U448+U474+U475+U476+U477+U479+U559+U719+U722+U723+U736+U738+U749+#REF!+U808</f>
        <v>#REF!</v>
      </c>
      <c r="V1031" s="42" t="e">
        <f>+V85+V86+V126+V127+V128+V129+V130+V131+V132+V157+V436+V437+V438+V439+V440+V441+V442+V443+V444+V445+V446+V447+V448+V474+V475+V476+V477+V479+V559+V719+V722+V723+V736+V738+V749+#REF!+V808</f>
        <v>#REF!</v>
      </c>
      <c r="W1031" s="42" t="e">
        <f>+W85+W86+W126+W127+W128+W129+W130+W131+W132+W157+W436+W437+W438+W439+W440+W441+W442+W443+W444+W445+W446+W447+W448+W474+W475+W476+W477+W479+W559+W719+W722+W723+W736+W738+W749+#REF!+W808</f>
        <v>#REF!</v>
      </c>
      <c r="X1031" s="42" t="e">
        <f>+X85+X86+X126+X127+X128+X129+X130+X131+X132+X157+X436+X437+X438+X439+X440+X441+X442+X443+X444+X445+X446+X447+X448+X474+X475+X476+X477+X479+X559+X719+X722+X723+X736+X738+X749+#REF!+X808</f>
        <v>#REF!</v>
      </c>
      <c r="Y1031" s="42" t="e">
        <f>+Y85+Y86+Y126+Y127+Y128+Y129+Y130+Y131+Y132+Y157+Y436+Y437+Y438+Y439+Y440+Y441+Y442+Y443+Y444+Y445+Y446+Y447+Y448+Y474+Y475+Y476+Y477+Y479+Y559+Y719+Y722+Y723+Y736+Y738+Y749+#REF!+Y808</f>
        <v>#REF!</v>
      </c>
      <c r="Z1031" s="42" t="e">
        <f>+Z85+Z86+Z126+Z127+Z128+Z129+Z130+Z131+Z132+Z157+Z436+Z437+Z438+Z439+Z440+Z441+Z442+Z443+Z444+Z445+Z446+Z447+Z448+Z474+Z475+Z476+Z477+Z479+Z559+Z719+Z722+Z723+Z736+Z738+Z749+#REF!+Z808</f>
        <v>#REF!</v>
      </c>
      <c r="AA1031" s="42" t="e">
        <f>+AA85+AA86+AA126+AA127+AA128+AA129+AA130+AA131+AA132+AA157+AA436+AA437+AA438+AA439+AA440+AA441+AA442+AA443+AA444+AA445+AA446+AA447+AA448+AA474+AA475+AA476+AA477+AA479+AA559+AA719+AA722+AA723+AA736+AA738+AA749+#REF!+AA808</f>
        <v>#REF!</v>
      </c>
      <c r="AB1031" s="42" t="e">
        <f>+AB85+AB86+AB126+AB127+AB128+AB129+AB130+AB131+AB132+AB157+AB436+AB437+AB438+AB439+AB440+AB441+AB442+AB443+AB444+AB445+AB446+AB447+AB448+AB474+AB475+AB476+AB477+AB479+AB559+AB719+AB722+AB723+AB736+AB738+AB749+#REF!+AB808</f>
        <v>#REF!</v>
      </c>
      <c r="AC1031" s="42" t="e">
        <f>+AC85+AC86+AC126+AC127+AC128+AC129+AC130+AC131+AC132+AC157+AC436+AC437+AC438+AC439+AC440+AC441+AC442+AC443+AC444+AC445+AC446+AC447+AC448+AC474+AC475+AC476+AC477+AC479+AC559+AC719+AC722+AC723+AC736+AC738+AC749+#REF!+AC808</f>
        <v>#REF!</v>
      </c>
      <c r="AD1031" s="42" t="e">
        <f>+AD85+AD86+AD126+AD127+AD128+AD129+AD130+AD131+AD132+AD157+AD436+AD437+AD438+AD439+AD440+AD441+AD442+AD443+AD444+AD445+AD446+AD447+AD448+AD474+AD475+AD476+AD477+AD479+AD559+AD719+AD722+AD723+AD736+AD738+AD749+#REF!+AD808</f>
        <v>#REF!</v>
      </c>
      <c r="AE1031" s="42" t="e">
        <f>+AE85+AE86+AE126+AE127+AE128+AE129+AE130+AE131+AE132+AE157+AE436+AE437+AE438+AE439+AE440+AE441+AE442+AE443+AE444+AE445+AE446+AE447+AE448+AE474+AE475+AE476+AE477+AE479+AE559+AE719+AE722+AE723+AE736+AE738+AE749+#REF!+AE808</f>
        <v>#REF!</v>
      </c>
      <c r="AF1031" s="42" t="e">
        <f>+AF85+AF86+AF126+AF127+AF128+AF129+AF130+AF131+AF132+AF157+AF436+AF437+AF438+AF439+AF440+AF441+AF442+AF443+AF444+AF445+AF446+AF447+AF448+AF474+AF475+AF476+AF477+AF479+AF559+AF719+AF722+AF723+AF736+AF738+AF749+#REF!+AF808</f>
        <v>#REF!</v>
      </c>
      <c r="AG1031" s="42" t="e">
        <f>+AG85+AG86+AG126+AG127+AG128+AG129+AG130+AG131+AG132+AG157+AG436+AG437+AG438+AG439+AG440+AG441+AG442+AG443+AG444+AG445+AG446+AG447+AG448+AG474+AG475+AG476+AG477+AG479+AG559+AG719+AG722+AG723+AG736+AG738+AG749+#REF!+AG808</f>
        <v>#REF!</v>
      </c>
      <c r="AH1031" s="42" t="e">
        <f>+AH85+AH86+AH126+AH127+AH128+AH129+AH130+AH131+AH132+AH157+AH436+AH437+AH438+AH439+AH440+AH441+AH442+AH443+AH444+AH445+AH446+AH447+AH448+AH474+AH475+AH476+AH477+AH479+AH559+AH719+AH722+AH723+AH736+AH738+AH749+#REF!+AH808</f>
        <v>#REF!</v>
      </c>
      <c r="AI1031" s="42" t="e">
        <f>+AI85+AI86+AI126+AI127+AI128+AI129+AI130+AI131+AI132+AI157+AI436+AI437+AI438+AI439+AI440+AI441+AI442+AI443+AI444+AI445+AI446+AI447+AI448+AI474+AI475+AI476+AI477+AI479+AI559+AI719+AI722+AI723+AI736+AI738+AI749+#REF!+AI808</f>
        <v>#REF!</v>
      </c>
      <c r="AJ1031" s="42" t="e">
        <f>+AJ85+AJ86+AJ126+AJ127+AJ128+AJ129+AJ130+AJ131+AJ132+AJ157+AJ436+AJ437+AJ438+AJ439+AJ440+AJ441+AJ442+AJ443+AJ444+AJ445+AJ446+AJ447+AJ448+AJ474+AJ475+AJ476+AJ477+AJ479+AJ559+AJ719+AJ722+AJ723+AJ736+AJ738+AJ749+#REF!+AJ808</f>
        <v>#REF!</v>
      </c>
      <c r="AK1031" s="42" t="e">
        <f>+AK85+AK86+AK126+AK127+AK128+AK129+AK130+AK131+AK132+AK157+AK436+AK437+AK438+AK439+AK440+AK441+AK442+AK443+AK444+AK445+AK446+AK447+AK448+AK474+AK475+AK476+AK477+AK479+AK559+AK719+AK722+AK723+AK736+AK738+AK749+#REF!+AK808</f>
        <v>#REF!</v>
      </c>
      <c r="AL1031" s="42" t="e">
        <f>+AL85+AL86+AL126+AL127+AL128+AL129+AL130+AL131+AL132+AL157+AL436+AL437+AL438+AL439+AL440+AL441+AL442+AL443+AL444+AL445+AL446+AL447+AL448+AL474+AL475+AL476+AL477+AL479+AL559+AL719+AL722+AL723+AL736+AL738+AL749+#REF!+AL808</f>
        <v>#REF!</v>
      </c>
      <c r="AM1031" s="42" t="e">
        <f>+AM85+AM86+AM126+AM127+AM128+AM129+AM130+AM131+AM132+AM157+AM436+AM437+AM438+AM439+AM440+AM441+AM442+AM443+AM444+AM445+AM446+AM447+AM448+AM474+AM475+AM476+AM477+AM479+AM559+AM719+AM722+AM723+AM736+AM738+AM749+#REF!+AM808</f>
        <v>#REF!</v>
      </c>
      <c r="AN1031" s="42" t="e">
        <f>+AN85+AN86+AN126+AN127+AN128+AN129+AN130+AN131+AN132+AN157+AN436+AN437+AN438+AN439+AN440+AN441+AN442+AN443+AN444+AN445+AN446+AN447+AN448+AN474+AN475+AN476+AN477+AN479+AN559+AN719+AN722+AN723+AN736+AN738+AN749+#REF!+AN808</f>
        <v>#REF!</v>
      </c>
      <c r="AO1031" s="42" t="e">
        <f>+AO85+AO86+AO126+AO127+AO128+AO129+AO130+AO131+AO132+AO157+AO436+AO437+AO438+AO439+AO440+AO441+AO442+AO443+AO444+AO445+AO446+AO447+AO448+AO474+AO475+AO476+AO477+AO479+AO559+AO719+AO722+AO723+AO736+AO738+AO749+#REF!+AO808</f>
        <v>#REF!</v>
      </c>
      <c r="AP1031" s="42" t="e">
        <f>+AP85+AP86+AP126+AP127+AP128+AP129+AP130+AP131+AP132+AP157+AP436+AP437+AP438+AP439+AP440+AP441+AP442+AP443+AP444+AP445+AP446+AP447+AP448+AP474+AP475+AP476+AP477+AP479+AP559+AP719+AP722+AP723+AP736+AP738+AP749+#REF!+AP808</f>
        <v>#REF!</v>
      </c>
      <c r="AQ1031" s="42" t="e">
        <f>+AQ85+AQ86+AQ126+AQ127+AQ128+AQ129+AQ130+AQ131+AQ132+AQ157+AQ436+AQ437+AQ438+AQ439+AQ440+AQ441+AQ442+AQ443+AQ444+AQ445+AQ446+AQ447+AQ448+AQ474+AQ475+AQ476+AQ477+AQ479+AQ559+AQ719+AQ722+AQ723+AQ736+AQ738+AQ749+#REF!+AQ808</f>
        <v>#REF!</v>
      </c>
      <c r="AR1031" s="42" t="e">
        <f>+AR85+AR86+AR126+AR127+AR128+AR129+AR130+AR131+AR132+AR157+AR436+AR437+AR438+AR439+AR440+AR441+AR442+AR443+AR444+AR445+AR446+AR447+AR448+AR474+AR475+AR476+AR477+AR479+AR559+AR719+AR722+AR723+AR736+AR738+AR749+#REF!+AR808</f>
        <v>#REF!</v>
      </c>
      <c r="AS1031" s="42" t="e">
        <f>+AS85+AS86+AS126+AS127+AS128+AS129+AS130+AS131+AS132+AS157+AS436+AS437+AS438+AS439+AS440+AS441+AS442+AS443+AS444+AS445+AS446+AS447+AS448+AS474+AS475+AS476+AS477+AS479+AS559+AS719+AS722+AS723+AS736+AS738+AS749+#REF!+AS808</f>
        <v>#REF!</v>
      </c>
      <c r="AT1031" s="42" t="e">
        <f>+AT85+AT86+AT126+AT127+AT128+AT129+AT130+AT131+AT132+AT157+AT436+AT437+AT438+AT439+AT440+AT441+AT442+AT443+AT444+AT445+AT446+AT447+AT448+AT474+AT475+AT476+AT477+AT479+AT559+AT719+AT722+AT723+AT736+AT738+AT749+#REF!+AT808</f>
        <v>#REF!</v>
      </c>
      <c r="AU1031" s="42" t="e">
        <f>+AU85+AU86+AU126+AU127+AU128+AU129+AU130+AU131+AU132+AU157+AU436+AU437+AU438+AU439+AU440+AU441+AU442+AU443+AU444+AU445+AU446+AU447+AU448+AU474+AU475+AU476+AU477+AU479+AU559+AU719+AU722+AU723+AU736+AU738+AU749+#REF!+AU808</f>
        <v>#REF!</v>
      </c>
      <c r="AV1031" s="42" t="e">
        <f>+AV85+AV86+AV126+AV127+AV128+AV129+AV130+AV131+AV132+AV157+AV436+AV437+AV438+AV439+AV440+AV441+AV442+AV443+AV444+AV445+AV446+AV447+AV448+AV474+AV475+AV476+AV477+AV479+AV559+AV719+AV722+AV723+AV736+AV738+AV749+#REF!+AV808</f>
        <v>#REF!</v>
      </c>
      <c r="AW1031" s="42" t="e">
        <f>+AW85+AW86+AW126+AW127+AW128+AW129+AW130+AW131+AW132+AW157+AW436+AW437+AW438+AW439+AW440+AW441+AW442+AW443+AW444+AW445+AW446+AW447+AW448+AW474+AW475+AW476+AW477+AW479+AW559+AW719+AW722+AW723+AW736+AW738+AW749+#REF!+AW808</f>
        <v>#REF!</v>
      </c>
      <c r="AX1031" s="42" t="e">
        <f>+AX85+AX86+AX126+AX127+AX128+AX129+AX130+AX131+AX132+AX157+AX436+AX437+AX438+AX439+AX440+AX441+AX442+AX443+AX444+AX445+AX446+AX447+AX448+AX474+AX475+AX476+AX477+AX479+AX559+AX719+AX722+AX723+AX736+AX738+AX749+#REF!+AX808</f>
        <v>#REF!</v>
      </c>
      <c r="AY1031" s="42" t="e">
        <f>+AY85+AY86+AY126+AY127+AY128+AY129+AY130+AY131+AY132+AY157+AY436+AY437+AY438+AY439+AY440+AY441+AY442+AY443+AY444+AY445+AY446+AY447+AY448+AY474+AY475+AY476+AY477+AY479+AY559+AY719+AY722+AY723+AY736+AY738+AY749+#REF!+AY808</f>
        <v>#REF!</v>
      </c>
      <c r="AZ1031" s="42" t="e">
        <f>+AZ85+AZ86+AZ126+AZ127+AZ128+AZ129+AZ130+AZ131+AZ132+AZ157+AZ436+AZ437+AZ438+AZ439+AZ440+AZ441+AZ442+AZ443+AZ444+AZ445+AZ446+AZ447+AZ448+AZ474+AZ475+AZ476+AZ477+AZ479+AZ559+AZ719+AZ722+AZ723+AZ736+AZ738+AZ749+#REF!+AZ808</f>
        <v>#REF!</v>
      </c>
      <c r="BA1031" s="42" t="e">
        <f>+BA85+BA86+BA126+BA127+BA128+BA129+BA130+BA131+BA132+BA157+BA436+BA437+BA438+BA439+BA440+BA441+BA442+BA443+BA444+BA445+BA446+BA447+BA448+BA474+BA475+BA476+BA477+BA479+BA559+BA719+BA722+BA723+BA736+BA738+BA749+#REF!+BA808</f>
        <v>#REF!</v>
      </c>
      <c r="BB1031" s="42" t="e">
        <f>+BB85+BB86+BB126+BB127+BB128+BB129+BB130+BB131+BB132+BB157+BB436+BB437+BB438+BB439+BB440+BB441+BB442+BB443+BB444+BB445+BB446+BB447+BB448+BB474+BB475+BB476+BB477+BB479+BB559+BB719+BB722+BB723+BB736+BB738+BB749+#REF!+BB808</f>
        <v>#REF!</v>
      </c>
      <c r="BC1031" s="42" t="e">
        <f>+BC85+BC86+BC126+BC127+BC128+BC129+BC130+BC131+BC132+BC157+BC436+BC437+BC438+BC439+BC440+BC441+BC442+BC443+BC444+BC445+BC446+BC447+BC448+BC474+BC475+BC476+BC477+BC479+BC559+BC719+BC722+BC723+BC736+BC738+BC749+#REF!+BC808</f>
        <v>#REF!</v>
      </c>
      <c r="BD1031" s="42" t="e">
        <f>+BD85+BD86+BD126+BD127+BD128+BD129+BD130+BD131+BD132+BD157+BD436+BD437+BD438+BD439+BD440+BD441+BD442+BD443+BD444+BD445+BD446+BD447+BD448+BD474+BD475+BD476+BD477+BD479+BD559+BD719+BD722+BD723+BD736+BD738+BD749+#REF!+BD808</f>
        <v>#REF!</v>
      </c>
      <c r="BE1031" s="42" t="e">
        <f>+BE85+BE86+BE126+BE127+BE128+BE129+BE130+BE131+BE132+BE157+BE436+BE437+BE438+BE439+BE440+BE441+BE442+BE443+BE444+BE445+BE446+BE447+BE448+BE474+BE475+BE476+BE477+BE479+BE559+BE719+BE722+BE723+BE736+BE738+BE749+#REF!+BE808</f>
        <v>#REF!</v>
      </c>
      <c r="BF1031" s="42" t="e">
        <f>+BF85+BF86+BF126+BF127+BF128+BF129+BF130+BF131+BF132+BF157+BF436+BF437+BF438+BF439+BF440+BF441+BF442+BF443+BF444+BF445+BF446+BF447+BF448+BF474+BF475+BF476+BF477+BF479+BF559+BF719+BF722+BF723+BF736+BF738+BF749+#REF!+BF808</f>
        <v>#REF!</v>
      </c>
    </row>
    <row r="1032" spans="1:59" s="3" customFormat="1" ht="27" hidden="1" customHeight="1" thickBot="1">
      <c r="A1032" s="52"/>
      <c r="B1032" s="52"/>
      <c r="C1032" s="52"/>
      <c r="D1032" s="61" t="s">
        <v>32</v>
      </c>
      <c r="E1032" s="61" t="s">
        <v>32</v>
      </c>
      <c r="F1032" s="64" t="s">
        <v>32</v>
      </c>
      <c r="G1032" s="50"/>
      <c r="H1032" s="65"/>
      <c r="I1032" s="52">
        <v>55</v>
      </c>
      <c r="J1032" s="42" t="e">
        <f>+J10+J87+J158+J159+J349+J350+J351+J352+J353+J354+J355+J356+J357+J358+J359+J360+J361+J362+J363+J364+J365+J366+J367+J368+J369+J370+J371+J372+J373+J381+J382+J383+J384+J385+J386+J387+J388+#REF!+J493+J514+J515+J516+J517+J522+J567+J572+J573+J617+J676+J694+J743+#REF!+J804+J841+J858</f>
        <v>#REF!</v>
      </c>
      <c r="K1032" s="42" t="e">
        <f>+K10+K87+K158+K159+K349+K350+K351+K352+K353+K354+K355+K356+K357+K358+K359+K360+K361+K362+K363+K364+K365+K366+K367+K368+K369+K370+K371+K372+K373+K381+K382+K383+K384+K385+K386+K387+K388+#REF!+K493+K514+K515+K516+K517+K522+K567+K572+K573+K617+K676+K694+K743+#REF!+K804+K841+K858</f>
        <v>#REF!</v>
      </c>
      <c r="L1032" s="42" t="e">
        <f>+L10+L87+L158+L159+L349+L350+L351+L352+L353+L354+L355+L356+L357+L358+L359+L360+L361+L362+L363+L364+L365+L366+L367+L368+L369+L370+L371+L372+L373+L381+L382+L383+L384+L385+L386+L387+L388+#REF!+L493+L514+L515+L516+L517+L522+L567+L572+L573+L617+L676+L694+L743+#REF!+L804+L841+L858</f>
        <v>#REF!</v>
      </c>
      <c r="M1032" s="42" t="e">
        <f>+M10+M87+M158+M159+M349+M350+M351+M352+M353+M354+M355+M356+M357+M358+M359+M360+M361+M362+M363+M364+M365+M366+M367+M368+M369+M370+M371+M372+M373+M381+M382+M383+M384+M385+M386+M387+M388+#REF!+M493+M514+M515+M516+M517+M522+M567+M572+M573+M617+M676+M694+M743+#REF!+M804+M841+M858</f>
        <v>#REF!</v>
      </c>
      <c r="N1032" s="42" t="e">
        <f>+N10+N87+N158+N159+N349+N350+N351+N352+N353+N354+N355+N356+N357+N358+N359+N360+N361+N362+N363+N364+N365+N366+N367+N368+N369+N370+N371+N372+N373+N381+N382+N383+N384+N385+N386+N387+N388+#REF!+N493+N514+N515+N516+N517+N522+N567+N572+N573+N617+N676+N694+N743+#REF!+N804+N841+N858</f>
        <v>#REF!</v>
      </c>
      <c r="O1032" s="42" t="e">
        <f>+O10+O87+O158+O159+O349+O350+O351+O352+O353+O354+O355+O356+O357+O358+O359+O360+O361+O362+O363+O364+O365+O366+O367+O368+O369+O370+O371+O372+O373+O381+O382+O383+O384+O385+O386+O387+O388+#REF!+O493+O514+O515+O516+O517+O522+O567+O572+O573+O617+O676+O694+O743+#REF!+O804+O841+O858</f>
        <v>#REF!</v>
      </c>
      <c r="P1032" s="42" t="e">
        <f>+P10+P87+P158+P159+P349+P350+P351+P352+P353+P354+P355+P356+P357+P358+P359+P360+P361+P362+P363+P364+P365+P366+P367+P368+P369+P370+P371+P372+P373+P381+P382+P383+P384+P385+P386+P387+P388+#REF!+P493+P514+P515+P516+P517+P522+P567+P572+P573+P617+P676+P694+P743+#REF!+P804+P841+P858</f>
        <v>#REF!</v>
      </c>
      <c r="Q1032" s="42" t="e">
        <f>+Q10+Q87+Q158+Q159+Q349+Q350+Q351+Q352+Q353+Q354+Q355+Q356+Q357+Q358+Q359+Q360+Q361+Q362+Q363+Q364+Q365+Q366+Q367+Q368+Q369+Q370+Q371+Q372+Q373+Q381+Q382+Q383+Q384+Q385+Q386+Q387+Q388+#REF!+Q493+Q514+Q515+Q516+Q517+Q522+Q567+Q572+Q573+Q617+Q676+Q694+Q743+#REF!+Q804+Q841+Q858</f>
        <v>#REF!</v>
      </c>
      <c r="R1032" s="42" t="e">
        <f>+R10+R87+R158+R159+R349+R350+R351+R352+R353+R354+R355+R356+R357+R358+R359+R360+R361+R362+R363+R364+R365+R366+R367+R368+R369+R370+R371+R372+R373+R381+R382+R383+R384+R385+R386+R387+R388+#REF!+R493+R514+R515+R516+R517+R522+R567+R572+R573+R617+R676+R694+R743+#REF!+R804+R841+R858</f>
        <v>#REF!</v>
      </c>
      <c r="S1032" s="42" t="e">
        <f>+S10+S87+S158+S159+S349+S350+S351+S352+S353+S354+S355+S356+S357+S358+S359+S360+S361+S362+S363+S364+S365+S366+S367+S368+S369+S370+S371+S372+S373+S381+S382+S383+S384+S385+S386+S387+S388+#REF!+S493+S514+S515+S516+S517+S522+S567+S572+S573+S617+S676+S694+S743+#REF!+S804+S841+S858</f>
        <v>#REF!</v>
      </c>
      <c r="T1032" s="42" t="e">
        <f>+T10+T87+T158+T159+T349+T350+T351+T352+T353+T354+T355+T356+T357+T358+T359+T360+T361+T362+T363+T364+T365+T366+T367+T368+T369+T370+T371+T372+T373+T381+T382+T383+T384+T385+T386+T387+T388+#REF!+T493+T514+T515+T516+T517+T522+T567+T572+T573+T617+T676+T694+T743+#REF!+T804+T841+T858</f>
        <v>#REF!</v>
      </c>
      <c r="U1032" s="42" t="e">
        <f>+U10+U87+U158+U159+U349+U350+U351+U352+U353+U354+U355+U356+U357+U358+U359+U360+U361+U362+U363+U364+U365+U366+U367+U368+U369+U370+U371+U372+U373+U381+U382+U383+U384+U385+U386+U387+U388+#REF!+U493+U514+U515+U516+U517+U522+U567+U572+U573+U617+U676+U694+U743+#REF!+U804+U841+U858</f>
        <v>#REF!</v>
      </c>
      <c r="V1032" s="42" t="e">
        <f>+V10+V87+V158+V159+V349+V350+V351+V352+V353+V354+V355+V356+V357+V358+V359+V360+V361+V362+V363+V364+V365+V366+V367+V368+V369+V370+V371+V372+V373+V381+V382+V383+V384+V385+V386+V387+V388+#REF!+V493+V514+V515+V516+V517+V522+V567+V572+V573+V617+V676+V694+V743+#REF!+V804+V841+V858</f>
        <v>#REF!</v>
      </c>
      <c r="W1032" s="42" t="e">
        <f>+W10+W87+W158+W159+W349+W350+W351+W352+W353+W354+W355+W356+W357+W358+W359+W360+W361+W362+W363+W364+W365+W366+W367+W368+W369+W370+W371+W372+W373+W381+W382+W383+W384+W385+W386+W387+W388+#REF!+W493+W514+W515+W516+W517+W522+W567+W572+W573+W617+W676+W694+W743+#REF!+W804+W841+W858</f>
        <v>#REF!</v>
      </c>
      <c r="X1032" s="42" t="e">
        <f>+X10+X87+X158+X159+X349+X350+X351+X352+X353+X354+X355+X356+X357+X358+X359+X360+X361+X362+X363+X364+X365+X366+X367+X368+X369+X370+X371+X372+X373+X381+X382+X383+X384+X385+X386+X387+X388+#REF!+X493+X514+X515+X516+X517+X522+X567+X572+X573+X617+X676+X694+X743+#REF!+X804+X841+X858</f>
        <v>#REF!</v>
      </c>
      <c r="Y1032" s="42" t="e">
        <f>+Y10+Y87+Y158+Y159+Y349+Y350+Y351+Y352+Y353+Y354+Y355+Y356+Y357+Y358+Y359+Y360+Y361+Y362+Y363+Y364+Y365+Y366+Y367+Y368+Y369+Y370+Y371+Y372+Y373+Y381+Y382+Y383+Y384+Y385+Y386+Y387+Y388+#REF!+Y493+Y514+Y515+Y516+Y517+Y522+Y567+Y572+Y573+Y617+Y676+Y694+Y743+#REF!+Y804+Y841+Y858</f>
        <v>#REF!</v>
      </c>
      <c r="Z1032" s="42" t="e">
        <f>+Z10+Z87+Z158+Z159+Z349+Z350+Z351+Z352+Z353+Z354+Z355+Z356+Z357+Z358+Z359+Z360+Z361+Z362+Z363+Z364+Z365+Z366+Z367+Z368+Z369+Z370+Z371+Z372+Z373+Z381+Z382+Z383+Z384+Z385+Z386+Z387+Z388+#REF!+Z493+Z514+Z515+Z516+Z517+Z522+Z567+Z572+Z573+Z617+Z676+Z694+Z743+#REF!+Z804+Z841+Z858</f>
        <v>#REF!</v>
      </c>
      <c r="AA1032" s="42" t="e">
        <f>+AA10+AA87+AA158+AA159+AA349+AA350+AA351+AA352+AA353+AA354+AA355+AA356+AA357+AA358+AA359+AA360+AA361+AA362+AA363+AA364+AA365+AA366+AA367+AA368+AA369+AA370+AA371+AA372+AA373+AA381+AA382+AA383+AA384+AA385+AA386+AA387+AA388+#REF!+AA493+AA514+AA515+AA516+AA517+AA522+AA567+AA572+AA573+AA617+AA676+AA694+AA743+#REF!+AA804+AA841+AA858</f>
        <v>#REF!</v>
      </c>
      <c r="AB1032" s="42" t="e">
        <f>+AB10+AB87+AB158+AB159+AB349+AB350+AB351+AB352+AB353+AB354+AB355+AB356+AB357+AB358+AB359+AB360+AB361+AB362+AB363+AB364+AB365+AB366+AB367+AB368+AB369+AB370+AB371+AB372+AB373+AB381+AB382+AB383+AB384+AB385+AB386+AB387+AB388+#REF!+AB493+AB514+AB515+AB516+AB517+AB522+AB567+AB572+AB573+AB617+AB676+AB694+AB743+#REF!+AB804+AB841+AB858</f>
        <v>#REF!</v>
      </c>
      <c r="AC1032" s="42" t="e">
        <f>+AC10+AC87+AC158+AC159+AC349+AC350+AC351+AC352+AC353+AC354+AC355+AC356+AC357+AC358+AC359+AC360+AC361+AC362+AC363+AC364+AC365+AC366+AC367+AC368+AC369+AC370+AC371+AC372+AC373+AC381+AC382+AC383+AC384+AC385+AC386+AC387+AC388+#REF!+AC493+AC514+AC515+AC516+AC517+AC522+AC567+AC572+AC573+AC617+AC676+AC694+AC743+#REF!+AC804+AC841+AC858</f>
        <v>#REF!</v>
      </c>
      <c r="AD1032" s="42" t="e">
        <f>+AD10+AD87+AD158+AD159+AD349+AD350+AD351+AD352+AD353+AD354+AD355+AD356+AD357+AD358+AD359+AD360+AD361+AD362+AD363+AD364+AD365+AD366+AD367+AD368+AD369+AD370+AD371+AD372+AD373+AD381+AD382+AD383+AD384+AD385+AD386+AD387+AD388+#REF!+AD493+AD514+AD515+AD516+AD517+AD522+AD567+AD572+AD573+AD617+AD676+AD694+AD743+#REF!+AD804+AD841+AD858</f>
        <v>#REF!</v>
      </c>
      <c r="AE1032" s="42" t="e">
        <f>+AE10+AE87+AE158+AE159+AE349+AE350+AE351+AE352+AE353+AE354+AE355+AE356+AE357+AE358+AE359+AE360+AE361+AE362+AE363+AE364+AE365+AE366+AE367+AE368+AE369+AE370+AE371+AE372+AE373+AE381+AE382+AE383+AE384+AE385+AE386+AE387+AE388+#REF!+AE493+AE514+AE515+AE516+AE517+AE522+AE567+AE572+AE573+AE617+AE676+AE694+AE743+#REF!+AE804+AE841+AE858</f>
        <v>#REF!</v>
      </c>
      <c r="AF1032" s="42" t="e">
        <f>+AF10+AF87+AF158+AF159+AF349+AF350+AF351+AF352+AF353+AF354+AF355+AF356+AF357+AF358+AF359+AF360+AF361+AF362+AF363+AF364+AF365+AF366+AF367+AF368+AF369+AF370+AF371+AF372+AF373+AF381+AF382+AF383+AF384+AF385+AF386+AF387+AF388+#REF!+AF493+AF514+AF515+AF516+AF517+AF522+AF567+AF572+AF573+AF617+AF676+AF694+AF743+#REF!+AF804+AF841+AF858</f>
        <v>#REF!</v>
      </c>
      <c r="AG1032" s="42" t="e">
        <f>+AG10+AG87+AG158+AG159+AG349+AG350+AG351+AG352+AG353+AG354+AG355+AG356+AG357+AG358+AG359+AG360+AG361+AG362+AG363+AG364+AG365+AG366+AG367+AG368+AG369+AG370+AG371+AG372+AG373+AG381+AG382+AG383+AG384+AG385+AG386+AG387+AG388+#REF!+AG493+AG514+AG515+AG516+AG517+AG522+AG567+AG572+AG573+AG617+AG676+AG694+AG743+#REF!+AG804+AG841+AG858</f>
        <v>#REF!</v>
      </c>
      <c r="AH1032" s="42" t="e">
        <f>+AH10+AH87+AH158+AH159+AH349+AH350+AH351+AH352+AH353+AH354+AH355+AH356+AH357+AH358+AH359+AH360+AH361+AH362+AH363+AH364+AH365+AH366+AH367+AH368+AH369+AH370+AH371+AH372+AH373+AH381+AH382+AH383+AH384+AH385+AH386+AH387+AH388+#REF!+AH493+AH514+AH515+AH516+AH517+AH522+AH567+AH572+AH573+AH617+AH676+AH694+AH743+#REF!+AH804+AH841+AH858</f>
        <v>#REF!</v>
      </c>
      <c r="AI1032" s="42" t="e">
        <f>+AI10+AI87+AI158+AI159+AI349+AI350+AI351+AI352+AI353+AI354+AI355+AI356+AI357+AI358+AI359+AI360+AI361+AI362+AI363+AI364+AI365+AI366+AI367+AI368+AI369+AI370+AI371+AI372+AI373+AI381+AI382+AI383+AI384+AI385+AI386+AI387+AI388+#REF!+AI493+AI514+AI515+AI516+AI517+AI522+AI567+AI572+AI573+AI617+AI676+AI694+AI743+#REF!+AI804+AI841+AI858</f>
        <v>#REF!</v>
      </c>
      <c r="AJ1032" s="42" t="e">
        <f>+AJ10+AJ87+AJ158+AJ159+AJ349+AJ350+AJ351+AJ352+AJ353+AJ354+AJ355+AJ356+AJ357+AJ358+AJ359+AJ360+AJ361+AJ362+AJ363+AJ364+AJ365+AJ366+AJ367+AJ368+AJ369+AJ370+AJ371+AJ372+AJ373+AJ381+AJ382+AJ383+AJ384+AJ385+AJ386+AJ387+AJ388+#REF!+AJ493+AJ514+AJ515+AJ516+AJ517+AJ522+AJ567+AJ572+AJ573+AJ617+AJ676+AJ694+AJ743+#REF!+AJ804+AJ841+AJ858</f>
        <v>#REF!</v>
      </c>
      <c r="AK1032" s="42" t="e">
        <f>+AK10+AK87+AK158+AK159+AK349+AK350+AK351+AK352+AK353+AK354+AK355+AK356+AK357+AK358+AK359+AK360+AK361+AK362+AK363+AK364+AK365+AK366+AK367+AK368+AK369+AK370+AK371+AK372+AK373+AK381+AK382+AK383+AK384+AK385+AK386+AK387+AK388+#REF!+AK493+AK514+AK515+AK516+AK517+AK522+AK567+AK572+AK573+AK617+AK676+AK694+AK743+#REF!+AK804+AK841+AK858</f>
        <v>#REF!</v>
      </c>
      <c r="AL1032" s="42" t="e">
        <f>+AL10+AL87+AL158+AL159+AL349+AL350+AL351+AL352+AL353+AL354+AL355+AL356+AL357+AL358+AL359+AL360+AL361+AL362+AL363+AL364+AL365+AL366+AL367+AL368+AL369+AL370+AL371+AL372+AL373+AL381+AL382+AL383+AL384+AL385+AL386+AL387+AL388+#REF!+AL493+AL514+AL515+AL516+AL517+AL522+AL567+AL572+AL573+AL617+AL676+AL694+AL743+#REF!+AL804+AL841+AL858</f>
        <v>#REF!</v>
      </c>
      <c r="AM1032" s="42" t="e">
        <f>+AM10+AM87+AM158+AM159+AM349+AM350+AM351+AM352+AM353+AM354+AM355+AM356+AM357+AM358+AM359+AM360+AM361+AM362+AM363+AM364+AM365+AM366+AM367+AM368+AM369+AM370+AM371+AM372+AM373+AM381+AM382+AM383+AM384+AM385+AM386+AM387+AM388+#REF!+AM493+AM514+AM515+AM516+AM517+AM522+AM567+AM572+AM573+AM617+AM676+AM694+AM743+#REF!+AM804+AM841+AM858</f>
        <v>#REF!</v>
      </c>
      <c r="AN1032" s="42" t="e">
        <f>+AN10+AN87+AN158+AN159+AN349+AN350+AN351+AN352+AN353+AN354+AN355+AN356+AN357+AN358+AN359+AN360+AN361+AN362+AN363+AN364+AN365+AN366+AN367+AN368+AN369+AN370+AN371+AN372+AN373+AN381+AN382+AN383+AN384+AN385+AN386+AN387+AN388+#REF!+AN493+AN514+AN515+AN516+AN517+AN522+AN567+AN572+AN573+AN617+AN676+AN694+AN743+#REF!+AN804+AN841+AN858</f>
        <v>#REF!</v>
      </c>
      <c r="AO1032" s="42" t="e">
        <f>+AO10+AO87+AO158+AO159+AO349+AO350+AO351+AO352+AO353+AO354+AO355+AO356+AO357+AO358+AO359+AO360+AO361+AO362+AO363+AO364+AO365+AO366+AO367+AO368+AO369+AO370+AO371+AO372+AO373+AO381+AO382+AO383+AO384+AO385+AO386+AO387+AO388+#REF!+AO493+AO514+AO515+AO516+AO517+AO522+AO567+AO572+AO573+AO617+AO676+AO694+AO743+#REF!+AO804+AO841+AO858</f>
        <v>#REF!</v>
      </c>
      <c r="AP1032" s="42" t="e">
        <f>+AP10+AP87+AP158+AP159+AP349+AP350+AP351+AP352+AP353+AP354+AP355+AP356+AP357+AP358+AP359+AP360+AP361+AP362+AP363+AP364+AP365+AP366+AP367+AP368+AP369+AP370+AP371+AP372+AP373+AP381+AP382+AP383+AP384+AP385+AP386+AP387+AP388+#REF!+AP493+AP514+AP515+AP516+AP517+AP522+AP567+AP572+AP573+AP617+AP676+AP694+AP743+#REF!+AP804+AP841+AP858</f>
        <v>#REF!</v>
      </c>
      <c r="AQ1032" s="42" t="e">
        <f>+AQ10+AQ87+AQ158+AQ159+AQ349+AQ350+AQ351+AQ352+AQ353+AQ354+AQ355+AQ356+AQ357+AQ358+AQ359+AQ360+AQ361+AQ362+AQ363+AQ364+AQ365+AQ366+AQ367+AQ368+AQ369+AQ370+AQ371+AQ372+AQ373+AQ381+AQ382+AQ383+AQ384+AQ385+AQ386+AQ387+AQ388+#REF!+AQ493+AQ514+AQ515+AQ516+AQ517+AQ522+AQ567+AQ572+AQ573+AQ617+AQ676+AQ694+AQ743+#REF!+AQ804+AQ841+AQ858</f>
        <v>#REF!</v>
      </c>
      <c r="AR1032" s="42" t="e">
        <f>+AR10+AR87+AR158+AR159+AR349+AR350+AR351+AR352+AR353+AR354+AR355+AR356+AR357+AR358+AR359+AR360+AR361+AR362+AR363+AR364+AR365+AR366+AR367+AR368+AR369+AR370+AR371+AR372+AR373+AR381+AR382+AR383+AR384+AR385+AR386+AR387+AR388+#REF!+AR493+AR514+AR515+AR516+AR517+AR522+AR567+AR572+AR573+AR617+AR676+AR694+AR743+#REF!+AR804+AR841+AR858</f>
        <v>#REF!</v>
      </c>
      <c r="AS1032" s="42" t="e">
        <f>+AS10+AS87+AS158+AS159+AS349+AS350+AS351+AS352+AS353+AS354+AS355+AS356+AS357+AS358+AS359+AS360+AS361+AS362+AS363+AS364+AS365+AS366+AS367+AS368+AS369+AS370+AS371+AS372+AS373+AS381+AS382+AS383+AS384+AS385+AS386+AS387+AS388+#REF!+AS493+AS514+AS515+AS516+AS517+AS522+AS567+AS572+AS573+AS617+AS676+AS694+AS743+#REF!+AS804+AS841+AS858</f>
        <v>#REF!</v>
      </c>
      <c r="AT1032" s="42" t="e">
        <f>+AT10+AT87+AT158+AT159+AT349+AT350+AT351+AT352+AT353+AT354+AT355+AT356+AT357+AT358+AT359+AT360+AT361+AT362+AT363+AT364+AT365+AT366+AT367+AT368+AT369+AT370+AT371+AT372+AT373+AT381+AT382+AT383+AT384+AT385+AT386+AT387+AT388+#REF!+AT493+AT514+AT515+AT516+AT517+AT522+AT567+AT572+AT573+AT617+AT676+AT694+AT743+#REF!+AT804+AT841+AT858</f>
        <v>#REF!</v>
      </c>
      <c r="AU1032" s="42" t="e">
        <f>+AU10+AU87+AU158+AU159+AU349+AU350+AU351+AU352+AU353+AU354+AU355+AU356+AU357+AU358+AU359+AU360+AU361+AU362+AU363+AU364+AU365+AU366+AU367+AU368+AU369+AU370+AU371+AU372+AU373+AU381+AU382+AU383+AU384+AU385+AU386+AU387+AU388+#REF!+AU493+AU514+AU515+AU516+AU517+AU522+AU567+AU572+AU573+AU617+AU676+AU694+AU743+#REF!+AU804+AU841+AU858</f>
        <v>#REF!</v>
      </c>
      <c r="AV1032" s="42" t="e">
        <f>+AV10+AV87+AV158+AV159+AV349+AV350+AV351+AV352+AV353+AV354+AV355+AV356+AV357+AV358+AV359+AV360+AV361+AV362+AV363+AV364+AV365+AV366+AV367+AV368+AV369+AV370+AV371+AV372+AV373+AV381+AV382+AV383+AV384+AV385+AV386+AV387+AV388+#REF!+AV493+AV514+AV515+AV516+AV517+AV522+AV567+AV572+AV573+AV617+AV676+AV694+AV743+#REF!+AV804+AV841+AV858</f>
        <v>#REF!</v>
      </c>
      <c r="AW1032" s="42" t="e">
        <f>+AW10+AW87+AW158+AW159+AW349+AW350+AW351+AW352+AW353+AW354+AW355+AW356+AW357+AW358+AW359+AW360+AW361+AW362+AW363+AW364+AW365+AW366+AW367+AW368+AW369+AW370+AW371+AW372+AW373+AW381+AW382+AW383+AW384+AW385+AW386+AW387+AW388+#REF!+AW493+AW514+AW515+AW516+AW517+AW522+AW567+AW572+AW573+AW617+AW676+AW694+AW743+#REF!+AW804+AW841+AW858</f>
        <v>#REF!</v>
      </c>
      <c r="AX1032" s="42" t="e">
        <f>+AX10+AX87+AX158+AX159+AX349+AX350+AX351+AX352+AX353+AX354+AX355+AX356+AX357+AX358+AX359+AX360+AX361+AX362+AX363+AX364+AX365+AX366+AX367+AX368+AX369+AX370+AX371+AX372+AX373+AX381+AX382+AX383+AX384+AX385+AX386+AX387+AX388+#REF!+AX493+AX514+AX515+AX516+AX517+AX522+AX567+AX572+AX573+AX617+AX676+AX694+AX743+#REF!+AX804+AX841+AX858</f>
        <v>#REF!</v>
      </c>
      <c r="AY1032" s="42" t="e">
        <f>+AY10+AY87+AY158+AY159+AY349+AY350+AY351+AY352+AY353+AY354+AY355+AY356+AY357+AY358+AY359+AY360+AY361+AY362+AY363+AY364+AY365+AY366+AY367+AY368+AY369+AY370+AY371+AY372+AY373+AY381+AY382+AY383+AY384+AY385+AY386+AY387+AY388+#REF!+AY493+AY514+AY515+AY516+AY517+AY522+AY567+AY572+AY573+AY617+AY676+AY694+AY743+#REF!+AY804+AY841+AY858</f>
        <v>#REF!</v>
      </c>
      <c r="AZ1032" s="42" t="e">
        <f>+AZ10+AZ87+AZ158+AZ159+AZ349+AZ350+AZ351+AZ352+AZ353+AZ354+AZ355+AZ356+AZ357+AZ358+AZ359+AZ360+AZ361+AZ362+AZ363+AZ364+AZ365+AZ366+AZ367+AZ368+AZ369+AZ370+AZ371+AZ372+AZ373+AZ381+AZ382+AZ383+AZ384+AZ385+AZ386+AZ387+AZ388+#REF!+AZ493+AZ514+AZ515+AZ516+AZ517+AZ522+AZ567+AZ572+AZ573+AZ617+AZ676+AZ694+AZ743+#REF!+AZ804+AZ841+AZ858</f>
        <v>#REF!</v>
      </c>
      <c r="BA1032" s="42" t="e">
        <f>+BA10+BA87+BA158+BA159+BA349+BA350+BA351+BA352+BA353+BA354+BA355+BA356+BA357+BA358+BA359+BA360+BA361+BA362+BA363+BA364+BA365+BA366+BA367+BA368+BA369+BA370+BA371+BA372+BA373+BA381+BA382+BA383+BA384+BA385+BA386+BA387+BA388+#REF!+BA493+BA514+BA515+BA516+BA517+BA522+BA567+BA572+BA573+BA617+BA676+BA694+BA743+#REF!+BA804+BA841+BA858</f>
        <v>#REF!</v>
      </c>
      <c r="BB1032" s="42" t="e">
        <f>+BB10+BB87+BB158+BB159+BB349+BB350+BB351+BB352+BB353+BB354+BB355+BB356+BB357+BB358+BB359+BB360+BB361+BB362+BB363+BB364+BB365+BB366+BB367+BB368+BB369+BB370+BB371+BB372+BB373+BB381+BB382+BB383+BB384+BB385+BB386+BB387+BB388+#REF!+BB493+BB514+BB515+BB516+BB517+BB522+BB567+BB572+BB573+BB617+BB676+BB694+BB743+#REF!+BB804+BB841+BB858</f>
        <v>#REF!</v>
      </c>
      <c r="BC1032" s="42" t="e">
        <f>+BC10+BC87+BC158+BC159+BC349+BC350+BC351+BC352+BC353+BC354+BC355+BC356+BC357+BC358+BC359+BC360+BC361+BC362+BC363+BC364+BC365+BC366+BC367+BC368+BC369+BC370+BC371+BC372+BC373+BC381+BC382+BC383+BC384+BC385+BC386+BC387+BC388+#REF!+BC493+BC514+BC515+BC516+BC517+BC522+BC567+BC572+BC573+BC617+BC676+BC694+BC743+#REF!+BC804+BC841+BC858</f>
        <v>#REF!</v>
      </c>
      <c r="BD1032" s="42" t="e">
        <f>+BD10+BD87+BD158+BD159+BD349+BD350+BD351+BD352+BD353+BD354+BD355+BD356+BD357+BD358+BD359+BD360+BD361+BD362+BD363+BD364+BD365+BD366+BD367+BD368+BD369+BD370+BD371+BD372+BD373+BD381+BD382+BD383+BD384+BD385+BD386+BD387+BD388+#REF!+BD493+BD514+BD515+BD516+BD517+BD522+BD567+BD572+BD573+BD617+BD676+BD694+BD743+#REF!+BD804+BD841+BD858</f>
        <v>#REF!</v>
      </c>
      <c r="BE1032" s="42" t="e">
        <f>+BE10+BE87+BE158+BE159+BE349+BE350+BE351+BE352+BE353+BE354+BE355+BE356+BE357+BE358+BE359+BE360+BE361+BE362+BE363+BE364+BE365+BE366+BE367+BE368+BE369+BE370+BE371+BE372+BE373+BE381+BE382+BE383+BE384+BE385+BE386+BE387+BE388+#REF!+BE493+BE514+BE515+BE516+BE517+BE522+BE567+BE572+BE573+BE617+BE676+BE694+BE743+#REF!+BE804+BE841+BE858</f>
        <v>#REF!</v>
      </c>
      <c r="BF1032" s="42" t="e">
        <f>+BF10+BF87+BF158+BF159+BF349+BF350+BF351+BF352+BF353+BF354+BF355+BF356+BF357+BF358+BF359+BF360+BF361+BF362+BF363+BF364+BF365+BF366+BF367+BF368+BF369+BF370+BF371+BF372+BF373+BF381+BF382+BF383+BF384+BF385+BF386+BF387+BF388+#REF!+BF493+BF514+BF515+BF516+BF517+BF522+BF567+BF572+BF573+BF617+BF676+BF694+BF743+#REF!+BF804+BF841+BF858</f>
        <v>#REF!</v>
      </c>
    </row>
    <row r="1033" spans="1:59" s="3" customFormat="1" ht="27" hidden="1" customHeight="1" thickBot="1">
      <c r="A1033" s="52"/>
      <c r="B1033" s="52"/>
      <c r="C1033" s="52"/>
      <c r="D1033" s="61" t="s">
        <v>33</v>
      </c>
      <c r="E1033" s="61" t="s">
        <v>33</v>
      </c>
      <c r="F1033" s="64" t="s">
        <v>33</v>
      </c>
      <c r="G1033" s="50"/>
      <c r="H1033" s="65"/>
      <c r="I1033" s="52">
        <v>26</v>
      </c>
      <c r="J1033" s="42" t="e">
        <f>+J136+J137+J138+J145+J417+J418+J419+J423+J424+J425+J426+#REF!+J523+J580+J602+J603+J604+J606+J785+J786+J842+J843+J844+J882+J884+J885</f>
        <v>#REF!</v>
      </c>
      <c r="K1033" s="42" t="e">
        <f>+K136+K137+K138+K145+K417+K418+K419+K423+K424+K425+K426+#REF!+K523+K580+K602+K603+K604+K606+K785+K786+K842+K843+K844+K882+K884+K885</f>
        <v>#REF!</v>
      </c>
      <c r="L1033" s="42" t="e">
        <f>+L136+L137+L138+L145+L417+L418+L419+L423+L424+L425+L426+#REF!+L523+L580+L602+L603+L604+L606+L785+L786+L842+L843+L844+L882+L884+L885</f>
        <v>#REF!</v>
      </c>
      <c r="M1033" s="42" t="e">
        <f>+M136+M137+M138+M145+M417+M418+M419+M423+M424+M425+M426+#REF!+M523+M580+M602+M603+M604+M606+M785+M786+M842+M843+M844+M882+M884+M885</f>
        <v>#REF!</v>
      </c>
      <c r="N1033" s="42" t="e">
        <f>+N136+N137+N138+N145+N417+N418+N419+N423+N424+N425+N426+#REF!+N523+N580+N602+N603+N604+N606+N785+N786+N842+N843+N844+N882+N884+N885</f>
        <v>#REF!</v>
      </c>
      <c r="O1033" s="42" t="e">
        <f>+O136+O137+O138+O145+O417+O418+O419+O423+O424+O425+O426+#REF!+O523+O580+O602+O603+O604+O606+O785+O786+O842+O843+O844+O882+O884+O885</f>
        <v>#REF!</v>
      </c>
      <c r="P1033" s="42" t="e">
        <f>+P136+P137+P138+P145+P417+P418+P419+P423+P424+P425+P426+#REF!+P523+P580+P602+P603+P604+P606+P785+P786+P842+P843+P844+P882+P884+P885</f>
        <v>#REF!</v>
      </c>
      <c r="Q1033" s="42" t="e">
        <f>+Q136+Q137+Q138+Q145+Q417+Q418+Q419+Q423+Q424+Q425+Q426+#REF!+Q523+Q580+Q602+Q603+Q604+Q606+Q785+Q786+Q842+Q843+Q844+Q882+Q884+Q885</f>
        <v>#REF!</v>
      </c>
      <c r="R1033" s="42" t="e">
        <f>+R136+R137+R138+R145+R417+R418+R419+R423+R424+R425+R426+#REF!+R523+R580+R602+R603+R604+R606+R785+R786+R842+R843+R844+R882+R884+R885</f>
        <v>#REF!</v>
      </c>
      <c r="S1033" s="42" t="e">
        <f>+S136+S137+S138+S145+S417+S418+S419+S423+S424+S425+S426+#REF!+S523+S580+S602+S603+S604+S606+S785+S786+S842+S843+S844+S882+S884+S885</f>
        <v>#REF!</v>
      </c>
      <c r="T1033" s="42" t="e">
        <f>+T136+T137+T138+T145+T417+T418+T419+T423+T424+T425+T426+#REF!+T523+T580+T602+T603+T604+T606+T785+T786+T842+T843+T844+T882+T884+T885</f>
        <v>#REF!</v>
      </c>
      <c r="U1033" s="42" t="e">
        <f>+U136+U137+U138+U145+U417+U418+U419+U423+U424+U425+U426+#REF!+U523+U580+U602+U603+U604+U606+U785+U786+U842+U843+U844+U882+U884+U885</f>
        <v>#REF!</v>
      </c>
      <c r="V1033" s="42" t="e">
        <f>+V136+V137+V138+V145+V417+V418+V419+V423+V424+V425+V426+#REF!+V523+V580+V602+V603+V604+V606+V785+V786+V842+V843+V844+V882+V884+V885</f>
        <v>#REF!</v>
      </c>
      <c r="W1033" s="42" t="e">
        <f>+W136+W137+W138+W145+W417+W418+W419+W423+W424+W425+W426+#REF!+W523+W580+W602+W603+W604+W606+W785+W786+W842+W843+W844+W882+W884+W885</f>
        <v>#REF!</v>
      </c>
      <c r="X1033" s="42" t="e">
        <f>+X136+X137+X138+X145+X417+X418+X419+X423+X424+X425+X426+#REF!+X523+X580+X602+X603+X604+X606+X785+X786+X842+X843+X844+X882+X884+X885</f>
        <v>#REF!</v>
      </c>
      <c r="Y1033" s="42" t="e">
        <f>+Y136+Y137+Y138+Y145+Y417+Y418+Y419+Y423+Y424+Y425+Y426+#REF!+Y523+Y580+Y602+Y603+Y604+Y606+Y785+Y786+Y842+Y843+Y844+Y882+Y884+Y885</f>
        <v>#REF!</v>
      </c>
      <c r="Z1033" s="42" t="e">
        <f>+Z136+Z137+Z138+Z145+Z417+Z418+Z419+Z423+Z424+Z425+Z426+#REF!+Z523+Z580+Z602+Z603+Z604+Z606+Z785+Z786+Z842+Z843+Z844+Z882+Z884+Z885</f>
        <v>#REF!</v>
      </c>
      <c r="AA1033" s="42" t="e">
        <f>+AA136+AA137+AA138+AA145+AA417+AA418+AA419+AA423+AA424+AA425+AA426+#REF!+AA523+AA580+AA602+AA603+AA604+AA606+AA785+AA786+AA842+AA843+AA844+AA882+AA884+AA885</f>
        <v>#REF!</v>
      </c>
      <c r="AB1033" s="42" t="e">
        <f>+AB136+AB137+AB138+AB145+AB417+AB418+AB419+AB423+AB424+AB425+AB426+#REF!+AB523+AB580+AB602+AB603+AB604+AB606+AB785+AB786+AB842+AB843+AB844+AB882+AB884+AB885</f>
        <v>#REF!</v>
      </c>
      <c r="AC1033" s="42" t="e">
        <f>+AC136+AC137+AC138+AC145+AC417+AC418+AC419+AC423+AC424+AC425+AC426+#REF!+AC523+AC580+AC602+AC603+AC604+AC606+AC785+AC786+AC842+AC843+AC844+AC882+AC884+AC885</f>
        <v>#REF!</v>
      </c>
      <c r="AD1033" s="42" t="e">
        <f>+AD136+AD137+AD138+AD145+AD417+AD418+AD419+AD423+AD424+AD425+AD426+#REF!+AD523+AD580+AD602+AD603+AD604+AD606+AD785+AD786+AD842+AD843+AD844+AD882+AD884+AD885</f>
        <v>#REF!</v>
      </c>
      <c r="AE1033" s="42" t="e">
        <f>+AE136+AE137+AE138+AE145+AE417+AE418+AE419+AE423+AE424+AE425+AE426+#REF!+AE523+AE580+AE602+AE603+AE604+AE606+AE785+AE786+AE842+AE843+AE844+AE882+AE884+AE885</f>
        <v>#REF!</v>
      </c>
      <c r="AF1033" s="42" t="e">
        <f>+AF136+AF137+AF138+AF145+AF417+AF418+AF419+AF423+AF424+AF425+AF426+#REF!+AF523+AF580+AF602+AF603+AF604+AF606+AF785+AF786+AF842+AF843+AF844+AF882+AF884+AF885</f>
        <v>#REF!</v>
      </c>
      <c r="AG1033" s="42" t="e">
        <f>+AG136+AG137+AG138+AG145+AG417+AG418+AG419+AG423+AG424+AG425+AG426+#REF!+AG523+AG580+AG602+AG603+AG604+AG606+AG785+AG786+AG842+AG843+AG844+AG882+AG884+AG885</f>
        <v>#REF!</v>
      </c>
      <c r="AH1033" s="42" t="e">
        <f>+AH136+AH137+AH138+AH145+AH417+AH418+AH419+AH423+AH424+AH425+AH426+#REF!+AH523+AH580+AH602+AH603+AH604+AH606+AH785+AH786+AH842+AH843+AH844+AH882+AH884+AH885</f>
        <v>#REF!</v>
      </c>
      <c r="AI1033" s="42" t="e">
        <f>+AI136+AI137+AI138+AI145+AI417+AI418+AI419+AI423+AI424+AI425+AI426+#REF!+AI523+AI580+AI602+AI603+AI604+AI606+AI785+AI786+AI842+AI843+AI844+AI882+AI884+AI885</f>
        <v>#REF!</v>
      </c>
      <c r="AJ1033" s="42" t="e">
        <f>+AJ136+AJ137+AJ138+AJ145+AJ417+AJ418+AJ419+AJ423+AJ424+AJ425+AJ426+#REF!+AJ523+AJ580+AJ602+AJ603+AJ604+AJ606+AJ785+AJ786+AJ842+AJ843+AJ844+AJ882+AJ884+AJ885</f>
        <v>#REF!</v>
      </c>
      <c r="AK1033" s="42" t="e">
        <f>+AK136+AK137+AK138+AK145+AK417+AK418+AK419+AK423+AK424+AK425+AK426+#REF!+AK523+AK580+AK602+AK603+AK604+AK606+AK785+AK786+AK842+AK843+AK844+AK882+AK884+AK885</f>
        <v>#REF!</v>
      </c>
      <c r="AL1033" s="42" t="e">
        <f>+AL136+AL137+AL138+AL145+AL417+AL418+AL419+AL423+AL424+AL425+AL426+#REF!+AL523+AL580+AL602+AL603+AL604+AL606+AL785+AL786+AL842+AL843+AL844+AL882+AL884+AL885</f>
        <v>#REF!</v>
      </c>
      <c r="AM1033" s="42" t="e">
        <f>+AM136+AM137+AM138+AM145+AM417+AM418+AM419+AM423+AM424+AM425+AM426+#REF!+AM523+AM580+AM602+AM603+AM604+AM606+AM785+AM786+AM842+AM843+AM844+AM882+AM884+AM885</f>
        <v>#REF!</v>
      </c>
      <c r="AN1033" s="42" t="e">
        <f>+AN136+AN137+AN138+AN145+AN417+AN418+AN419+AN423+AN424+AN425+AN426+#REF!+AN523+AN580+AN602+AN603+AN604+AN606+AN785+AN786+AN842+AN843+AN844+AN882+AN884+AN885</f>
        <v>#REF!</v>
      </c>
      <c r="AO1033" s="42" t="e">
        <f>+AO136+AO137+AO138+AO145+AO417+AO418+AO419+AO423+AO424+AO425+AO426+#REF!+AO523+AO580+AO602+AO603+AO604+AO606+AO785+AO786+AO842+AO843+AO844+AO882+AO884+AO885</f>
        <v>#REF!</v>
      </c>
      <c r="AP1033" s="42" t="e">
        <f>+AP136+AP137+AP138+AP145+AP417+AP418+AP419+AP423+AP424+AP425+AP426+#REF!+AP523+AP580+AP602+AP603+AP604+AP606+AP785+AP786+AP842+AP843+AP844+AP882+AP884+AP885</f>
        <v>#REF!</v>
      </c>
      <c r="AQ1033" s="42" t="e">
        <f>+AQ136+AQ137+AQ138+AQ145+AQ417+AQ418+AQ419+AQ423+AQ424+AQ425+AQ426+#REF!+AQ523+AQ580+AQ602+AQ603+AQ604+AQ606+AQ785+AQ786+AQ842+AQ843+AQ844+AQ882+AQ884+AQ885</f>
        <v>#REF!</v>
      </c>
      <c r="AR1033" s="42" t="e">
        <f>+AR136+AR137+AR138+AR145+AR417+AR418+AR419+AR423+AR424+AR425+AR426+#REF!+AR523+AR580+AR602+AR603+AR604+AR606+AR785+AR786+AR842+AR843+AR844+AR882+AR884+AR885</f>
        <v>#REF!</v>
      </c>
      <c r="AS1033" s="42" t="e">
        <f>+AS136+AS137+AS138+AS145+AS417+AS418+AS419+AS423+AS424+AS425+AS426+#REF!+AS523+AS580+AS602+AS603+AS604+AS606+AS785+AS786+AS842+AS843+AS844+AS882+AS884+AS885</f>
        <v>#REF!</v>
      </c>
      <c r="AT1033" s="42" t="e">
        <f>+AT136+AT137+AT138+AT145+AT417+AT418+AT419+AT423+AT424+AT425+AT426+#REF!+AT523+AT580+AT602+AT603+AT604+AT606+AT785+AT786+AT842+AT843+AT844+AT882+AT884+AT885</f>
        <v>#REF!</v>
      </c>
      <c r="AU1033" s="42" t="e">
        <f>+AU136+AU137+AU138+AU145+AU417+AU418+AU419+AU423+AU424+AU425+AU426+#REF!+AU523+AU580+AU602+AU603+AU604+AU606+AU785+AU786+AU842+AU843+AU844+AU882+AU884+AU885</f>
        <v>#REF!</v>
      </c>
      <c r="AV1033" s="42" t="e">
        <f>+AV136+AV137+AV138+AV145+AV417+AV418+AV419+AV423+AV424+AV425+AV426+#REF!+AV523+AV580+AV602+AV603+AV604+AV606+AV785+AV786+AV842+AV843+AV844+AV882+AV884+AV885</f>
        <v>#REF!</v>
      </c>
      <c r="AW1033" s="42" t="e">
        <f>+AW136+AW137+AW138+AW145+AW417+AW418+AW419+AW423+AW424+AW425+AW426+#REF!+AW523+AW580+AW602+AW603+AW604+AW606+AW785+AW786+AW842+AW843+AW844+AW882+AW884+AW885</f>
        <v>#REF!</v>
      </c>
      <c r="AX1033" s="42" t="e">
        <f>+AX136+AX137+AX138+AX145+AX417+AX418+AX419+AX423+AX424+AX425+AX426+#REF!+AX523+AX580+AX602+AX603+AX604+AX606+AX785+AX786+AX842+AX843+AX844+AX882+AX884+AX885</f>
        <v>#REF!</v>
      </c>
      <c r="AY1033" s="42" t="e">
        <f>+AY136+AY137+AY138+AY145+AY417+AY418+AY419+AY423+AY424+AY425+AY426+#REF!+AY523+AY580+AY602+AY603+AY604+AY606+AY785+AY786+AY842+AY843+AY844+AY882+AY884+AY885</f>
        <v>#REF!</v>
      </c>
      <c r="AZ1033" s="42" t="e">
        <f>+AZ136+AZ137+AZ138+AZ145+AZ417+AZ418+AZ419+AZ423+AZ424+AZ425+AZ426+#REF!+AZ523+AZ580+AZ602+AZ603+AZ604+AZ606+AZ785+AZ786+AZ842+AZ843+AZ844+AZ882+AZ884+AZ885</f>
        <v>#REF!</v>
      </c>
      <c r="BA1033" s="42" t="e">
        <f>+BA136+BA137+BA138+BA145+BA417+BA418+BA419+BA423+BA424+BA425+BA426+#REF!+BA523+BA580+BA602+BA603+BA604+BA606+BA785+BA786+BA842+BA843+BA844+BA882+BA884+BA885</f>
        <v>#REF!</v>
      </c>
      <c r="BB1033" s="42" t="e">
        <f>+BB136+BB137+BB138+BB145+BB417+BB418+BB419+BB423+BB424+BB425+BB426+#REF!+BB523+BB580+BB602+BB603+BB604+BB606+BB785+BB786+BB842+BB843+BB844+BB882+BB884+BB885</f>
        <v>#REF!</v>
      </c>
      <c r="BC1033" s="42" t="e">
        <f>+BC136+BC137+BC138+BC145+BC417+BC418+BC419+BC423+BC424+BC425+BC426+#REF!+BC523+BC580+BC602+BC603+BC604+BC606+BC785+BC786+BC842+BC843+BC844+BC882+BC884+BC885</f>
        <v>#REF!</v>
      </c>
      <c r="BD1033" s="42" t="e">
        <f>+BD136+BD137+BD138+BD145+BD417+BD418+BD419+BD423+BD424+BD425+BD426+#REF!+BD523+BD580+BD602+BD603+BD604+BD606+BD785+BD786+BD842+BD843+BD844+BD882+BD884+BD885</f>
        <v>#REF!</v>
      </c>
      <c r="BE1033" s="42" t="e">
        <f>+BE136+BE137+BE138+BE145+BE417+BE418+BE419+BE423+BE424+BE425+BE426+#REF!+BE523+BE580+BE602+BE603+BE604+BE606+BE785+BE786+BE842+BE843+BE844+BE882+BE884+BE885</f>
        <v>#REF!</v>
      </c>
      <c r="BF1033" s="42" t="e">
        <f>+BF136+BF137+BF138+BF145+BF417+BF418+BF419+BF423+BF424+BF425+BF426+#REF!+BF523+BF580+BF602+BF603+BF604+BF606+BF785+BF786+BF842+BF843+BF844+BF882+BF884+BF885</f>
        <v>#REF!</v>
      </c>
    </row>
    <row r="1034" spans="1:59" s="3" customFormat="1" ht="27" hidden="1" customHeight="1" thickBot="1">
      <c r="A1034" s="52"/>
      <c r="B1034" s="52"/>
      <c r="C1034" s="52"/>
      <c r="D1034" s="61" t="s">
        <v>34</v>
      </c>
      <c r="E1034" s="61" t="s">
        <v>34</v>
      </c>
      <c r="F1034" s="64" t="s">
        <v>34</v>
      </c>
      <c r="G1034" s="50"/>
      <c r="H1034" s="65"/>
      <c r="I1034" s="52">
        <v>33</v>
      </c>
      <c r="J1034" s="42" t="e">
        <f>+J133+J160+J162+J413+J414+J415+J416+J427+J428+J429+J430+J431+J432+J433+J434+J435+#REF!+#REF!+J491+J518+J524+J525+J548+J549+J613+J616+J668+J718+J747+J748+J876+J881+J883</f>
        <v>#REF!</v>
      </c>
      <c r="K1034" s="42" t="e">
        <f>+K133+K160+K162+K413+K414+K415+K416+K427+K428+K429+K430+K431+K432+K433+K434+K435+#REF!+#REF!+K491+K518+K524+K525+K548+K549+K613+K616+K668+K718+K747+K748+K876+K881+K883</f>
        <v>#REF!</v>
      </c>
      <c r="L1034" s="42" t="e">
        <f>+L133+L160+L162+L413+L414+L415+L416+L427+L428+L429+L430+L431+L432+L433+L434+L435+#REF!+#REF!+L491+L518+L524+L525+L548+L549+L613+L616+L668+L718+L747+L748+L876+L881+L883</f>
        <v>#REF!</v>
      </c>
      <c r="M1034" s="42" t="e">
        <f>+M133+M160+M162+M413+M414+M415+M416+M427+M428+M429+M430+M431+M432+M433+M434+M435+#REF!+#REF!+M491+M518+M524+M525+M548+M549+M613+M616+M668+M718+M747+M748+M876+M881+M883</f>
        <v>#REF!</v>
      </c>
      <c r="N1034" s="42" t="e">
        <f>+N133+N160+N162+N413+N414+N415+N416+N427+N428+N429+N430+N431+N432+N433+N434+N435+#REF!+#REF!+N491+N518+N524+N525+N548+N549+N613+N616+N668+N718+N747+N748+N876+N881+N883</f>
        <v>#REF!</v>
      </c>
      <c r="O1034" s="42" t="e">
        <f>+O133+O160+O162+O413+O414+O415+O416+O427+O428+O429+O430+O431+O432+O433+O434+O435+#REF!+#REF!+O491+O518+O524+O525+O548+O549+O613+O616+O668+O718+O747+O748+O876+O881+O883</f>
        <v>#REF!</v>
      </c>
      <c r="P1034" s="42" t="e">
        <f>+P133+P160+P162+P413+P414+P415+P416+P427+P428+P429+P430+P431+P432+P433+P434+P435+#REF!+#REF!+P491+P518+P524+P525+P548+P549+P613+P616+P668+P718+P747+P748+P876+P881+P883</f>
        <v>#REF!</v>
      </c>
      <c r="Q1034" s="42" t="e">
        <f>+Q133+Q160+Q162+Q413+Q414+Q415+Q416+Q427+Q428+Q429+Q430+Q431+Q432+Q433+Q434+Q435+#REF!+#REF!+Q491+Q518+Q524+Q525+Q548+Q549+Q613+Q616+Q668+Q718+Q747+Q748+Q876+Q881+Q883</f>
        <v>#REF!</v>
      </c>
      <c r="R1034" s="42" t="e">
        <f>+R133+R160+R162+R413+R414+R415+R416+R427+R428+R429+R430+R431+R432+R433+R434+R435+#REF!+#REF!+R491+R518+R524+R525+R548+R549+R613+R616+R668+R718+R747+R748+R876+R881+R883</f>
        <v>#REF!</v>
      </c>
      <c r="S1034" s="42" t="e">
        <f>+S133+S160+S162+S413+S414+S415+S416+S427+S428+S429+S430+S431+S432+S433+S434+S435+#REF!+#REF!+S491+S518+S524+S525+S548+S549+S613+S616+S668+S718+S747+S748+S876+S881+S883</f>
        <v>#REF!</v>
      </c>
      <c r="T1034" s="42" t="e">
        <f>+T133+T160+T162+T413+T414+T415+T416+T427+T428+T429+T430+T431+T432+T433+T434+T435+#REF!+#REF!+T491+T518+T524+T525+T548+T549+T613+T616+T668+T718+T747+T748+T876+T881+T883</f>
        <v>#REF!</v>
      </c>
      <c r="U1034" s="42" t="e">
        <f>+U133+U160+U162+U413+U414+U415+U416+U427+U428+U429+U430+U431+U432+U433+U434+U435+#REF!+#REF!+U491+U518+U524+U525+U548+U549+U613+U616+U668+U718+U747+U748+U876+U881+U883</f>
        <v>#REF!</v>
      </c>
      <c r="V1034" s="42" t="e">
        <f>+V133+V160+V162+V413+V414+V415+V416+V427+V428+V429+V430+V431+V432+V433+V434+V435+#REF!+#REF!+V491+V518+V524+V525+V548+V549+V613+V616+V668+V718+V747+V748+V876+V881+V883</f>
        <v>#REF!</v>
      </c>
      <c r="W1034" s="42" t="e">
        <f>+W133+W160+W162+W413+W414+W415+W416+W427+W428+W429+W430+W431+W432+W433+W434+W435+#REF!+#REF!+W491+W518+W524+W525+W548+W549+W613+W616+W668+W718+W747+W748+W876+W881+W883</f>
        <v>#REF!</v>
      </c>
      <c r="X1034" s="42" t="e">
        <f>+X133+X160+X162+X413+X414+X415+X416+X427+X428+X429+X430+X431+X432+X433+X434+X435+#REF!+#REF!+X491+X518+X524+X525+X548+X549+X613+X616+X668+X718+X747+X748+X876+X881+X883</f>
        <v>#REF!</v>
      </c>
      <c r="Y1034" s="42" t="e">
        <f>+Y133+Y160+Y162+Y413+Y414+Y415+Y416+Y427+Y428+Y429+Y430+Y431+Y432+Y433+Y434+Y435+#REF!+#REF!+Y491+Y518+Y524+Y525+Y548+Y549+Y613+Y616+Y668+Y718+Y747+Y748+Y876+Y881+Y883</f>
        <v>#REF!</v>
      </c>
      <c r="Z1034" s="42" t="e">
        <f>+Z133+Z160+Z162+Z413+Z414+Z415+Z416+Z427+Z428+Z429+Z430+Z431+Z432+Z433+Z434+Z435+#REF!+#REF!+Z491+Z518+Z524+Z525+Z548+Z549+Z613+Z616+Z668+Z718+Z747+Z748+Z876+Z881+Z883</f>
        <v>#REF!</v>
      </c>
      <c r="AA1034" s="42" t="e">
        <f>+AA133+AA160+AA162+AA413+AA414+AA415+AA416+AA427+AA428+AA429+AA430+AA431+AA432+AA433+AA434+AA435+#REF!+#REF!+AA491+AA518+AA524+AA525+AA548+AA549+AA613+AA616+AA668+AA718+AA747+AA748+AA876+AA881+AA883</f>
        <v>#REF!</v>
      </c>
      <c r="AB1034" s="42" t="e">
        <f>+AB133+AB160+AB162+AB413+AB414+AB415+AB416+AB427+AB428+AB429+AB430+AB431+AB432+AB433+AB434+AB435+#REF!+#REF!+AB491+AB518+AB524+AB525+AB548+AB549+AB613+AB616+AB668+AB718+AB747+AB748+AB876+AB881+AB883</f>
        <v>#REF!</v>
      </c>
      <c r="AC1034" s="42" t="e">
        <f>+AC133+AC160+AC162+AC413+AC414+AC415+AC416+AC427+AC428+AC429+AC430+AC431+AC432+AC433+AC434+AC435+#REF!+#REF!+AC491+AC518+AC524+AC525+AC548+AC549+AC613+AC616+AC668+AC718+AC747+AC748+AC876+AC881+AC883</f>
        <v>#REF!</v>
      </c>
      <c r="AD1034" s="42" t="e">
        <f>+AD133+AD160+AD162+AD413+AD414+AD415+AD416+AD427+AD428+AD429+AD430+AD431+AD432+AD433+AD434+AD435+#REF!+#REF!+AD491+AD518+AD524+AD525+AD548+AD549+AD613+AD616+AD668+AD718+AD747+AD748+AD876+AD881+AD883</f>
        <v>#REF!</v>
      </c>
      <c r="AE1034" s="42" t="e">
        <f>+AE133+AE160+AE162+AE413+AE414+AE415+AE416+AE427+AE428+AE429+AE430+AE431+AE432+AE433+AE434+AE435+#REF!+#REF!+AE491+AE518+AE524+AE525+AE548+AE549+AE613+AE616+AE668+AE718+AE747+AE748+AE876+AE881+AE883</f>
        <v>#REF!</v>
      </c>
      <c r="AF1034" s="42" t="e">
        <f>+AF133+AF160+AF162+AF413+AF414+AF415+AF416+AF427+AF428+AF429+AF430+AF431+AF432+AF433+AF434+AF435+#REF!+#REF!+AF491+AF518+AF524+AF525+AF548+AF549+AF613+AF616+AF668+AF718+AF747+AF748+AF876+AF881+AF883</f>
        <v>#REF!</v>
      </c>
      <c r="AG1034" s="42" t="e">
        <f>+AG133+AG160+AG162+AG413+AG414+AG415+AG416+AG427+AG428+AG429+AG430+AG431+AG432+AG433+AG434+AG435+#REF!+#REF!+AG491+AG518+AG524+AG525+AG548+AG549+AG613+AG616+AG668+AG718+AG747+AG748+AG876+AG881+AG883</f>
        <v>#REF!</v>
      </c>
      <c r="AH1034" s="42" t="e">
        <f>+AH133+AH160+AH162+AH413+AH414+AH415+AH416+AH427+AH428+AH429+AH430+AH431+AH432+AH433+AH434+AH435+#REF!+#REF!+AH491+AH518+AH524+AH525+AH548+AH549+AH613+AH616+AH668+AH718+AH747+AH748+AH876+AH881+AH883</f>
        <v>#REF!</v>
      </c>
      <c r="AI1034" s="42" t="e">
        <f>+AI133+AI160+AI162+AI413+AI414+AI415+AI416+AI427+AI428+AI429+AI430+AI431+AI432+AI433+AI434+AI435+#REF!+#REF!+AI491+AI518+AI524+AI525+AI548+AI549+AI613+AI616+AI668+AI718+AI747+AI748+AI876+AI881+AI883</f>
        <v>#REF!</v>
      </c>
      <c r="AJ1034" s="42" t="e">
        <f>+AJ133+AJ160+AJ162+AJ413+AJ414+AJ415+AJ416+AJ427+AJ428+AJ429+AJ430+AJ431+AJ432+AJ433+AJ434+AJ435+#REF!+#REF!+AJ491+AJ518+AJ524+AJ525+AJ548+AJ549+AJ613+AJ616+AJ668+AJ718+AJ747+AJ748+AJ876+AJ881+AJ883</f>
        <v>#REF!</v>
      </c>
      <c r="AK1034" s="42" t="e">
        <f>+AK133+AK160+AK162+AK413+AK414+AK415+AK416+AK427+AK428+AK429+AK430+AK431+AK432+AK433+AK434+AK435+#REF!+#REF!+AK491+AK518+AK524+AK525+AK548+AK549+AK613+AK616+AK668+AK718+AK747+AK748+AK876+AK881+AK883</f>
        <v>#REF!</v>
      </c>
      <c r="AL1034" s="42" t="e">
        <f>+AL133+AL160+AL162+AL413+AL414+AL415+AL416+AL427+AL428+AL429+AL430+AL431+AL432+AL433+AL434+AL435+#REF!+#REF!+AL491+AL518+AL524+AL525+AL548+AL549+AL613+AL616+AL668+AL718+AL747+AL748+AL876+AL881+AL883</f>
        <v>#REF!</v>
      </c>
      <c r="AM1034" s="42" t="e">
        <f>+AM133+AM160+AM162+AM413+AM414+AM415+AM416+AM427+AM428+AM429+AM430+AM431+AM432+AM433+AM434+AM435+#REF!+#REF!+AM491+AM518+AM524+AM525+AM548+AM549+AM613+AM616+AM668+AM718+AM747+AM748+AM876+AM881+AM883</f>
        <v>#REF!</v>
      </c>
      <c r="AN1034" s="42" t="e">
        <f>+AN133+AN160+AN162+AN413+AN414+AN415+AN416+AN427+AN428+AN429+AN430+AN431+AN432+AN433+AN434+AN435+#REF!+#REF!+AN491+AN518+AN524+AN525+AN548+AN549+AN613+AN616+AN668+AN718+AN747+AN748+AN876+AN881+AN883</f>
        <v>#REF!</v>
      </c>
      <c r="AO1034" s="42" t="e">
        <f>+AO133+AO160+AO162+AO413+AO414+AO415+AO416+AO427+AO428+AO429+AO430+AO431+AO432+AO433+AO434+AO435+#REF!+#REF!+AO491+AO518+AO524+AO525+AO548+AO549+AO613+AO616+AO668+AO718+AO747+AO748+AO876+AO881+AO883</f>
        <v>#REF!</v>
      </c>
      <c r="AP1034" s="42" t="e">
        <f>+AP133+AP160+AP162+AP413+AP414+AP415+AP416+AP427+AP428+AP429+AP430+AP431+AP432+AP433+AP434+AP435+#REF!+#REF!+AP491+AP518+AP524+AP525+AP548+AP549+AP613+AP616+AP668+AP718+AP747+AP748+AP876+AP881+AP883</f>
        <v>#REF!</v>
      </c>
      <c r="AQ1034" s="42" t="e">
        <f>+AQ133+AQ160+AQ162+AQ413+AQ414+AQ415+AQ416+AQ427+AQ428+AQ429+AQ430+AQ431+AQ432+AQ433+AQ434+AQ435+#REF!+#REF!+AQ491+AQ518+AQ524+AQ525+AQ548+AQ549+AQ613+AQ616+AQ668+AQ718+AQ747+AQ748+AQ876+AQ881+AQ883</f>
        <v>#REF!</v>
      </c>
      <c r="AR1034" s="42" t="e">
        <f>+AR133+AR160+AR162+AR413+AR414+AR415+AR416+AR427+AR428+AR429+AR430+AR431+AR432+AR433+AR434+AR435+#REF!+#REF!+AR491+AR518+AR524+AR525+AR548+AR549+AR613+AR616+AR668+AR718+AR747+AR748+AR876+AR881+AR883</f>
        <v>#REF!</v>
      </c>
      <c r="AS1034" s="42" t="e">
        <f>+AS133+AS160+AS162+AS413+AS414+AS415+AS416+AS427+AS428+AS429+AS430+AS431+AS432+AS433+AS434+AS435+#REF!+#REF!+AS491+AS518+AS524+AS525+AS548+AS549+AS613+AS616+AS668+AS718+AS747+AS748+AS876+AS881+AS883</f>
        <v>#REF!</v>
      </c>
      <c r="AT1034" s="42" t="e">
        <f>+AT133+AT160+AT162+AT413+AT414+AT415+AT416+AT427+AT428+AT429+AT430+AT431+AT432+AT433+AT434+AT435+#REF!+#REF!+AT491+AT518+AT524+AT525+AT548+AT549+AT613+AT616+AT668+AT718+AT747+AT748+AT876+AT881+AT883</f>
        <v>#REF!</v>
      </c>
      <c r="AU1034" s="42" t="e">
        <f>+AU133+AU160+AU162+AU413+AU414+AU415+AU416+AU427+AU428+AU429+AU430+AU431+AU432+AU433+AU434+AU435+#REF!+#REF!+AU491+AU518+AU524+AU525+AU548+AU549+AU613+AU616+AU668+AU718+AU747+AU748+AU876+AU881+AU883</f>
        <v>#REF!</v>
      </c>
      <c r="AV1034" s="42" t="e">
        <f>+AV133+AV160+AV162+AV413+AV414+AV415+AV416+AV427+AV428+AV429+AV430+AV431+AV432+AV433+AV434+AV435+#REF!+#REF!+AV491+AV518+AV524+AV525+AV548+AV549+AV613+AV616+AV668+AV718+AV747+AV748+AV876+AV881+AV883</f>
        <v>#REF!</v>
      </c>
      <c r="AW1034" s="42" t="e">
        <f>+AW133+AW160+AW162+AW413+AW414+AW415+AW416+AW427+AW428+AW429+AW430+AW431+AW432+AW433+AW434+AW435+#REF!+#REF!+AW491+AW518+AW524+AW525+AW548+AW549+AW613+AW616+AW668+AW718+AW747+AW748+AW876+AW881+AW883</f>
        <v>#REF!</v>
      </c>
      <c r="AX1034" s="42" t="e">
        <f>+AX133+AX160+AX162+AX413+AX414+AX415+AX416+AX427+AX428+AX429+AX430+AX431+AX432+AX433+AX434+AX435+#REF!+#REF!+AX491+AX518+AX524+AX525+AX548+AX549+AX613+AX616+AX668+AX718+AX747+AX748+AX876+AX881+AX883</f>
        <v>#REF!</v>
      </c>
      <c r="AY1034" s="42" t="e">
        <f>+AY133+AY160+AY162+AY413+AY414+AY415+AY416+AY427+AY428+AY429+AY430+AY431+AY432+AY433+AY434+AY435+#REF!+#REF!+AY491+AY518+AY524+AY525+AY548+AY549+AY613+AY616+AY668+AY718+AY747+AY748+AY876+AY881+AY883</f>
        <v>#REF!</v>
      </c>
      <c r="AZ1034" s="42" t="e">
        <f>+AZ133+AZ160+AZ162+AZ413+AZ414+AZ415+AZ416+AZ427+AZ428+AZ429+AZ430+AZ431+AZ432+AZ433+AZ434+AZ435+#REF!+#REF!+AZ491+AZ518+AZ524+AZ525+AZ548+AZ549+AZ613+AZ616+AZ668+AZ718+AZ747+AZ748+AZ876+AZ881+AZ883</f>
        <v>#REF!</v>
      </c>
      <c r="BA1034" s="42" t="e">
        <f>+BA133+BA160+BA162+BA413+BA414+BA415+BA416+BA427+BA428+BA429+BA430+BA431+BA432+BA433+BA434+BA435+#REF!+#REF!+BA491+BA518+BA524+BA525+BA548+BA549+BA613+BA616+BA668+BA718+BA747+BA748+BA876+BA881+BA883</f>
        <v>#REF!</v>
      </c>
      <c r="BB1034" s="42" t="e">
        <f>+BB133+BB160+BB162+BB413+BB414+BB415+BB416+BB427+BB428+BB429+BB430+BB431+BB432+BB433+BB434+BB435+#REF!+#REF!+BB491+BB518+BB524+BB525+BB548+BB549+BB613+BB616+BB668+BB718+BB747+BB748+BB876+BB881+BB883</f>
        <v>#REF!</v>
      </c>
      <c r="BC1034" s="42" t="e">
        <f>+BC133+BC160+BC162+BC413+BC414+BC415+BC416+BC427+BC428+BC429+BC430+BC431+BC432+BC433+BC434+BC435+#REF!+#REF!+BC491+BC518+BC524+BC525+BC548+BC549+BC613+BC616+BC668+BC718+BC747+BC748+BC876+BC881+BC883</f>
        <v>#REF!</v>
      </c>
      <c r="BD1034" s="42" t="e">
        <f>+BD133+BD160+BD162+BD413+BD414+BD415+BD416+BD427+BD428+BD429+BD430+BD431+BD432+BD433+BD434+BD435+#REF!+#REF!+BD491+BD518+BD524+BD525+BD548+BD549+BD613+BD616+BD668+BD718+BD747+BD748+BD876+BD881+BD883</f>
        <v>#REF!</v>
      </c>
      <c r="BE1034" s="42" t="e">
        <f>+BE133+BE160+BE162+BE413+BE414+BE415+BE416+BE427+BE428+BE429+BE430+BE431+BE432+BE433+BE434+BE435+#REF!+#REF!+BE491+BE518+BE524+BE525+BE548+BE549+BE613+BE616+BE668+BE718+BE747+BE748+BE876+BE881+BE883</f>
        <v>#REF!</v>
      </c>
      <c r="BF1034" s="42" t="e">
        <f>+BF133+BF160+BF162+BF413+BF414+BF415+BF416+BF427+BF428+BF429+BF430+BF431+BF432+BF433+BF434+BF435+#REF!+#REF!+BF491+BF518+BF524+BF525+BF548+BF549+BF613+BF616+BF668+BF718+BF747+BF748+BF876+BF881+BF883</f>
        <v>#REF!</v>
      </c>
    </row>
    <row r="1035" spans="1:59" s="3" customFormat="1" ht="27" hidden="1" customHeight="1" thickBot="1">
      <c r="A1035" s="52"/>
      <c r="B1035" s="52"/>
      <c r="C1035" s="52"/>
      <c r="D1035" s="61" t="s">
        <v>35</v>
      </c>
      <c r="E1035" s="61" t="s">
        <v>35</v>
      </c>
      <c r="F1035" s="64" t="s">
        <v>35</v>
      </c>
      <c r="G1035" s="50"/>
      <c r="H1035" s="65"/>
      <c r="I1035" s="52">
        <v>44</v>
      </c>
      <c r="J1035" s="42">
        <f t="shared" ref="J1035:AO1035" si="428">+J88+J134+J135+J374+J375+J376+J377+J378+J379+J380+J389+J390+J391+J392+J393+J394+J395+J396+J397+J398+J399+J400+J401+J402+J403+J404+J405+J406+J407+J408+J409+J410+J411+J412+J478+J526+J585+J678+J682+J686+J705+J713+J714+J728+J729+J741+J777+J864</f>
        <v>1127184</v>
      </c>
      <c r="K1035" s="42">
        <f t="shared" si="428"/>
        <v>235347</v>
      </c>
      <c r="L1035" s="42">
        <f t="shared" si="428"/>
        <v>0</v>
      </c>
      <c r="M1035" s="42">
        <f t="shared" si="428"/>
        <v>0</v>
      </c>
      <c r="N1035" s="42">
        <f t="shared" si="428"/>
        <v>0</v>
      </c>
      <c r="O1035" s="42">
        <f t="shared" si="428"/>
        <v>0</v>
      </c>
      <c r="P1035" s="42">
        <f t="shared" si="428"/>
        <v>1362531</v>
      </c>
      <c r="Q1035" s="42">
        <f t="shared" si="428"/>
        <v>933715</v>
      </c>
      <c r="R1035" s="42">
        <f t="shared" si="428"/>
        <v>232000</v>
      </c>
      <c r="S1035" s="42">
        <f t="shared" si="428"/>
        <v>0</v>
      </c>
      <c r="T1035" s="42">
        <f t="shared" si="428"/>
        <v>0</v>
      </c>
      <c r="U1035" s="42">
        <f t="shared" si="428"/>
        <v>0</v>
      </c>
      <c r="V1035" s="42">
        <f t="shared" si="428"/>
        <v>0</v>
      </c>
      <c r="W1035" s="42">
        <f t="shared" si="428"/>
        <v>1165715</v>
      </c>
      <c r="X1035" s="42">
        <f t="shared" si="428"/>
        <v>977954</v>
      </c>
      <c r="Y1035" s="42">
        <f t="shared" si="428"/>
        <v>174933</v>
      </c>
      <c r="Z1035" s="42">
        <f t="shared" si="428"/>
        <v>0</v>
      </c>
      <c r="AA1035" s="42">
        <f t="shared" si="428"/>
        <v>0</v>
      </c>
      <c r="AB1035" s="42">
        <f t="shared" si="428"/>
        <v>0</v>
      </c>
      <c r="AC1035" s="42">
        <f t="shared" si="428"/>
        <v>0</v>
      </c>
      <c r="AD1035" s="42">
        <f t="shared" si="428"/>
        <v>1152887</v>
      </c>
      <c r="AE1035" s="42">
        <f t="shared" si="428"/>
        <v>416896</v>
      </c>
      <c r="AF1035" s="42">
        <f t="shared" si="428"/>
        <v>558875</v>
      </c>
      <c r="AG1035" s="42">
        <f t="shared" si="428"/>
        <v>0</v>
      </c>
      <c r="AH1035" s="42">
        <f t="shared" si="428"/>
        <v>0</v>
      </c>
      <c r="AI1035" s="42">
        <f t="shared" si="428"/>
        <v>0</v>
      </c>
      <c r="AJ1035" s="42">
        <f t="shared" si="428"/>
        <v>0</v>
      </c>
      <c r="AK1035" s="42">
        <f t="shared" si="428"/>
        <v>975771</v>
      </c>
      <c r="AL1035" s="42">
        <f t="shared" si="428"/>
        <v>3455749</v>
      </c>
      <c r="AM1035" s="42">
        <f t="shared" si="428"/>
        <v>1201155</v>
      </c>
      <c r="AN1035" s="42">
        <f t="shared" si="428"/>
        <v>0</v>
      </c>
      <c r="AO1035" s="42">
        <f t="shared" si="428"/>
        <v>0</v>
      </c>
      <c r="AP1035" s="42">
        <f t="shared" ref="AP1035:BF1035" si="429">+AP88+AP134+AP135+AP374+AP375+AP376+AP377+AP378+AP379+AP380+AP389+AP390+AP391+AP392+AP393+AP394+AP395+AP396+AP397+AP398+AP399+AP400+AP401+AP402+AP403+AP404+AP405+AP406+AP407+AP408+AP409+AP410+AP411+AP412+AP478+AP526+AP585+AP678+AP682+AP686+AP705+AP713+AP714+AP728+AP729+AP741+AP777+AP864</f>
        <v>0</v>
      </c>
      <c r="AQ1035" s="42">
        <f t="shared" si="429"/>
        <v>0</v>
      </c>
      <c r="AR1035" s="42">
        <f t="shared" si="429"/>
        <v>4656904</v>
      </c>
      <c r="AS1035" s="42">
        <f t="shared" si="429"/>
        <v>3204743</v>
      </c>
      <c r="AT1035" s="42">
        <f t="shared" si="429"/>
        <v>0</v>
      </c>
      <c r="AU1035" s="42">
        <f t="shared" si="429"/>
        <v>0</v>
      </c>
      <c r="AV1035" s="42">
        <f t="shared" si="429"/>
        <v>0</v>
      </c>
      <c r="AW1035" s="42">
        <f t="shared" si="429"/>
        <v>0</v>
      </c>
      <c r="AX1035" s="42">
        <f t="shared" si="429"/>
        <v>0</v>
      </c>
      <c r="AY1035" s="42">
        <f t="shared" si="429"/>
        <v>3204743</v>
      </c>
      <c r="AZ1035" s="42">
        <f t="shared" si="429"/>
        <v>6660492</v>
      </c>
      <c r="BA1035" s="42">
        <f t="shared" si="429"/>
        <v>1201155</v>
      </c>
      <c r="BB1035" s="42">
        <f t="shared" si="429"/>
        <v>0</v>
      </c>
      <c r="BC1035" s="42">
        <f t="shared" si="429"/>
        <v>0</v>
      </c>
      <c r="BD1035" s="42">
        <f t="shared" si="429"/>
        <v>0</v>
      </c>
      <c r="BE1035" s="42">
        <f t="shared" si="429"/>
        <v>0</v>
      </c>
      <c r="BF1035" s="42">
        <f t="shared" si="429"/>
        <v>7861647</v>
      </c>
    </row>
    <row r="1036" spans="1:59" ht="27" hidden="1" customHeight="1" thickBot="1">
      <c r="A1036" s="52"/>
      <c r="B1036" s="52"/>
      <c r="C1036" s="52"/>
      <c r="D1036" s="61" t="s">
        <v>36</v>
      </c>
      <c r="E1036" s="61" t="s">
        <v>36</v>
      </c>
      <c r="F1036" s="64" t="s">
        <v>36</v>
      </c>
      <c r="G1036" s="50"/>
      <c r="H1036" s="66"/>
      <c r="I1036" s="52">
        <v>114</v>
      </c>
      <c r="J1036" s="42" t="e">
        <f>+J11+J12+J13+J14+J15+J16+J17+J18+J19+J20+J21+J22+J23+J24+J25+J26+J27+J28+J29+J30+J31+J32+J33+J34+J35+J36+J37+J38+J39+J40+J41+J42+J43+J44+J45+J46+J47+J48+J140+J190+J191+J192+J202+J203+J204+J205+J206+J207+#REF!+J456+J462+J463+J586+J589+J590+J591+J592+J593+J595+#REF!+#REF!+#REF!+#REF!+#REF!+#REF!+J630+J632+J633+#REF!+#REF!+J634+#REF!+#REF!+#REF!+#REF!+#REF!+#REF!+#REF!+#REF!+#REF!+J635+J636+J637+J638+J639+J640+J641+J642+J643+J644+J645+J647+J656+J657+#REF!+J795+J802+J813+J839+J846+J851+J852+J865+J873+J888+J889+J890+J901+J917+J953+J956+J965+J968+J969</f>
        <v>#REF!</v>
      </c>
      <c r="K1036" s="42" t="e">
        <f>+K11+K12+K13+K14+K15+K16+K17+K18+K19+K20+K21+K22+K23+K24+K25+K26+K27+K28+K29+K30+K31+K32+K33+K34+K35+K36+K37+K38+K39+K40+K41+K42+K43+K44+K45+K46+K47+K48+K140+K190+K191+K192+K202+K203+K204+K205+K206+K207+#REF!+K456+K462+K463+K586+K589+K590+K591+K592+K593+K595+#REF!+#REF!+#REF!+#REF!+#REF!+#REF!+K630+K632+K633+#REF!+#REF!+K634+#REF!+#REF!+#REF!+#REF!+#REF!+#REF!+#REF!+#REF!+#REF!+K635+K636+K637+K638+K639+K640+K641+K642+K643+K644+K645+K647+K656+K657+#REF!+K795+K802+K813+K839+K846+K851+K852+K865+K873+K888+K889+K890+K901+K917+K953+K956+K965+K968+K969</f>
        <v>#REF!</v>
      </c>
      <c r="L1036" s="42" t="e">
        <f>+L11+L12+L13+L14+L15+L16+L17+L18+L19+L20+L21+L22+L23+L24+L25+L26+L27+L28+L29+L30+L31+L32+L33+L34+L35+L36+L37+L38+L39+L40+L41+L42+L43+L44+L45+L46+L47+L48+L140+L190+L191+L192+L202+L203+L204+L205+L206+L207+#REF!+L456+L462+L463+L586+L589+L590+L591+L592+L593+L595+#REF!+#REF!+#REF!+#REF!+#REF!+#REF!+L630+L632+L633+#REF!+#REF!+L634+#REF!+#REF!+#REF!+#REF!+#REF!+#REF!+#REF!+#REF!+#REF!+L635+L636+L637+L638+L639+L640+L641+L642+L643+L644+L645+L647+L656+L657+#REF!+L795+L802+L813+L839+L846+L851+L852+L865+L873+L888+L889+L890+L901+L917+L953+L956+L965+L968+L969</f>
        <v>#REF!</v>
      </c>
      <c r="M1036" s="42" t="e">
        <f>+M11+M12+M13+M14+M15+M16+M17+M18+M19+M20+M21+M22+M23+M24+M25+M26+M27+M28+M29+M30+M31+M32+M33+M34+M35+M36+M37+M38+M39+M40+M41+M42+M43+M44+M45+M46+M47+M48+M140+M190+M191+M192+M202+M203+M204+M205+M206+M207+#REF!+M456+M462+M463+M586+M589+M590+M591+M592+M593+M595+#REF!+#REF!+#REF!+#REF!+#REF!+#REF!+M630+M632+M633+#REF!+#REF!+M634+#REF!+#REF!+#REF!+#REF!+#REF!+#REF!+#REF!+#REF!+#REF!+M635+M636+M637+M638+M639+M640+M641+M642+M643+M644+M645+M647+M656+M657+#REF!+M795+M802+M813+M839+M846+M851+M852+M865+M873+M888+M889+M890+M901+M917+M953+M956+M965+M968+M969</f>
        <v>#REF!</v>
      </c>
      <c r="N1036" s="42" t="e">
        <f>+N11+N12+N13+N14+N15+N16+N17+N18+N19+N20+N21+N22+N23+N24+N25+N26+N27+N28+N29+N30+N31+N32+N33+N34+N35+N36+N37+N38+N39+N40+N41+N42+N43+N44+N45+N46+N47+N48+N140+N190+N191+N192+N202+N203+N204+N205+N206+N207+#REF!+N456+N462+N463+N586+N589+N590+N591+N592+N593+N595+#REF!+#REF!+#REF!+#REF!+#REF!+#REF!+N630+N632+N633+#REF!+#REF!+N634+#REF!+#REF!+#REF!+#REF!+#REF!+#REF!+#REF!+#REF!+#REF!+N635+N636+N637+N638+N639+N640+N641+N642+N643+N644+N645+N647+N656+N657+#REF!+N795+N802+N813+N839+N846+N851+N852+N865+N873+N888+N889+N890+N901+N917+N953+N956+N965+N968+N969</f>
        <v>#REF!</v>
      </c>
      <c r="O1036" s="42" t="e">
        <f>+O11+O12+O13+O14+O15+O16+O17+O18+O19+O20+O21+O22+O23+O24+O25+O26+O27+O28+O29+O30+O31+O32+O33+O34+O35+O36+O37+O38+O39+O40+O41+O42+O43+O44+O45+O46+O47+O48+O140+O190+O191+O192+O202+O203+O204+O205+O206+O207+#REF!+O456+O462+O463+O586+O589+O590+O591+O592+O593+O595+#REF!+#REF!+#REF!+#REF!+#REF!+#REF!+O630+O632+O633+#REF!+#REF!+O634+#REF!+#REF!+#REF!+#REF!+#REF!+#REF!+#REF!+#REF!+#REF!+O635+O636+O637+O638+O639+O640+O641+O642+O643+O644+O645+O647+O656+O657+#REF!+O795+O802+O813+O839+O846+O851+O852+O865+O873+O888+O889+O890+O901+O917+O953+O956+O965+O968+O969</f>
        <v>#REF!</v>
      </c>
      <c r="P1036" s="42" t="e">
        <f>+P11+P12+P13+P14+P15+P16+P17+P18+P19+P20+P21+P22+P23+P24+P25+P26+P27+P28+P29+P30+P31+P32+P33+P34+P35+P36+P37+P38+P39+P40+P41+P42+P43+P44+P45+P46+P47+P48+P140+P190+P191+P192+P202+P203+P204+P205+P206+P207+#REF!+P456+P462+P463+P586+P589+P590+P591+P592+P593+P595+#REF!+#REF!+#REF!+#REF!+#REF!+#REF!+P630+P632+P633+#REF!+#REF!+P634+#REF!+#REF!+#REF!+#REF!+#REF!+#REF!+#REF!+#REF!+#REF!+P635+P636+P637+P638+P639+P640+P641+P642+P643+P644+P645+P647+P656+P657+#REF!+P795+P802+P813+P839+P846+P851+P852+P865+P873+P888+P889+P890+P901+P917+P953+P956+P965+P968+P969</f>
        <v>#REF!</v>
      </c>
      <c r="Q1036" s="42" t="e">
        <f>+Q11+Q12+Q13+Q14+Q15+Q16+Q17+Q18+Q19+Q20+Q21+Q22+Q23+Q24+Q25+Q26+Q27+Q28+Q29+Q30+Q31+Q32+Q33+Q34+Q35+Q36+Q37+Q38+Q39+Q40+Q41+Q42+Q43+Q44+Q45+Q46+Q47+Q48+Q140+Q190+Q191+Q192+Q202+Q203+Q204+Q205+Q206+Q207+#REF!+Q456+Q462+Q463+Q586+Q589+Q590+Q591+Q592+Q593+Q595+#REF!+#REF!+#REF!+#REF!+#REF!+#REF!+Q630+Q632+Q633+#REF!+#REF!+Q634+#REF!+#REF!+#REF!+#REF!+#REF!+#REF!+#REF!+#REF!+#REF!+Q635+Q636+Q637+Q638+Q639+Q640+Q641+Q642+Q643+Q644+Q645+Q647+Q656+Q657+#REF!+Q795+Q802+Q813+Q839+Q846+Q851+Q852+Q865+Q873+Q888+Q889+Q890+Q901+Q917+Q953+Q956+Q965+Q968+Q969</f>
        <v>#REF!</v>
      </c>
      <c r="R1036" s="42" t="e">
        <f>+R11+R12+R13+R14+R15+R16+R17+R18+R19+R20+R21+R22+R23+R24+R25+R26+R27+R28+R29+R30+R31+R32+R33+R34+R35+R36+R37+R38+R39+R40+R41+R42+R43+R44+R45+R46+R47+R48+R140+R190+R191+R192+R202+R203+R204+R205+R206+R207+#REF!+R456+R462+R463+R586+R589+R590+R591+R592+R593+R595+#REF!+#REF!+#REF!+#REF!+#REF!+#REF!+R630+R632+R633+#REF!+#REF!+R634+#REF!+#REF!+#REF!+#REF!+#REF!+#REF!+#REF!+#REF!+#REF!+R635+R636+R637+R638+R639+R640+R641+R642+R643+R644+R645+R647+R656+R657+#REF!+R795+R802+R813+R839+R846+R851+R852+R865+R873+R888+R889+R890+R901+R917+R953+R956+R965+R968+R969</f>
        <v>#REF!</v>
      </c>
      <c r="S1036" s="42" t="e">
        <f>+S11+S12+S13+S14+S15+S16+S17+S18+S19+S20+S21+S22+S23+S24+S25+S26+S27+S28+S29+S30+S31+S32+S33+S34+S35+S36+S37+S38+S39+S40+S41+S42+S43+S44+S45+S46+S47+S48+S140+S190+S191+S192+S202+S203+S204+S205+S206+S207+#REF!+S456+S462+S463+S586+S589+S590+S591+S592+S593+S595+#REF!+#REF!+#REF!+#REF!+#REF!+#REF!+S630+S632+S633+#REF!+#REF!+S634+#REF!+#REF!+#REF!+#REF!+#REF!+#REF!+#REF!+#REF!+#REF!+S635+S636+S637+S638+S639+S640+S641+S642+S643+S644+S645+S647+S656+S657+#REF!+S795+S802+S813+S839+S846+S851+S852+S865+S873+S888+S889+S890+S901+S917+S953+S956+S965+S968+S969</f>
        <v>#REF!</v>
      </c>
      <c r="T1036" s="42" t="e">
        <f>+T11+T12+T13+T14+T15+T16+T17+T18+T19+T20+T21+T22+T23+T24+T25+T26+T27+T28+T29+T30+T31+T32+T33+T34+T35+T36+T37+T38+T39+T40+T41+T42+T43+T44+T45+T46+T47+T48+T140+T190+T191+T192+T202+T203+T204+T205+T206+T207+#REF!+T456+T462+T463+T586+T589+T590+T591+T592+T593+T595+#REF!+#REF!+#REF!+#REF!+#REF!+#REF!+T630+T632+T633+#REF!+#REF!+T634+#REF!+#REF!+#REF!+#REF!+#REF!+#REF!+#REF!+#REF!+#REF!+T635+T636+T637+T638+T639+T640+T641+T642+T643+T644+T645+T647+T656+T657+#REF!+T795+T802+T813+T839+T846+T851+T852+T865+T873+T888+T889+T890+T901+T917+T953+T956+T965+T968+T969</f>
        <v>#REF!</v>
      </c>
      <c r="U1036" s="42" t="e">
        <f>+U11+U12+U13+U14+U15+U16+U17+U18+U19+U20+U21+U22+U23+U24+U25+U26+U27+U28+U29+U30+U31+U32+U33+U34+U35+U36+U37+U38+U39+U40+U41+U42+U43+U44+U45+U46+U47+U48+U140+U190+U191+U192+U202+U203+U204+U205+U206+U207+#REF!+U456+U462+U463+U586+U589+U590+U591+U592+U593+U595+#REF!+#REF!+#REF!+#REF!+#REF!+#REF!+U630+U632+U633+#REF!+#REF!+U634+#REF!+#REF!+#REF!+#REF!+#REF!+#REF!+#REF!+#REF!+#REF!+U635+U636+U637+U638+U639+U640+U641+U642+U643+U644+U645+U647+U656+U657+#REF!+U795+U802+U813+U839+U846+U851+U852+U865+U873+U888+U889+U890+U901+U917+U953+U956+U965+U968+U969</f>
        <v>#REF!</v>
      </c>
      <c r="V1036" s="42" t="e">
        <f>+V11+V12+V13+V14+V15+V16+V17+V18+V19+V20+V21+V22+V23+V24+V25+V26+V27+V28+V29+V30+V31+V32+V33+V34+V35+V36+V37+V38+V39+V40+V41+V42+V43+V44+V45+V46+V47+V48+V140+V190+V191+V192+V202+V203+V204+V205+V206+V207+#REF!+V456+V462+V463+V586+V589+V590+V591+V592+V593+V595+#REF!+#REF!+#REF!+#REF!+#REF!+#REF!+V630+V632+V633+#REF!+#REF!+V634+#REF!+#REF!+#REF!+#REF!+#REF!+#REF!+#REF!+#REF!+#REF!+V635+V636+V637+V638+V639+V640+V641+V642+V643+V644+V645+V647+V656+V657+#REF!+V795+V802+V813+V839+V846+V851+V852+V865+V873+V888+V889+V890+V901+V917+V953+V956+V965+V968+V969</f>
        <v>#REF!</v>
      </c>
      <c r="W1036" s="42" t="e">
        <f>+W11+W12+W13+W14+W15+W16+W17+W18+W19+W20+W21+W22+W23+W24+W25+W26+W27+W28+W29+W30+W31+W32+W33+W34+W35+W36+W37+W38+W39+W40+W41+W42+W43+W44+W45+W46+W47+W48+W140+W190+W191+W192+W202+W203+W204+W205+W206+W207+#REF!+W456+W462+W463+W586+W589+W590+W591+W592+W593+W595+#REF!+#REF!+#REF!+#REF!+#REF!+#REF!+W630+W632+W633+#REF!+#REF!+W634+#REF!+#REF!+#REF!+#REF!+#REF!+#REF!+#REF!+#REF!+#REF!+W635+W636+W637+W638+W639+W640+W641+W642+W643+W644+W645+W647+W656+W657+#REF!+W795+W802+W813+W839+W846+W851+W852+W865+W873+W888+W889+W890+W901+W917+W953+W956+W965+W968+W969</f>
        <v>#REF!</v>
      </c>
      <c r="X1036" s="42" t="e">
        <f>+X11+X12+X13+X14+X15+X16+X17+X18+X19+X20+X21+X22+X23+X24+X25+X26+X27+X28+X29+X30+X31+X32+X33+X34+X35+X36+X37+X38+X39+X40+X41+X42+X43+X44+X45+X46+X47+X48+X140+X190+X191+X192+X202+X203+X204+X205+X206+X207+#REF!+X456+X462+X463+X586+X589+X590+X591+X592+X593+X595+#REF!+#REF!+#REF!+#REF!+#REF!+#REF!+X630+X632+X633+#REF!+#REF!+X634+#REF!+#REF!+#REF!+#REF!+#REF!+#REF!+#REF!+#REF!+#REF!+X635+X636+X637+X638+X639+X640+X641+X642+X643+X644+X645+X647+X656+X657+#REF!+X795+X802+X813+X839+X846+X851+X852+X865+X873+X888+X889+X890+X901+X917+X953+X956+X965+X968+X969</f>
        <v>#REF!</v>
      </c>
      <c r="Y1036" s="42" t="e">
        <f>+Y11+Y12+Y13+Y14+Y15+Y16+Y17+Y18+Y19+Y20+Y21+Y22+Y23+Y24+Y25+Y26+Y27+Y28+Y29+Y30+Y31+Y32+Y33+Y34+Y35+Y36+Y37+Y38+Y39+Y40+Y41+Y42+Y43+Y44+Y45+Y46+Y47+Y48+Y140+Y190+Y191+Y192+Y202+Y203+Y204+Y205+Y206+Y207+#REF!+Y456+Y462+Y463+Y586+Y589+Y590+Y591+Y592+Y593+Y595+#REF!+#REF!+#REF!+#REF!+#REF!+#REF!+Y630+Y632+Y633+#REF!+#REF!+Y634+#REF!+#REF!+#REF!+#REF!+#REF!+#REF!+#REF!+#REF!+#REF!+Y635+Y636+Y637+Y638+Y639+Y640+Y641+Y642+Y643+Y644+Y645+Y647+Y656+Y657+#REF!+Y795+Y802+Y813+Y839+Y846+Y851+Y852+Y865+Y873+Y888+Y889+Y890+Y901+Y917+Y953+Y956+Y965+Y968+Y969</f>
        <v>#REF!</v>
      </c>
      <c r="Z1036" s="42" t="e">
        <f>+Z11+Z12+Z13+Z14+Z15+Z16+Z17+Z18+Z19+Z20+Z21+Z22+Z23+Z24+Z25+Z26+Z27+Z28+Z29+Z30+Z31+Z32+Z33+Z34+Z35+Z36+Z37+Z38+Z39+Z40+Z41+Z42+Z43+Z44+Z45+Z46+Z47+Z48+Z140+Z190+Z191+Z192+Z202+Z203+Z204+Z205+Z206+Z207+#REF!+Z456+Z462+Z463+Z586+Z589+Z590+Z591+Z592+Z593+Z595+#REF!+#REF!+#REF!+#REF!+#REF!+#REF!+Z630+Z632+Z633+#REF!+#REF!+Z634+#REF!+#REF!+#REF!+#REF!+#REF!+#REF!+#REF!+#REF!+#REF!+Z635+Z636+Z637+Z638+Z639+Z640+Z641+Z642+Z643+Z644+Z645+Z647+Z656+Z657+#REF!+Z795+Z802+Z813+Z839+Z846+Z851+Z852+Z865+Z873+Z888+Z889+Z890+Z901+Z917+Z953+Z956+Z965+Z968+Z969</f>
        <v>#REF!</v>
      </c>
      <c r="AA1036" s="42" t="e">
        <f>+AA11+AA12+AA13+AA14+AA15+AA16+AA17+AA18+AA19+AA20+AA21+AA22+AA23+AA24+AA25+AA26+AA27+AA28+AA29+AA30+AA31+AA32+AA33+AA34+AA35+AA36+AA37+AA38+AA39+AA40+AA41+AA42+AA43+AA44+AA45+AA46+AA47+AA48+AA140+AA190+AA191+AA192+AA202+AA203+AA204+AA205+AA206+AA207+#REF!+AA456+AA462+AA463+AA586+AA589+AA590+AA591+AA592+AA593+AA595+#REF!+#REF!+#REF!+#REF!+#REF!+#REF!+AA630+AA632+AA633+#REF!+#REF!+AA634+#REF!+#REF!+#REF!+#REF!+#REF!+#REF!+#REF!+#REF!+#REF!+AA635+AA636+AA637+AA638+AA639+AA640+AA641+AA642+AA643+AA644+AA645+AA647+AA656+AA657+#REF!+AA795+AA802+AA813+AA839+AA846+AA851+AA852+AA865+AA873+AA888+AA889+AA890+AA901+AA917+AA953+AA956+AA965+AA968+AA969</f>
        <v>#REF!</v>
      </c>
      <c r="AB1036" s="42" t="e">
        <f>+AB11+AB12+AB13+AB14+AB15+AB16+AB17+AB18+AB19+AB20+AB21+AB22+AB23+AB24+AB25+AB26+AB27+AB28+AB29+AB30+AB31+AB32+AB33+AB34+AB35+AB36+AB37+AB38+AB39+AB40+AB41+AB42+AB43+AB44+AB45+AB46+AB47+AB48+AB140+AB190+AB191+AB192+AB202+AB203+AB204+AB205+AB206+AB207+#REF!+AB456+AB462+AB463+AB586+AB589+AB590+AB591+AB592+AB593+AB595+#REF!+#REF!+#REF!+#REF!+#REF!+#REF!+AB630+AB632+AB633+#REF!+#REF!+AB634+#REF!+#REF!+#REF!+#REF!+#REF!+#REF!+#REF!+#REF!+#REF!+AB635+AB636+AB637+AB638+AB639+AB640+AB641+AB642+AB643+AB644+AB645+AB647+AB656+AB657+#REF!+AB795+AB802+AB813+AB839+AB846+AB851+AB852+AB865+AB873+AB888+AB889+AB890+AB901+AB917+AB953+AB956+AB965+AB968+AB969</f>
        <v>#REF!</v>
      </c>
      <c r="AC1036" s="42" t="e">
        <f>+AC11+AC12+AC13+AC14+AC15+AC16+AC17+AC18+AC19+AC20+AC21+AC22+AC23+AC24+AC25+AC26+AC27+AC28+AC29+AC30+AC31+AC32+AC33+AC34+AC35+AC36+AC37+AC38+AC39+AC40+AC41+AC42+AC43+AC44+AC45+AC46+AC47+AC48+AC140+AC190+AC191+AC192+AC202+AC203+AC204+AC205+AC206+AC207+#REF!+AC456+AC462+AC463+AC586+AC589+AC590+AC591+AC592+AC593+AC595+#REF!+#REF!+#REF!+#REF!+#REF!+#REF!+AC630+AC632+AC633+#REF!+#REF!+AC634+#REF!+#REF!+#REF!+#REF!+#REF!+#REF!+#REF!+#REF!+#REF!+AC635+AC636+AC637+AC638+AC639+AC640+AC641+AC642+AC643+AC644+AC645+AC647+AC656+AC657+#REF!+AC795+AC802+AC813+AC839+AC846+AC851+AC852+AC865+AC873+AC888+AC889+AC890+AC901+AC917+AC953+AC956+AC965+AC968+AC969</f>
        <v>#REF!</v>
      </c>
      <c r="AD1036" s="42" t="e">
        <f>+AD11+AD12+AD13+AD14+AD15+AD16+AD17+AD18+AD19+AD20+AD21+AD22+AD23+AD24+AD25+AD26+AD27+AD28+AD29+AD30+AD31+AD32+AD33+AD34+AD35+AD36+AD37+AD38+AD39+AD40+AD41+AD42+AD43+AD44+AD45+AD46+AD47+AD48+AD140+AD190+AD191+AD192+AD202+AD203+AD204+AD205+AD206+AD207+#REF!+AD456+AD462+AD463+AD586+AD589+AD590+AD591+AD592+AD593+AD595+#REF!+#REF!+#REF!+#REF!+#REF!+#REF!+AD630+AD632+AD633+#REF!+#REF!+AD634+#REF!+#REF!+#REF!+#REF!+#REF!+#REF!+#REF!+#REF!+#REF!+AD635+AD636+AD637+AD638+AD639+AD640+AD641+AD642+AD643+AD644+AD645+AD647+AD656+AD657+#REF!+AD795+AD802+AD813+AD839+AD846+AD851+AD852+AD865+AD873+AD888+AD889+AD890+AD901+AD917+AD953+AD956+AD965+AD968+AD969</f>
        <v>#REF!</v>
      </c>
      <c r="AE1036" s="42" t="e">
        <f>+AE11+AE12+AE13+AE14+AE15+AE16+AE17+AE18+AE19+AE20+AE21+AE22+AE23+AE24+AE25+AE26+AE27+AE28+AE29+AE30+AE31+AE32+AE33+AE34+AE35+AE36+AE37+AE38+AE39+AE40+AE41+AE42+AE43+AE44+AE45+AE46+AE47+AE48+AE140+AE190+AE191+AE192+AE202+AE203+AE204+AE205+AE206+AE207+#REF!+AE456+AE462+AE463+AE586+AE589+AE590+AE591+AE592+AE593+AE595+#REF!+#REF!+#REF!+#REF!+#REF!+#REF!+AE630+AE632+AE633+#REF!+#REF!+AE634+#REF!+#REF!+#REF!+#REF!+#REF!+#REF!+#REF!+#REF!+#REF!+AE635+AE636+AE637+AE638+AE639+AE640+AE641+AE642+AE643+AE644+AE645+AE647+AE656+AE657+#REF!+AE795+AE802+AE813+AE839+AE846+AE851+AE852+AE865+AE873+AE888+AE889+AE890+AE901+AE917+AE953+AE956+AE965+AE968+AE969</f>
        <v>#REF!</v>
      </c>
      <c r="AF1036" s="42" t="e">
        <f>+AF11+AF12+AF13+AF14+AF15+AF16+AF17+AF18+AF19+AF20+AF21+AF22+AF23+AF24+AF25+AF26+AF27+AF28+AF29+AF30+AF31+AF32+AF33+AF34+AF35+AF36+AF37+AF38+AF39+AF40+AF41+AF42+AF43+AF44+AF45+AF46+AF47+AF48+AF140+AF190+AF191+AF192+AF202+AF203+AF204+AF205+AF206+AF207+#REF!+AF456+AF462+AF463+AF586+AF589+AF590+AF591+AF592+AF593+AF595+#REF!+#REF!+#REF!+#REF!+#REF!+#REF!+AF630+AF632+AF633+#REF!+#REF!+AF634+#REF!+#REF!+#REF!+#REF!+#REF!+#REF!+#REF!+#REF!+#REF!+AF635+AF636+AF637+AF638+AF639+AF640+AF641+AF642+AF643+AF644+AF645+AF647+AF656+AF657+#REF!+AF795+AF802+AF813+AF839+AF846+AF851+AF852+AF865+AF873+AF888+AF889+AF890+AF901+AF917+AF953+AF956+AF965+AF968+AF969</f>
        <v>#REF!</v>
      </c>
      <c r="AG1036" s="42" t="e">
        <f>+AG11+AG12+AG13+AG14+AG15+AG16+AG17+AG18+AG19+AG20+AG21+AG22+AG23+AG24+AG25+AG26+AG27+AG28+AG29+AG30+AG31+AG32+AG33+AG34+AG35+AG36+AG37+AG38+AG39+AG40+AG41+AG42+AG43+AG44+AG45+AG46+AG47+AG48+AG140+AG190+AG191+AG192+AG202+AG203+AG204+AG205+AG206+AG207+#REF!+AG456+AG462+AG463+AG586+AG589+AG590+AG591+AG592+AG593+AG595+#REF!+#REF!+#REF!+#REF!+#REF!+#REF!+AG630+AG632+AG633+#REF!+#REF!+AG634+#REF!+#REF!+#REF!+#REF!+#REF!+#REF!+#REF!+#REF!+#REF!+AG635+AG636+AG637+AG638+AG639+AG640+AG641+AG642+AG643+AG644+AG645+AG647+AG656+AG657+#REF!+AG795+AG802+AG813+AG839+AG846+AG851+AG852+AG865+AG873+AG888+AG889+AG890+AG901+AG917+AG953+AG956+AG965+AG968+AG969</f>
        <v>#REF!</v>
      </c>
      <c r="AH1036" s="42" t="e">
        <f>+AH11+AH12+AH13+AH14+AH15+AH16+AH17+AH18+AH19+AH20+AH21+AH22+AH23+AH24+AH25+AH26+AH27+AH28+AH29+AH30+AH31+AH32+AH33+AH34+AH35+AH36+AH37+AH38+AH39+AH40+AH41+AH42+AH43+AH44+AH45+AH46+AH47+AH48+AH140+AH190+AH191+AH192+AH202+AH203+AH204+AH205+AH206+AH207+#REF!+AH456+AH462+AH463+AH586+AH589+AH590+AH591+AH592+AH593+AH595+#REF!+#REF!+#REF!+#REF!+#REF!+#REF!+AH630+AH632+AH633+#REF!+#REF!+AH634+#REF!+#REF!+#REF!+#REF!+#REF!+#REF!+#REF!+#REF!+#REF!+AH635+AH636+AH637+AH638+AH639+AH640+AH641+AH642+AH643+AH644+AH645+AH647+AH656+AH657+#REF!+AH795+AH802+AH813+AH839+AH846+AH851+AH852+AH865+AH873+AH888+AH889+AH890+AH901+AH917+AH953+AH956+AH965+AH968+AH969</f>
        <v>#REF!</v>
      </c>
      <c r="AI1036" s="42" t="e">
        <f>+AI11+AI12+AI13+AI14+AI15+AI16+AI17+AI18+AI19+AI20+AI21+AI22+AI23+AI24+AI25+AI26+AI27+AI28+AI29+AI30+AI31+AI32+AI33+AI34+AI35+AI36+AI37+AI38+AI39+AI40+AI41+AI42+AI43+AI44+AI45+AI46+AI47+AI48+AI140+AI190+AI191+AI192+AI202+AI203+AI204+AI205+AI206+AI207+#REF!+AI456+AI462+AI463+AI586+AI589+AI590+AI591+AI592+AI593+AI595+#REF!+#REF!+#REF!+#REF!+#REF!+#REF!+AI630+AI632+AI633+#REF!+#REF!+AI634+#REF!+#REF!+#REF!+#REF!+#REF!+#REF!+#REF!+#REF!+#REF!+AI635+AI636+AI637+AI638+AI639+AI640+AI641+AI642+AI643+AI644+AI645+AI647+AI656+AI657+#REF!+AI795+AI802+AI813+AI839+AI846+AI851+AI852+AI865+AI873+AI888+AI889+AI890+AI901+AI917+AI953+AI956+AI965+AI968+AI969</f>
        <v>#REF!</v>
      </c>
      <c r="AJ1036" s="42" t="e">
        <f>+AJ11+AJ12+AJ13+AJ14+AJ15+AJ16+AJ17+AJ18+AJ19+AJ20+AJ21+AJ22+AJ23+AJ24+AJ25+AJ26+AJ27+AJ28+AJ29+AJ30+AJ31+AJ32+AJ33+AJ34+AJ35+AJ36+AJ37+AJ38+AJ39+AJ40+AJ41+AJ42+AJ43+AJ44+AJ45+AJ46+AJ47+AJ48+AJ140+AJ190+AJ191+AJ192+AJ202+AJ203+AJ204+AJ205+AJ206+AJ207+#REF!+AJ456+AJ462+AJ463+AJ586+AJ589+AJ590+AJ591+AJ592+AJ593+AJ595+#REF!+#REF!+#REF!+#REF!+#REF!+#REF!+AJ630+AJ632+AJ633+#REF!+#REF!+AJ634+#REF!+#REF!+#REF!+#REF!+#REF!+#REF!+#REF!+#REF!+#REF!+AJ635+AJ636+AJ637+AJ638+AJ639+AJ640+AJ641+AJ642+AJ643+AJ644+AJ645+AJ647+AJ656+AJ657+#REF!+AJ795+AJ802+AJ813+AJ839+AJ846+AJ851+AJ852+AJ865+AJ873+AJ888+AJ889+AJ890+AJ901+AJ917+AJ953+AJ956+AJ965+AJ968+AJ969</f>
        <v>#REF!</v>
      </c>
      <c r="AK1036" s="42" t="e">
        <f>+AK11+AK12+AK13+AK14+AK15+AK16+AK17+AK18+AK19+AK20+AK21+AK22+AK23+AK24+AK25+AK26+AK27+AK28+AK29+AK30+AK31+AK32+AK33+AK34+AK35+AK36+AK37+AK38+AK39+AK40+AK41+AK42+AK43+AK44+AK45+AK46+AK47+AK48+AK140+AK190+AK191+AK192+AK202+AK203+AK204+AK205+AK206+AK207+#REF!+AK456+AK462+AK463+AK586+AK589+AK590+AK591+AK592+AK593+AK595+#REF!+#REF!+#REF!+#REF!+#REF!+#REF!+AK630+AK632+AK633+#REF!+#REF!+AK634+#REF!+#REF!+#REF!+#REF!+#REF!+#REF!+#REF!+#REF!+#REF!+AK635+AK636+AK637+AK638+AK639+AK640+AK641+AK642+AK643+AK644+AK645+AK647+AK656+AK657+#REF!+AK795+AK802+AK813+AK839+AK846+AK851+AK852+AK865+AK873+AK888+AK889+AK890+AK901+AK917+AK953+AK956+AK965+AK968+AK969</f>
        <v>#REF!</v>
      </c>
      <c r="AL1036" s="42" t="e">
        <f>+AL11+AL12+AL13+AL14+AL15+AL16+AL17+AL18+AL19+AL20+AL21+AL22+AL23+AL24+AL25+AL26+AL27+AL28+AL29+AL30+AL31+AL32+AL33+AL34+AL35+AL36+AL37+AL38+AL39+AL40+AL41+AL42+AL43+AL44+AL45+AL46+AL47+AL48+AL140+AL190+AL191+AL192+AL202+AL203+AL204+AL205+AL206+AL207+#REF!+AL456+AL462+AL463+AL586+AL589+AL590+AL591+AL592+AL593+AL595+#REF!+#REF!+#REF!+#REF!+#REF!+#REF!+AL630+AL632+AL633+#REF!+#REF!+AL634+#REF!+#REF!+#REF!+#REF!+#REF!+#REF!+#REF!+#REF!+#REF!+AL635+AL636+AL637+AL638+AL639+AL640+AL641+AL642+AL643+AL644+AL645+AL647+AL656+AL657+#REF!+AL795+AL802+AL813+AL839+AL846+AL851+AL852+AL865+AL873+AL888+AL889+AL890+AL901+AL917+AL953+AL956+AL965+AL968+AL969</f>
        <v>#REF!</v>
      </c>
      <c r="AM1036" s="42" t="e">
        <f>+AM11+AM12+AM13+AM14+AM15+AM16+AM17+AM18+AM19+AM20+AM21+AM22+AM23+AM24+AM25+AM26+AM27+AM28+AM29+AM30+AM31+AM32+AM33+AM34+AM35+AM36+AM37+AM38+AM39+AM40+AM41+AM42+AM43+AM44+AM45+AM46+AM47+AM48+AM140+AM190+AM191+AM192+AM202+AM203+AM204+AM205+AM206+AM207+#REF!+AM456+AM462+AM463+AM586+AM589+AM590+AM591+AM592+AM593+AM595+#REF!+#REF!+#REF!+#REF!+#REF!+#REF!+AM630+AM632+AM633+#REF!+#REF!+AM634+#REF!+#REF!+#REF!+#REF!+#REF!+#REF!+#REF!+#REF!+#REF!+AM635+AM636+AM637+AM638+AM639+AM640+AM641+AM642+AM643+AM644+AM645+AM647+AM656+AM657+#REF!+AM795+AM802+AM813+AM839+AM846+AM851+AM852+AM865+AM873+AM888+AM889+AM890+AM901+AM917+AM953+AM956+AM965+AM968+AM969</f>
        <v>#REF!</v>
      </c>
      <c r="AN1036" s="42" t="e">
        <f>+AN11+AN12+AN13+AN14+AN15+AN16+AN17+AN18+AN19+AN20+AN21+AN22+AN23+AN24+AN25+AN26+AN27+AN28+AN29+AN30+AN31+AN32+AN33+AN34+AN35+AN36+AN37+AN38+AN39+AN40+AN41+AN42+AN43+AN44+AN45+AN46+AN47+AN48+AN140+AN190+AN191+AN192+AN202+AN203+AN204+AN205+AN206+AN207+#REF!+AN456+AN462+AN463+AN586+AN589+AN590+AN591+AN592+AN593+AN595+#REF!+#REF!+#REF!+#REF!+#REF!+#REF!+AN630+AN632+AN633+#REF!+#REF!+AN634+#REF!+#REF!+#REF!+#REF!+#REF!+#REF!+#REF!+#REF!+#REF!+AN635+AN636+AN637+AN638+AN639+AN640+AN641+AN642+AN643+AN644+AN645+AN647+AN656+AN657+#REF!+AN795+AN802+AN813+AN839+AN846+AN851+AN852+AN865+AN873+AN888+AN889+AN890+AN901+AN917+AN953+AN956+AN965+AN968+AN969</f>
        <v>#REF!</v>
      </c>
      <c r="AO1036" s="42" t="e">
        <f>+AO11+AO12+AO13+AO14+AO15+AO16+AO17+AO18+AO19+AO20+AO21+AO22+AO23+AO24+AO25+AO26+AO27+AO28+AO29+AO30+AO31+AO32+AO33+AO34+AO35+AO36+AO37+AO38+AO39+AO40+AO41+AO42+AO43+AO44+AO45+AO46+AO47+AO48+AO140+AO190+AO191+AO192+AO202+AO203+AO204+AO205+AO206+AO207+#REF!+AO456+AO462+AO463+AO586+AO589+AO590+AO591+AO592+AO593+AO595+#REF!+#REF!+#REF!+#REF!+#REF!+#REF!+AO630+AO632+AO633+#REF!+#REF!+AO634+#REF!+#REF!+#REF!+#REF!+#REF!+#REF!+#REF!+#REF!+#REF!+AO635+AO636+AO637+AO638+AO639+AO640+AO641+AO642+AO643+AO644+AO645+AO647+AO656+AO657+#REF!+AO795+AO802+AO813+AO839+AO846+AO851+AO852+AO865+AO873+AO888+AO889+AO890+AO901+AO917+AO953+AO956+AO965+AO968+AO969</f>
        <v>#REF!</v>
      </c>
      <c r="AP1036" s="42" t="e">
        <f>+AP11+AP12+AP13+AP14+AP15+AP16+AP17+AP18+AP19+AP20+AP21+AP22+AP23+AP24+AP25+AP26+AP27+AP28+AP29+AP30+AP31+AP32+AP33+AP34+AP35+AP36+AP37+AP38+AP39+AP40+AP41+AP42+AP43+AP44+AP45+AP46+AP47+AP48+AP140+AP190+AP191+AP192+AP202+AP203+AP204+AP205+AP206+AP207+#REF!+AP456+AP462+AP463+AP586+AP589+AP590+AP591+AP592+AP593+AP595+#REF!+#REF!+#REF!+#REF!+#REF!+#REF!+AP630+AP632+AP633+#REF!+#REF!+AP634+#REF!+#REF!+#REF!+#REF!+#REF!+#REF!+#REF!+#REF!+#REF!+AP635+AP636+AP637+AP638+AP639+AP640+AP641+AP642+AP643+AP644+AP645+AP647+AP656+AP657+#REF!+AP795+AP802+AP813+AP839+AP846+AP851+AP852+AP865+AP873+AP888+AP889+AP890+AP901+AP917+AP953+AP956+AP965+AP968+AP969</f>
        <v>#REF!</v>
      </c>
      <c r="AQ1036" s="42" t="e">
        <f>+AQ11+AQ12+AQ13+AQ14+AQ15+AQ16+AQ17+AQ18+AQ19+AQ20+AQ21+AQ22+AQ23+AQ24+AQ25+AQ26+AQ27+AQ28+AQ29+AQ30+AQ31+AQ32+AQ33+AQ34+AQ35+AQ36+AQ37+AQ38+AQ39+AQ40+AQ41+AQ42+AQ43+AQ44+AQ45+AQ46+AQ47+AQ48+AQ140+AQ190+AQ191+AQ192+AQ202+AQ203+AQ204+AQ205+AQ206+AQ207+#REF!+AQ456+AQ462+AQ463+AQ586+AQ589+AQ590+AQ591+AQ592+AQ593+AQ595+#REF!+#REF!+#REF!+#REF!+#REF!+#REF!+AQ630+AQ632+AQ633+#REF!+#REF!+AQ634+#REF!+#REF!+#REF!+#REF!+#REF!+#REF!+#REF!+#REF!+#REF!+AQ635+AQ636+AQ637+AQ638+AQ639+AQ640+AQ641+AQ642+AQ643+AQ644+AQ645+AQ647+AQ656+AQ657+#REF!+AQ795+AQ802+AQ813+AQ839+AQ846+AQ851+AQ852+AQ865+AQ873+AQ888+AQ889+AQ890+AQ901+AQ917+AQ953+AQ956+AQ965+AQ968+AQ969</f>
        <v>#REF!</v>
      </c>
      <c r="AR1036" s="42" t="e">
        <f>+AR11+AR12+AR13+AR14+AR15+AR16+AR17+AR18+AR19+AR20+AR21+AR22+AR23+AR24+AR25+AR26+AR27+AR28+AR29+AR30+AR31+AR32+AR33+AR34+AR35+AR36+AR37+AR38+AR39+AR40+AR41+AR42+AR43+AR44+AR45+AR46+AR47+AR48+AR140+AR190+AR191+AR192+AR202+AR203+AR204+AR205+AR206+AR207+#REF!+AR456+AR462+AR463+AR586+AR589+AR590+AR591+AR592+AR593+AR595+#REF!+#REF!+#REF!+#REF!+#REF!+#REF!+AR630+AR632+AR633+#REF!+#REF!+AR634+#REF!+#REF!+#REF!+#REF!+#REF!+#REF!+#REF!+#REF!+#REF!+AR635+AR636+AR637+AR638+AR639+AR640+AR641+AR642+AR643+AR644+AR645+AR647+AR656+AR657+#REF!+AR795+AR802+AR813+AR839+AR846+AR851+AR852+AR865+AR873+AR888+AR889+AR890+AR901+AR917+AR953+AR956+AR965+AR968+AR969</f>
        <v>#REF!</v>
      </c>
      <c r="AS1036" s="42" t="e">
        <f>+AS11+AS12+AS13+AS14+AS15+AS16+AS17+AS18+AS19+AS20+AS21+AS22+AS23+AS24+AS25+AS26+AS27+AS28+AS29+AS30+AS31+AS32+AS33+AS34+AS35+AS36+AS37+AS38+AS39+AS40+AS41+AS42+AS43+AS44+AS45+AS46+AS47+AS48+AS140+AS190+AS191+AS192+AS202+AS203+AS204+AS205+AS206+AS207+#REF!+AS456+AS462+AS463+AS586+AS589+AS590+AS591+AS592+AS593+AS595+#REF!+#REF!+#REF!+#REF!+#REF!+#REF!+AS630+AS632+AS633+#REF!+#REF!+AS634+#REF!+#REF!+#REF!+#REF!+#REF!+#REF!+#REF!+#REF!+#REF!+AS635+AS636+AS637+AS638+AS639+AS640+AS641+AS642+AS643+AS644+AS645+AS647+AS656+AS657+#REF!+AS795+AS802+AS813+AS839+AS846+AS851+AS852+AS865+AS873+AS888+AS889+AS890+AS901+AS917+AS953+AS956+AS965+AS968+AS969</f>
        <v>#REF!</v>
      </c>
      <c r="AT1036" s="42" t="e">
        <f>+AT11+AT12+AT13+AT14+AT15+AT16+AT17+AT18+AT19+AT20+AT21+AT22+AT23+AT24+AT25+AT26+AT27+AT28+AT29+AT30+AT31+AT32+AT33+AT34+AT35+AT36+AT37+AT38+AT39+AT40+AT41+AT42+AT43+AT44+AT45+AT46+AT47+AT48+AT140+AT190+AT191+AT192+AT202+AT203+AT204+AT205+AT206+AT207+#REF!+AT456+AT462+AT463+AT586+AT589+AT590+AT591+AT592+AT593+AT595+#REF!+#REF!+#REF!+#REF!+#REF!+#REF!+AT630+AT632+AT633+#REF!+#REF!+AT634+#REF!+#REF!+#REF!+#REF!+#REF!+#REF!+#REF!+#REF!+#REF!+AT635+AT636+AT637+AT638+AT639+AT640+AT641+AT642+AT643+AT644+AT645+AT647+AT656+AT657+#REF!+AT795+AT802+AT813+AT839+AT846+AT851+AT852+AT865+AT873+AT888+AT889+AT890+AT901+AT917+AT953+AT956+AT965+AT968+AT969</f>
        <v>#REF!</v>
      </c>
      <c r="AU1036" s="42" t="e">
        <f>+AU11+AU12+AU13+AU14+AU15+AU16+AU17+AU18+AU19+AU20+AU21+AU22+AU23+AU24+AU25+AU26+AU27+AU28+AU29+AU30+AU31+AU32+AU33+AU34+AU35+AU36+AU37+AU38+AU39+AU40+AU41+AU42+AU43+AU44+AU45+AU46+AU47+AU48+AU140+AU190+AU191+AU192+AU202+AU203+AU204+AU205+AU206+AU207+#REF!+AU456+AU462+AU463+AU586+AU589+AU590+AU591+AU592+AU593+AU595+#REF!+#REF!+#REF!+#REF!+#REF!+#REF!+AU630+AU632+AU633+#REF!+#REF!+AU634+#REF!+#REF!+#REF!+#REF!+#REF!+#REF!+#REF!+#REF!+#REF!+AU635+AU636+AU637+AU638+AU639+AU640+AU641+AU642+AU643+AU644+AU645+AU647+AU656+AU657+#REF!+AU795+AU802+AU813+AU839+AU846+AU851+AU852+AU865+AU873+AU888+AU889+AU890+AU901+AU917+AU953+AU956+AU965+AU968+AU969</f>
        <v>#REF!</v>
      </c>
      <c r="AV1036" s="42" t="e">
        <f>+AV11+AV12+AV13+AV14+AV15+AV16+AV17+AV18+AV19+AV20+AV21+AV22+AV23+AV24+AV25+AV26+AV27+AV28+AV29+AV30+AV31+AV32+AV33+AV34+AV35+AV36+AV37+AV38+AV39+AV40+AV41+AV42+AV43+AV44+AV45+AV46+AV47+AV48+AV140+AV190+AV191+AV192+AV202+AV203+AV204+AV205+AV206+AV207+#REF!+AV456+AV462+AV463+AV586+AV589+AV590+AV591+AV592+AV593+AV595+#REF!+#REF!+#REF!+#REF!+#REF!+#REF!+AV630+AV632+AV633+#REF!+#REF!+AV634+#REF!+#REF!+#REF!+#REF!+#REF!+#REF!+#REF!+#REF!+#REF!+AV635+AV636+AV637+AV638+AV639+AV640+AV641+AV642+AV643+AV644+AV645+AV647+AV656+AV657+#REF!+AV795+AV802+AV813+AV839+AV846+AV851+AV852+AV865+AV873+AV888+AV889+AV890+AV901+AV917+AV953+AV956+AV965+AV968+AV969</f>
        <v>#REF!</v>
      </c>
      <c r="AW1036" s="42" t="e">
        <f>+AW11+AW12+AW13+AW14+AW15+AW16+AW17+AW18+AW19+AW20+AW21+AW22+AW23+AW24+AW25+AW26+AW27+AW28+AW29+AW30+AW31+AW32+AW33+AW34+AW35+AW36+AW37+AW38+AW39+AW40+AW41+AW42+AW43+AW44+AW45+AW46+AW47+AW48+AW140+AW190+AW191+AW192+AW202+AW203+AW204+AW205+AW206+AW207+#REF!+AW456+AW462+AW463+AW586+AW589+AW590+AW591+AW592+AW593+AW595+#REF!+#REF!+#REF!+#REF!+#REF!+#REF!+AW630+AW632+AW633+#REF!+#REF!+AW634+#REF!+#REF!+#REF!+#REF!+#REF!+#REF!+#REF!+#REF!+#REF!+AW635+AW636+AW637+AW638+AW639+AW640+AW641+AW642+AW643+AW644+AW645+AW647+AW656+AW657+#REF!+AW795+AW802+AW813+AW839+AW846+AW851+AW852+AW865+AW873+AW888+AW889+AW890+AW901+AW917+AW953+AW956+AW965+AW968+AW969</f>
        <v>#REF!</v>
      </c>
      <c r="AX1036" s="42" t="e">
        <f>+AX11+AX12+AX13+AX14+AX15+AX16+AX17+AX18+AX19+AX20+AX21+AX22+AX23+AX24+AX25+AX26+AX27+AX28+AX29+AX30+AX31+AX32+AX33+AX34+AX35+AX36+AX37+AX38+AX39+AX40+AX41+AX42+AX43+AX44+AX45+AX46+AX47+AX48+AX140+AX190+AX191+AX192+AX202+AX203+AX204+AX205+AX206+AX207+#REF!+AX456+AX462+AX463+AX586+AX589+AX590+AX591+AX592+AX593+AX595+#REF!+#REF!+#REF!+#REF!+#REF!+#REF!+AX630+AX632+AX633+#REF!+#REF!+AX634+#REF!+#REF!+#REF!+#REF!+#REF!+#REF!+#REF!+#REF!+#REF!+AX635+AX636+AX637+AX638+AX639+AX640+AX641+AX642+AX643+AX644+AX645+AX647+AX656+AX657+#REF!+AX795+AX802+AX813+AX839+AX846+AX851+AX852+AX865+AX873+AX888+AX889+AX890+AX901+AX917+AX953+AX956+AX965+AX968+AX969</f>
        <v>#REF!</v>
      </c>
      <c r="AY1036" s="42" t="e">
        <f>+AY11+AY12+AY13+AY14+AY15+AY16+AY17+AY18+AY19+AY20+AY21+AY22+AY23+AY24+AY25+AY26+AY27+AY28+AY29+AY30+AY31+AY32+AY33+AY34+AY35+AY36+AY37+AY38+AY39+AY40+AY41+AY42+AY43+AY44+AY45+AY46+AY47+AY48+AY140+AY190+AY191+AY192+AY202+AY203+AY204+AY205+AY206+AY207+#REF!+AY456+AY462+AY463+AY586+AY589+AY590+AY591+AY592+AY593+AY595+#REF!+#REF!+#REF!+#REF!+#REF!+#REF!+AY630+AY632+AY633+#REF!+#REF!+AY634+#REF!+#REF!+#REF!+#REF!+#REF!+#REF!+#REF!+#REF!+#REF!+AY635+AY636+AY637+AY638+AY639+AY640+AY641+AY642+AY643+AY644+AY645+AY647+AY656+AY657+#REF!+AY795+AY802+AY813+AY839+AY846+AY851+AY852+AY865+AY873+AY888+AY889+AY890+AY901+AY917+AY953+AY956+AY965+AY968+AY969</f>
        <v>#REF!</v>
      </c>
      <c r="AZ1036" s="42" t="e">
        <f>+AZ11+AZ12+AZ13+AZ14+AZ15+AZ16+AZ17+AZ18+AZ19+AZ20+AZ21+AZ22+AZ23+AZ24+AZ25+AZ26+AZ27+AZ28+AZ29+AZ30+AZ31+AZ32+AZ33+AZ34+AZ35+AZ36+AZ37+AZ38+AZ39+AZ40+AZ41+AZ42+AZ43+AZ44+AZ45+AZ46+AZ47+AZ48+AZ140+AZ190+AZ191+AZ192+AZ202+AZ203+AZ204+AZ205+AZ206+AZ207+#REF!+AZ456+AZ462+AZ463+AZ586+AZ589+AZ590+AZ591+AZ592+AZ593+AZ595+#REF!+#REF!+#REF!+#REF!+#REF!+#REF!+AZ630+AZ632+AZ633+#REF!+#REF!+AZ634+#REF!+#REF!+#REF!+#REF!+#REF!+#REF!+#REF!+#REF!+#REF!+AZ635+AZ636+AZ637+AZ638+AZ639+AZ640+AZ641+AZ642+AZ643+AZ644+AZ645+AZ647+AZ656+AZ657+#REF!+AZ795+AZ802+AZ813+AZ839+AZ846+AZ851+AZ852+AZ865+AZ873+AZ888+AZ889+AZ890+AZ901+AZ917+AZ953+AZ956+AZ965+AZ968+AZ969</f>
        <v>#REF!</v>
      </c>
      <c r="BA1036" s="42" t="e">
        <f>+BA11+BA12+BA13+BA14+BA15+BA16+BA17+BA18+BA19+BA20+BA21+BA22+BA23+BA24+BA25+BA26+BA27+BA28+BA29+BA30+BA31+BA32+BA33+BA34+BA35+BA36+BA37+BA38+BA39+BA40+BA41+BA42+BA43+BA44+BA45+BA46+BA47+BA48+BA140+BA190+BA191+BA192+BA202+BA203+BA204+BA205+BA206+BA207+#REF!+BA456+BA462+BA463+BA586+BA589+BA590+BA591+BA592+BA593+BA595+#REF!+#REF!+#REF!+#REF!+#REF!+#REF!+BA630+BA632+BA633+#REF!+#REF!+BA634+#REF!+#REF!+#REF!+#REF!+#REF!+#REF!+#REF!+#REF!+#REF!+BA635+BA636+BA637+BA638+BA639+BA640+BA641+BA642+BA643+BA644+BA645+BA647+BA656+BA657+#REF!+BA795+BA802+BA813+BA839+BA846+BA851+BA852+BA865+BA873+BA888+BA889+BA890+BA901+BA917+BA953+BA956+BA965+BA968+BA969</f>
        <v>#REF!</v>
      </c>
      <c r="BB1036" s="42" t="e">
        <f>+BB11+BB12+BB13+BB14+BB15+BB16+BB17+BB18+BB19+BB20+BB21+BB22+BB23+BB24+BB25+BB26+BB27+BB28+BB29+BB30+BB31+BB32+BB33+BB34+BB35+BB36+BB37+BB38+BB39+BB40+BB41+BB42+BB43+BB44+BB45+BB46+BB47+BB48+BB140+BB190+BB191+BB192+BB202+BB203+BB204+BB205+BB206+BB207+#REF!+BB456+BB462+BB463+BB586+BB589+BB590+BB591+BB592+BB593+BB595+#REF!+#REF!+#REF!+#REF!+#REF!+#REF!+BB630+BB632+BB633+#REF!+#REF!+BB634+#REF!+#REF!+#REF!+#REF!+#REF!+#REF!+#REF!+#REF!+#REF!+BB635+BB636+BB637+BB638+BB639+BB640+BB641+BB642+BB643+BB644+BB645+BB647+BB656+BB657+#REF!+BB795+BB802+BB813+BB839+BB846+BB851+BB852+BB865+BB873+BB888+BB889+BB890+BB901+BB917+BB953+BB956+BB965+BB968+BB969</f>
        <v>#REF!</v>
      </c>
      <c r="BC1036" s="42" t="e">
        <f>+BC11+BC12+BC13+BC14+BC15+BC16+BC17+BC18+BC19+BC20+BC21+BC22+BC23+BC24+BC25+BC26+BC27+BC28+BC29+BC30+BC31+BC32+BC33+BC34+BC35+BC36+BC37+BC38+BC39+BC40+BC41+BC42+BC43+BC44+BC45+BC46+BC47+BC48+BC140+BC190+BC191+BC192+BC202+BC203+BC204+BC205+BC206+BC207+#REF!+BC456+BC462+BC463+BC586+BC589+BC590+BC591+BC592+BC593+BC595+#REF!+#REF!+#REF!+#REF!+#REF!+#REF!+BC630+BC632+BC633+#REF!+#REF!+BC634+#REF!+#REF!+#REF!+#REF!+#REF!+#REF!+#REF!+#REF!+#REF!+BC635+BC636+BC637+BC638+BC639+BC640+BC641+BC642+BC643+BC644+BC645+BC647+BC656+BC657+#REF!+BC795+BC802+BC813+BC839+BC846+BC851+BC852+BC865+BC873+BC888+BC889+BC890+BC901+BC917+BC953+BC956+BC965+BC968+BC969</f>
        <v>#REF!</v>
      </c>
      <c r="BD1036" s="42" t="e">
        <f>+BD11+BD12+BD13+BD14+BD15+BD16+BD17+BD18+BD19+BD20+BD21+BD22+BD23+BD24+BD25+BD26+BD27+BD28+BD29+BD30+BD31+BD32+BD33+BD34+BD35+BD36+BD37+BD38+BD39+BD40+BD41+BD42+BD43+BD44+BD45+BD46+BD47+BD48+BD140+BD190+BD191+BD192+BD202+BD203+BD204+BD205+BD206+BD207+#REF!+BD456+BD462+BD463+BD586+BD589+BD590+BD591+BD592+BD593+BD595+#REF!+#REF!+#REF!+#REF!+#REF!+#REF!+BD630+BD632+BD633+#REF!+#REF!+BD634+#REF!+#REF!+#REF!+#REF!+#REF!+#REF!+#REF!+#REF!+#REF!+BD635+BD636+BD637+BD638+BD639+BD640+BD641+BD642+BD643+BD644+BD645+BD647+BD656+BD657+#REF!+BD795+BD802+BD813+BD839+BD846+BD851+BD852+BD865+BD873+BD888+BD889+BD890+BD901+BD917+BD953+BD956+BD965+BD968+BD969</f>
        <v>#REF!</v>
      </c>
      <c r="BE1036" s="42" t="e">
        <f>+BE11+BE12+BE13+BE14+BE15+BE16+BE17+BE18+BE19+BE20+BE21+BE22+BE23+BE24+BE25+BE26+BE27+BE28+BE29+BE30+BE31+BE32+BE33+BE34+BE35+BE36+BE37+BE38+BE39+BE40+BE41+BE42+BE43+BE44+BE45+BE46+BE47+BE48+BE140+BE190+BE191+BE192+BE202+BE203+BE204+BE205+BE206+BE207+#REF!+BE456+BE462+BE463+BE586+BE589+BE590+BE591+BE592+BE593+BE595+#REF!+#REF!+#REF!+#REF!+#REF!+#REF!+BE630+BE632+BE633+#REF!+#REF!+BE634+#REF!+#REF!+#REF!+#REF!+#REF!+#REF!+#REF!+#REF!+#REF!+BE635+BE636+BE637+BE638+BE639+BE640+BE641+BE642+BE643+BE644+BE645+BE647+BE656+BE657+#REF!+BE795+BE802+BE813+BE839+BE846+BE851+BE852+BE865+BE873+BE888+BE889+BE890+BE901+BE917+BE953+BE956+BE965+BE968+BE969</f>
        <v>#REF!</v>
      </c>
      <c r="BF1036" s="42" t="e">
        <f>+BF11+BF12+BF13+BF14+BF15+BF16+BF17+BF18+BF19+BF20+BF21+BF22+BF23+BF24+BF25+BF26+BF27+BF28+BF29+BF30+BF31+BF32+BF33+BF34+BF35+BF36+BF37+BF38+BF39+BF40+BF41+BF42+BF43+BF44+BF45+BF46+BF47+BF48+BF140+BF190+BF191+BF192+BF202+BF203+BF204+BF205+BF206+BF207+#REF!+BF456+BF462+BF463+BF586+BF589+BF590+BF591+BF592+BF593+BF595+#REF!+#REF!+#REF!+#REF!+#REF!+#REF!+BF630+BF632+BF633+#REF!+#REF!+BF634+#REF!+#REF!+#REF!+#REF!+#REF!+#REF!+#REF!+#REF!+#REF!+BF635+BF636+BF637+BF638+BF639+BF640+BF641+BF642+BF643+BF644+BF645+BF647+BF656+BF657+#REF!+BF795+BF802+BF813+BF839+BF846+BF851+BF852+BF865+BF873+BF888+BF889+BF890+BF901+BF917+BF953+BF956+BF965+BF968+BF969</f>
        <v>#REF!</v>
      </c>
    </row>
    <row r="1037" spans="1:59" ht="27" hidden="1" customHeight="1" thickBot="1">
      <c r="A1037" s="52"/>
      <c r="B1037" s="52"/>
      <c r="C1037" s="52"/>
      <c r="D1037" s="61" t="s">
        <v>38</v>
      </c>
      <c r="E1037" s="61" t="s">
        <v>38</v>
      </c>
      <c r="F1037" s="64" t="s">
        <v>1505</v>
      </c>
      <c r="G1037" s="50"/>
      <c r="H1037" s="65"/>
      <c r="I1037" s="52">
        <v>11</v>
      </c>
      <c r="J1037" s="42">
        <f t="shared" ref="J1037:AO1037" si="430">+J96+J488+J489+J500+J600+J670+J730+J746+J751+J753+J778</f>
        <v>321941</v>
      </c>
      <c r="K1037" s="42">
        <f t="shared" si="430"/>
        <v>10000</v>
      </c>
      <c r="L1037" s="42">
        <f t="shared" si="430"/>
        <v>0</v>
      </c>
      <c r="M1037" s="42">
        <f t="shared" si="430"/>
        <v>0</v>
      </c>
      <c r="N1037" s="42">
        <f t="shared" si="430"/>
        <v>0</v>
      </c>
      <c r="O1037" s="42">
        <f t="shared" si="430"/>
        <v>0</v>
      </c>
      <c r="P1037" s="42">
        <f t="shared" si="430"/>
        <v>331941</v>
      </c>
      <c r="Q1037" s="42">
        <f t="shared" si="430"/>
        <v>349461</v>
      </c>
      <c r="R1037" s="42">
        <f t="shared" si="430"/>
        <v>0</v>
      </c>
      <c r="S1037" s="42">
        <f t="shared" si="430"/>
        <v>0</v>
      </c>
      <c r="T1037" s="42">
        <f t="shared" si="430"/>
        <v>0</v>
      </c>
      <c r="U1037" s="42">
        <f t="shared" si="430"/>
        <v>0</v>
      </c>
      <c r="V1037" s="42">
        <f t="shared" si="430"/>
        <v>0</v>
      </c>
      <c r="W1037" s="42">
        <f t="shared" si="430"/>
        <v>349461</v>
      </c>
      <c r="X1037" s="42">
        <f t="shared" si="430"/>
        <v>224324</v>
      </c>
      <c r="Y1037" s="42">
        <f t="shared" si="430"/>
        <v>1800</v>
      </c>
      <c r="Z1037" s="42">
        <f t="shared" si="430"/>
        <v>0</v>
      </c>
      <c r="AA1037" s="42">
        <f t="shared" si="430"/>
        <v>0</v>
      </c>
      <c r="AB1037" s="42">
        <f t="shared" si="430"/>
        <v>0</v>
      </c>
      <c r="AC1037" s="42">
        <f t="shared" si="430"/>
        <v>0</v>
      </c>
      <c r="AD1037" s="42">
        <f t="shared" si="430"/>
        <v>226124</v>
      </c>
      <c r="AE1037" s="42">
        <f t="shared" si="430"/>
        <v>396083</v>
      </c>
      <c r="AF1037" s="42">
        <f t="shared" si="430"/>
        <v>7400</v>
      </c>
      <c r="AG1037" s="42">
        <f t="shared" si="430"/>
        <v>0</v>
      </c>
      <c r="AH1037" s="42">
        <f t="shared" si="430"/>
        <v>0</v>
      </c>
      <c r="AI1037" s="42">
        <f t="shared" si="430"/>
        <v>0</v>
      </c>
      <c r="AJ1037" s="42">
        <f t="shared" si="430"/>
        <v>0</v>
      </c>
      <c r="AK1037" s="42">
        <f t="shared" si="430"/>
        <v>403483</v>
      </c>
      <c r="AL1037" s="42">
        <f t="shared" si="430"/>
        <v>1291809</v>
      </c>
      <c r="AM1037" s="42">
        <f t="shared" si="430"/>
        <v>19200</v>
      </c>
      <c r="AN1037" s="42">
        <f t="shared" si="430"/>
        <v>0</v>
      </c>
      <c r="AO1037" s="42">
        <f t="shared" si="430"/>
        <v>0</v>
      </c>
      <c r="AP1037" s="42">
        <f t="shared" ref="AP1037:BF1037" si="431">+AP96+AP488+AP489+AP500+AP600+AP670+AP730+AP746+AP751+AP753+AP778</f>
        <v>0</v>
      </c>
      <c r="AQ1037" s="42">
        <f t="shared" si="431"/>
        <v>0</v>
      </c>
      <c r="AR1037" s="42">
        <f t="shared" si="431"/>
        <v>1311009</v>
      </c>
      <c r="AS1037" s="42">
        <f t="shared" si="431"/>
        <v>8845165</v>
      </c>
      <c r="AT1037" s="42">
        <f t="shared" si="431"/>
        <v>0</v>
      </c>
      <c r="AU1037" s="42">
        <f t="shared" si="431"/>
        <v>0</v>
      </c>
      <c r="AV1037" s="42">
        <f t="shared" si="431"/>
        <v>0</v>
      </c>
      <c r="AW1037" s="42">
        <f t="shared" si="431"/>
        <v>0</v>
      </c>
      <c r="AX1037" s="42">
        <f t="shared" si="431"/>
        <v>0</v>
      </c>
      <c r="AY1037" s="42">
        <f t="shared" si="431"/>
        <v>8845165</v>
      </c>
      <c r="AZ1037" s="42">
        <f t="shared" si="431"/>
        <v>10136974</v>
      </c>
      <c r="BA1037" s="42">
        <f t="shared" si="431"/>
        <v>19200</v>
      </c>
      <c r="BB1037" s="42">
        <f t="shared" si="431"/>
        <v>0</v>
      </c>
      <c r="BC1037" s="42">
        <f t="shared" si="431"/>
        <v>0</v>
      </c>
      <c r="BD1037" s="42">
        <f t="shared" si="431"/>
        <v>0</v>
      </c>
      <c r="BE1037" s="42">
        <f t="shared" si="431"/>
        <v>0</v>
      </c>
      <c r="BF1037" s="42">
        <f t="shared" si="431"/>
        <v>10156174</v>
      </c>
    </row>
    <row r="1038" spans="1:59" ht="27" hidden="1" customHeight="1" thickBot="1">
      <c r="A1038" s="52"/>
      <c r="B1038" s="52"/>
      <c r="C1038" s="52"/>
      <c r="D1038" s="61" t="s">
        <v>37</v>
      </c>
      <c r="E1038" s="61" t="s">
        <v>37</v>
      </c>
      <c r="F1038" s="64" t="s">
        <v>1506</v>
      </c>
      <c r="G1038" s="50"/>
      <c r="H1038" s="65"/>
      <c r="I1038" s="52">
        <v>12</v>
      </c>
      <c r="J1038" s="42">
        <f t="shared" ref="J1038:AO1038" si="432">J473+J89+J139+J161+J551+J575+J618+J699+J712+J715+J735+J745</f>
        <v>1129006</v>
      </c>
      <c r="K1038" s="42">
        <f t="shared" si="432"/>
        <v>48860</v>
      </c>
      <c r="L1038" s="42">
        <f t="shared" si="432"/>
        <v>0</v>
      </c>
      <c r="M1038" s="42">
        <f t="shared" si="432"/>
        <v>0</v>
      </c>
      <c r="N1038" s="42">
        <f t="shared" si="432"/>
        <v>0</v>
      </c>
      <c r="O1038" s="42">
        <f t="shared" si="432"/>
        <v>0</v>
      </c>
      <c r="P1038" s="42">
        <f t="shared" si="432"/>
        <v>1177866</v>
      </c>
      <c r="Q1038" s="42">
        <f t="shared" si="432"/>
        <v>305717</v>
      </c>
      <c r="R1038" s="42">
        <f t="shared" si="432"/>
        <v>11480</v>
      </c>
      <c r="S1038" s="42">
        <f t="shared" si="432"/>
        <v>0</v>
      </c>
      <c r="T1038" s="42">
        <f t="shared" si="432"/>
        <v>0</v>
      </c>
      <c r="U1038" s="42">
        <f t="shared" si="432"/>
        <v>0</v>
      </c>
      <c r="V1038" s="42">
        <f t="shared" si="432"/>
        <v>0</v>
      </c>
      <c r="W1038" s="42">
        <f t="shared" si="432"/>
        <v>317197</v>
      </c>
      <c r="X1038" s="42">
        <f t="shared" si="432"/>
        <v>145884</v>
      </c>
      <c r="Y1038" s="42">
        <f t="shared" si="432"/>
        <v>0</v>
      </c>
      <c r="Z1038" s="42">
        <f t="shared" si="432"/>
        <v>0</v>
      </c>
      <c r="AA1038" s="42">
        <f t="shared" si="432"/>
        <v>0</v>
      </c>
      <c r="AB1038" s="42">
        <f t="shared" si="432"/>
        <v>0</v>
      </c>
      <c r="AC1038" s="42">
        <f t="shared" si="432"/>
        <v>0</v>
      </c>
      <c r="AD1038" s="42">
        <f t="shared" si="432"/>
        <v>145884</v>
      </c>
      <c r="AE1038" s="42">
        <f t="shared" si="432"/>
        <v>300490</v>
      </c>
      <c r="AF1038" s="42">
        <f t="shared" si="432"/>
        <v>25000</v>
      </c>
      <c r="AG1038" s="42">
        <f t="shared" si="432"/>
        <v>0</v>
      </c>
      <c r="AH1038" s="42">
        <f t="shared" si="432"/>
        <v>0</v>
      </c>
      <c r="AI1038" s="42">
        <f t="shared" si="432"/>
        <v>0</v>
      </c>
      <c r="AJ1038" s="42">
        <f t="shared" si="432"/>
        <v>0</v>
      </c>
      <c r="AK1038" s="42">
        <f t="shared" si="432"/>
        <v>325490</v>
      </c>
      <c r="AL1038" s="42">
        <f t="shared" si="432"/>
        <v>1881097</v>
      </c>
      <c r="AM1038" s="42">
        <f t="shared" si="432"/>
        <v>85340</v>
      </c>
      <c r="AN1038" s="42">
        <f t="shared" si="432"/>
        <v>0</v>
      </c>
      <c r="AO1038" s="42">
        <f t="shared" si="432"/>
        <v>0</v>
      </c>
      <c r="AP1038" s="42">
        <f t="shared" ref="AP1038:BF1038" si="433">AP473+AP89+AP139+AP161+AP551+AP575+AP618+AP699+AP712+AP715+AP735+AP745</f>
        <v>0</v>
      </c>
      <c r="AQ1038" s="42">
        <f t="shared" si="433"/>
        <v>0</v>
      </c>
      <c r="AR1038" s="42">
        <f t="shared" si="433"/>
        <v>1966437</v>
      </c>
      <c r="AS1038" s="42">
        <f t="shared" si="433"/>
        <v>251491</v>
      </c>
      <c r="AT1038" s="42">
        <f t="shared" si="433"/>
        <v>0</v>
      </c>
      <c r="AU1038" s="42">
        <f t="shared" si="433"/>
        <v>0</v>
      </c>
      <c r="AV1038" s="42">
        <f t="shared" si="433"/>
        <v>0</v>
      </c>
      <c r="AW1038" s="42">
        <f t="shared" si="433"/>
        <v>0</v>
      </c>
      <c r="AX1038" s="42">
        <f t="shared" si="433"/>
        <v>0</v>
      </c>
      <c r="AY1038" s="42">
        <f t="shared" si="433"/>
        <v>251491</v>
      </c>
      <c r="AZ1038" s="42">
        <f t="shared" si="433"/>
        <v>2132588</v>
      </c>
      <c r="BA1038" s="42">
        <f t="shared" si="433"/>
        <v>85340</v>
      </c>
      <c r="BB1038" s="42">
        <f t="shared" si="433"/>
        <v>0</v>
      </c>
      <c r="BC1038" s="42">
        <f t="shared" si="433"/>
        <v>0</v>
      </c>
      <c r="BD1038" s="42">
        <f t="shared" si="433"/>
        <v>0</v>
      </c>
      <c r="BE1038" s="42">
        <f t="shared" si="433"/>
        <v>0</v>
      </c>
      <c r="BF1038" s="42">
        <f t="shared" si="433"/>
        <v>2217928</v>
      </c>
    </row>
    <row r="1039" spans="1:59" ht="27" hidden="1" customHeight="1" thickBot="1">
      <c r="A1039" s="52"/>
      <c r="B1039" s="52"/>
      <c r="C1039" s="52"/>
      <c r="D1039" s="61"/>
      <c r="E1039" s="61"/>
      <c r="F1039" s="64"/>
      <c r="G1039" s="50"/>
      <c r="H1039" s="65"/>
      <c r="I1039" s="52"/>
      <c r="J1039" s="42"/>
      <c r="K1039" s="42"/>
      <c r="L1039" s="42"/>
      <c r="M1039" s="42"/>
      <c r="N1039" s="42"/>
      <c r="O1039" s="42"/>
      <c r="P1039" s="42"/>
      <c r="Q1039" s="42"/>
      <c r="R1039" s="42"/>
      <c r="S1039" s="42"/>
      <c r="T1039" s="42"/>
      <c r="U1039" s="42"/>
      <c r="V1039" s="42"/>
      <c r="W1039" s="42"/>
      <c r="X1039" s="42"/>
      <c r="Y1039" s="42"/>
      <c r="Z1039" s="42"/>
      <c r="AA1039" s="42"/>
      <c r="AB1039" s="42"/>
      <c r="AC1039" s="42"/>
      <c r="AD1039" s="42"/>
      <c r="AE1039" s="42"/>
      <c r="AF1039" s="42"/>
      <c r="AG1039" s="42"/>
      <c r="AH1039" s="42"/>
      <c r="AI1039" s="42"/>
      <c r="AJ1039" s="42"/>
      <c r="AK1039" s="42"/>
      <c r="AL1039" s="42"/>
      <c r="AM1039" s="42"/>
      <c r="AN1039" s="42"/>
      <c r="AO1039" s="42"/>
      <c r="AP1039" s="42"/>
      <c r="AQ1039" s="42"/>
      <c r="AR1039" s="42"/>
      <c r="AS1039" s="42"/>
      <c r="AT1039" s="42"/>
      <c r="AU1039" s="42"/>
      <c r="AV1039" s="42"/>
      <c r="AW1039" s="42"/>
      <c r="AX1039" s="42"/>
      <c r="AY1039" s="42"/>
      <c r="AZ1039" s="42"/>
      <c r="BA1039" s="42"/>
      <c r="BB1039" s="42"/>
      <c r="BC1039" s="42"/>
      <c r="BD1039" s="42"/>
      <c r="BE1039" s="42"/>
      <c r="BF1039" s="42"/>
    </row>
    <row r="1040" spans="1:59" s="4" customFormat="1" ht="26.25" hidden="1" customHeight="1">
      <c r="A1040" s="55"/>
      <c r="B1040" s="55"/>
      <c r="C1040" s="55"/>
      <c r="D1040" s="56"/>
      <c r="E1040" s="56"/>
      <c r="F1040" s="57"/>
      <c r="G1040" s="57"/>
      <c r="H1040" s="55"/>
      <c r="I1040" s="68">
        <f>SUM(I1020:I1039)</f>
        <v>919</v>
      </c>
      <c r="J1040" s="58" t="e">
        <f>SUM(J1020:J1039)</f>
        <v>#REF!</v>
      </c>
      <c r="K1040" s="58" t="e">
        <f t="shared" ref="K1040:BA1040" si="434">SUM(K1020:K1039)</f>
        <v>#REF!</v>
      </c>
      <c r="L1040" s="58" t="e">
        <f t="shared" si="434"/>
        <v>#REF!</v>
      </c>
      <c r="M1040" s="58" t="e">
        <f t="shared" si="434"/>
        <v>#REF!</v>
      </c>
      <c r="N1040" s="58" t="e">
        <f t="shared" si="434"/>
        <v>#REF!</v>
      </c>
      <c r="O1040" s="58" t="e">
        <f t="shared" si="434"/>
        <v>#REF!</v>
      </c>
      <c r="P1040" s="58" t="e">
        <f t="shared" si="434"/>
        <v>#REF!</v>
      </c>
      <c r="Q1040" s="58" t="e">
        <f t="shared" si="434"/>
        <v>#REF!</v>
      </c>
      <c r="R1040" s="58" t="e">
        <f t="shared" si="434"/>
        <v>#REF!</v>
      </c>
      <c r="S1040" s="58" t="e">
        <f t="shared" si="434"/>
        <v>#REF!</v>
      </c>
      <c r="T1040" s="58" t="e">
        <f t="shared" si="434"/>
        <v>#REF!</v>
      </c>
      <c r="U1040" s="58" t="e">
        <f t="shared" si="434"/>
        <v>#REF!</v>
      </c>
      <c r="V1040" s="58" t="e">
        <f t="shared" si="434"/>
        <v>#REF!</v>
      </c>
      <c r="W1040" s="58" t="e">
        <f t="shared" si="434"/>
        <v>#REF!</v>
      </c>
      <c r="X1040" s="58" t="e">
        <f t="shared" si="434"/>
        <v>#REF!</v>
      </c>
      <c r="Y1040" s="58" t="e">
        <f t="shared" si="434"/>
        <v>#REF!</v>
      </c>
      <c r="Z1040" s="58" t="e">
        <f t="shared" si="434"/>
        <v>#REF!</v>
      </c>
      <c r="AA1040" s="58" t="e">
        <f t="shared" si="434"/>
        <v>#REF!</v>
      </c>
      <c r="AB1040" s="58" t="e">
        <f t="shared" si="434"/>
        <v>#REF!</v>
      </c>
      <c r="AC1040" s="58" t="e">
        <f t="shared" si="434"/>
        <v>#REF!</v>
      </c>
      <c r="AD1040" s="58" t="e">
        <f t="shared" si="434"/>
        <v>#REF!</v>
      </c>
      <c r="AE1040" s="58" t="e">
        <f t="shared" si="434"/>
        <v>#REF!</v>
      </c>
      <c r="AF1040" s="58" t="e">
        <f t="shared" si="434"/>
        <v>#REF!</v>
      </c>
      <c r="AG1040" s="58" t="e">
        <f t="shared" si="434"/>
        <v>#REF!</v>
      </c>
      <c r="AH1040" s="58" t="e">
        <f t="shared" si="434"/>
        <v>#REF!</v>
      </c>
      <c r="AI1040" s="58" t="e">
        <f t="shared" si="434"/>
        <v>#REF!</v>
      </c>
      <c r="AJ1040" s="58" t="e">
        <f t="shared" si="434"/>
        <v>#REF!</v>
      </c>
      <c r="AK1040" s="58" t="e">
        <f t="shared" si="434"/>
        <v>#REF!</v>
      </c>
      <c r="AL1040" s="58" t="e">
        <f t="shared" si="434"/>
        <v>#REF!</v>
      </c>
      <c r="AM1040" s="58" t="e">
        <f t="shared" si="434"/>
        <v>#REF!</v>
      </c>
      <c r="AN1040" s="58" t="e">
        <f t="shared" si="434"/>
        <v>#REF!</v>
      </c>
      <c r="AO1040" s="58" t="e">
        <f t="shared" si="434"/>
        <v>#REF!</v>
      </c>
      <c r="AP1040" s="58" t="e">
        <f t="shared" si="434"/>
        <v>#REF!</v>
      </c>
      <c r="AQ1040" s="58" t="e">
        <f t="shared" si="434"/>
        <v>#REF!</v>
      </c>
      <c r="AR1040" s="58" t="e">
        <f t="shared" si="434"/>
        <v>#REF!</v>
      </c>
      <c r="AS1040" s="58" t="e">
        <f t="shared" ref="AS1040:AY1040" si="435">SUM(AS1020:AS1039)</f>
        <v>#REF!</v>
      </c>
      <c r="AT1040" s="58" t="e">
        <f t="shared" si="435"/>
        <v>#REF!</v>
      </c>
      <c r="AU1040" s="58" t="e">
        <f t="shared" si="435"/>
        <v>#REF!</v>
      </c>
      <c r="AV1040" s="58" t="e">
        <f t="shared" si="435"/>
        <v>#REF!</v>
      </c>
      <c r="AW1040" s="58" t="e">
        <f t="shared" si="435"/>
        <v>#REF!</v>
      </c>
      <c r="AX1040" s="58" t="e">
        <f t="shared" si="435"/>
        <v>#REF!</v>
      </c>
      <c r="AY1040" s="58" t="e">
        <f t="shared" si="435"/>
        <v>#REF!</v>
      </c>
      <c r="AZ1040" s="58" t="e">
        <f t="shared" si="434"/>
        <v>#REF!</v>
      </c>
      <c r="BA1040" s="58" t="e">
        <f t="shared" si="434"/>
        <v>#REF!</v>
      </c>
      <c r="BB1040" s="58" t="e">
        <f>SUM(BB1020:BB1039)</f>
        <v>#REF!</v>
      </c>
      <c r="BC1040" s="58" t="e">
        <f>SUM(BC1020:BC1039)</f>
        <v>#REF!</v>
      </c>
      <c r="BD1040" s="58" t="e">
        <f>SUM(BD1020:BD1039)</f>
        <v>#REF!</v>
      </c>
      <c r="BE1040" s="58" t="e">
        <f>SUM(BE1020:BE1039)</f>
        <v>#REF!</v>
      </c>
      <c r="BF1040" s="58" t="e">
        <f>SUM(BF1020:BF1039)</f>
        <v>#REF!</v>
      </c>
      <c r="BG1040" s="93"/>
    </row>
    <row r="1041" spans="1:59" s="4" customFormat="1" ht="26.25" hidden="1" customHeight="1">
      <c r="A1041" s="55"/>
      <c r="B1041" s="55"/>
      <c r="C1041" s="55"/>
      <c r="D1041" s="56"/>
      <c r="E1041" s="56"/>
      <c r="F1041" s="57"/>
      <c r="G1041" s="57"/>
      <c r="H1041" s="55"/>
      <c r="I1041" s="55">
        <v>93</v>
      </c>
      <c r="J1041" s="59" t="e">
        <f>+J1016-J1040</f>
        <v>#REF!</v>
      </c>
      <c r="K1041" s="59"/>
      <c r="L1041" s="59"/>
      <c r="M1041" s="59"/>
      <c r="N1041" s="59"/>
      <c r="O1041" s="59"/>
      <c r="P1041" s="59"/>
      <c r="Q1041" s="59"/>
      <c r="R1041" s="59"/>
      <c r="S1041" s="59"/>
      <c r="T1041" s="59"/>
      <c r="U1041" s="59"/>
      <c r="V1041" s="59"/>
      <c r="W1041" s="59"/>
      <c r="X1041" s="59"/>
      <c r="Y1041" s="59"/>
      <c r="Z1041" s="59"/>
      <c r="AA1041" s="59"/>
      <c r="AB1041" s="59"/>
      <c r="AC1041" s="59"/>
      <c r="AD1041" s="59"/>
      <c r="AE1041" s="59"/>
      <c r="AF1041" s="59"/>
      <c r="AG1041" s="59"/>
      <c r="AH1041" s="59"/>
      <c r="AI1041" s="59"/>
      <c r="AJ1041" s="59"/>
      <c r="AK1041" s="59"/>
      <c r="AL1041" s="59"/>
      <c r="AM1041" s="59"/>
      <c r="AN1041" s="59"/>
      <c r="AO1041" s="59"/>
      <c r="AP1041" s="59"/>
      <c r="AQ1041" s="59"/>
      <c r="AR1041" s="59" t="e">
        <f>+AR1016-AR1040</f>
        <v>#REF!</v>
      </c>
      <c r="AS1041" s="59"/>
      <c r="AT1041" s="59"/>
      <c r="AU1041" s="59"/>
      <c r="AV1041" s="59"/>
      <c r="AW1041" s="59"/>
      <c r="AX1041" s="59"/>
      <c r="AY1041" s="59"/>
      <c r="AZ1041" s="59"/>
      <c r="BA1041" s="59"/>
      <c r="BB1041" s="59"/>
      <c r="BC1041" s="59"/>
      <c r="BD1041" s="59"/>
      <c r="BE1041" s="59"/>
      <c r="BF1041" s="59" t="e">
        <f>+BF1016-BF1040</f>
        <v>#REF!</v>
      </c>
      <c r="BG1041" s="93"/>
    </row>
    <row r="1042" spans="1:59" s="4" customFormat="1" ht="26.25" hidden="1" customHeight="1">
      <c r="A1042" s="55"/>
      <c r="B1042" s="55"/>
      <c r="C1042" s="55"/>
      <c r="D1042" s="56"/>
      <c r="E1042" s="56"/>
      <c r="F1042" s="57"/>
      <c r="G1042" s="57"/>
      <c r="H1042" s="55"/>
      <c r="I1042" s="55">
        <f>+I1040-I1041</f>
        <v>826</v>
      </c>
      <c r="J1042" s="59"/>
      <c r="K1042" s="59"/>
      <c r="L1042" s="59"/>
      <c r="M1042" s="59"/>
      <c r="N1042" s="59"/>
      <c r="O1042" s="59"/>
      <c r="P1042" s="59"/>
      <c r="Q1042" s="59"/>
      <c r="R1042" s="59"/>
      <c r="S1042" s="59"/>
      <c r="T1042" s="59"/>
      <c r="U1042" s="59"/>
      <c r="V1042" s="59"/>
      <c r="W1042" s="59"/>
      <c r="X1042" s="59"/>
      <c r="Y1042" s="59"/>
      <c r="Z1042" s="59"/>
      <c r="AA1042" s="59"/>
      <c r="AB1042" s="59"/>
      <c r="AC1042" s="59"/>
      <c r="AD1042" s="59"/>
      <c r="AE1042" s="59"/>
      <c r="AF1042" s="59"/>
      <c r="AG1042" s="59"/>
      <c r="AH1042" s="59"/>
      <c r="AI1042" s="59"/>
      <c r="AJ1042" s="59"/>
      <c r="AK1042" s="59"/>
      <c r="AL1042" s="59"/>
      <c r="AM1042" s="59"/>
      <c r="AN1042" s="59"/>
      <c r="AO1042" s="59"/>
      <c r="AP1042" s="59"/>
      <c r="AQ1042" s="59"/>
      <c r="AR1042" s="59"/>
      <c r="AS1042" s="59"/>
      <c r="AT1042" s="59"/>
      <c r="AU1042" s="59"/>
      <c r="AV1042" s="59"/>
      <c r="AW1042" s="59"/>
      <c r="AX1042" s="59"/>
      <c r="AY1042" s="59"/>
      <c r="AZ1042" s="59"/>
      <c r="BA1042" s="59"/>
      <c r="BB1042" s="59"/>
      <c r="BC1042" s="59"/>
      <c r="BD1042" s="59"/>
      <c r="BE1042" s="59"/>
      <c r="BF1042" s="59"/>
      <c r="BG1042" s="93"/>
    </row>
    <row r="1043" spans="1:59" s="4" customFormat="1" ht="26.25" hidden="1" customHeight="1">
      <c r="A1043" s="55"/>
      <c r="B1043" s="55"/>
      <c r="C1043" s="55"/>
      <c r="D1043" s="56"/>
      <c r="E1043" s="56"/>
      <c r="F1043" s="57"/>
      <c r="G1043" s="57"/>
      <c r="H1043" s="55"/>
      <c r="I1043" s="55"/>
      <c r="J1043" s="59"/>
      <c r="K1043" s="59"/>
      <c r="L1043" s="59"/>
      <c r="M1043" s="59"/>
      <c r="N1043" s="59"/>
      <c r="O1043" s="59"/>
      <c r="P1043" s="59"/>
      <c r="Q1043" s="59"/>
      <c r="R1043" s="59"/>
      <c r="S1043" s="59"/>
      <c r="T1043" s="59"/>
      <c r="U1043" s="59"/>
      <c r="V1043" s="59"/>
      <c r="W1043" s="59"/>
      <c r="X1043" s="59"/>
      <c r="Y1043" s="59"/>
      <c r="Z1043" s="59"/>
      <c r="AA1043" s="59"/>
      <c r="AB1043" s="59"/>
      <c r="AC1043" s="59"/>
      <c r="AD1043" s="59"/>
      <c r="AE1043" s="59"/>
      <c r="AF1043" s="59"/>
      <c r="AG1043" s="59"/>
      <c r="AH1043" s="59"/>
      <c r="AI1043" s="59"/>
      <c r="AJ1043" s="59"/>
      <c r="AK1043" s="59"/>
      <c r="AL1043" s="59"/>
      <c r="AM1043" s="59"/>
      <c r="AN1043" s="59"/>
      <c r="AO1043" s="59"/>
      <c r="AP1043" s="59"/>
      <c r="AQ1043" s="59"/>
      <c r="AR1043" s="59"/>
      <c r="AS1043" s="59"/>
      <c r="AT1043" s="59"/>
      <c r="AU1043" s="59"/>
      <c r="AV1043" s="59"/>
      <c r="AW1043" s="59"/>
      <c r="AX1043" s="59"/>
      <c r="AY1043" s="59"/>
      <c r="AZ1043" s="59"/>
      <c r="BA1043" s="59"/>
      <c r="BB1043" s="59"/>
      <c r="BC1043" s="59"/>
      <c r="BD1043" s="59"/>
      <c r="BE1043" s="59"/>
      <c r="BF1043" s="59"/>
      <c r="BG1043" s="93"/>
    </row>
    <row r="1044" spans="1:59" s="4" customFormat="1" ht="26.25" hidden="1" customHeight="1">
      <c r="A1044" s="55"/>
      <c r="B1044" s="55"/>
      <c r="C1044" s="55"/>
      <c r="D1044" s="56"/>
      <c r="E1044" s="56"/>
      <c r="F1044" s="57"/>
      <c r="G1044" s="57"/>
      <c r="H1044" s="55"/>
      <c r="I1044" s="55"/>
      <c r="J1044" s="59"/>
      <c r="K1044" s="59"/>
      <c r="L1044" s="59"/>
      <c r="M1044" s="59"/>
      <c r="N1044" s="59"/>
      <c r="O1044" s="59"/>
      <c r="P1044" s="59"/>
      <c r="Q1044" s="59"/>
      <c r="R1044" s="59"/>
      <c r="S1044" s="59"/>
      <c r="T1044" s="59"/>
      <c r="U1044" s="59"/>
      <c r="V1044" s="59"/>
      <c r="W1044" s="59"/>
      <c r="X1044" s="59"/>
      <c r="Y1044" s="59"/>
      <c r="Z1044" s="59"/>
      <c r="AA1044" s="59"/>
      <c r="AB1044" s="59"/>
      <c r="AC1044" s="59"/>
      <c r="AD1044" s="59"/>
      <c r="AE1044" s="59"/>
      <c r="AF1044" s="59"/>
      <c r="AG1044" s="59"/>
      <c r="AH1044" s="59"/>
      <c r="AI1044" s="59"/>
      <c r="AJ1044" s="59"/>
      <c r="AK1044" s="59"/>
      <c r="AL1044" s="59"/>
      <c r="AM1044" s="59"/>
      <c r="AN1044" s="59"/>
      <c r="AO1044" s="59"/>
      <c r="AP1044" s="59"/>
      <c r="AQ1044" s="59"/>
      <c r="AR1044" s="59"/>
      <c r="AS1044" s="59"/>
      <c r="AT1044" s="59"/>
      <c r="AU1044" s="59"/>
      <c r="AV1044" s="59"/>
      <c r="AW1044" s="59"/>
      <c r="AX1044" s="59"/>
      <c r="AY1044" s="59"/>
      <c r="AZ1044" s="59"/>
      <c r="BA1044" s="59"/>
      <c r="BB1044" s="59"/>
      <c r="BC1044" s="59"/>
      <c r="BD1044" s="59"/>
      <c r="BE1044" s="59"/>
      <c r="BF1044" s="59"/>
      <c r="BG1044" s="93"/>
    </row>
    <row r="1045" spans="1:59" s="4" customFormat="1" ht="26.25" hidden="1" customHeight="1">
      <c r="A1045" s="55"/>
      <c r="B1045" s="55"/>
      <c r="C1045" s="55"/>
      <c r="D1045" s="56"/>
      <c r="E1045" s="56"/>
      <c r="F1045" s="57"/>
      <c r="G1045" s="57"/>
      <c r="H1045" s="55"/>
      <c r="I1045" s="55"/>
      <c r="J1045" s="59"/>
      <c r="K1045" s="59"/>
      <c r="L1045" s="59"/>
      <c r="M1045" s="59"/>
      <c r="N1045" s="59"/>
      <c r="O1045" s="59"/>
      <c r="P1045" s="59"/>
      <c r="Q1045" s="59"/>
      <c r="R1045" s="59"/>
      <c r="S1045" s="59"/>
      <c r="T1045" s="59"/>
      <c r="U1045" s="59"/>
      <c r="V1045" s="59"/>
      <c r="W1045" s="59"/>
      <c r="X1045" s="59"/>
      <c r="Y1045" s="59"/>
      <c r="Z1045" s="59"/>
      <c r="AA1045" s="59"/>
      <c r="AB1045" s="59"/>
      <c r="AC1045" s="59"/>
      <c r="AD1045" s="59"/>
      <c r="AE1045" s="59"/>
      <c r="AF1045" s="59"/>
      <c r="AG1045" s="59"/>
      <c r="AH1045" s="59"/>
      <c r="AI1045" s="59"/>
      <c r="AJ1045" s="59"/>
      <c r="AK1045" s="59"/>
      <c r="AL1045" s="59"/>
      <c r="AM1045" s="59"/>
      <c r="AN1045" s="59"/>
      <c r="AO1045" s="59"/>
      <c r="AP1045" s="59"/>
      <c r="AQ1045" s="59"/>
      <c r="AR1045" s="59"/>
      <c r="AS1045" s="59"/>
      <c r="AT1045" s="59"/>
      <c r="AU1045" s="59"/>
      <c r="AV1045" s="59"/>
      <c r="AW1045" s="59"/>
      <c r="AX1045" s="59"/>
      <c r="AY1045" s="59"/>
      <c r="AZ1045" s="59"/>
      <c r="BA1045" s="59"/>
      <c r="BB1045" s="59"/>
      <c r="BC1045" s="59"/>
      <c r="BD1045" s="59"/>
      <c r="BE1045" s="59"/>
      <c r="BF1045" s="59"/>
      <c r="BG1045" s="93"/>
    </row>
    <row r="1046" spans="1:59" s="4" customFormat="1" ht="26.25" hidden="1" customHeight="1">
      <c r="A1046" s="55"/>
      <c r="B1046" s="55"/>
      <c r="C1046" s="55"/>
      <c r="D1046" s="56"/>
      <c r="E1046" s="56"/>
      <c r="F1046" s="57"/>
      <c r="G1046" s="57"/>
      <c r="H1046" s="55"/>
      <c r="I1046" s="55"/>
      <c r="J1046" s="59"/>
      <c r="K1046" s="59"/>
      <c r="L1046" s="59"/>
      <c r="M1046" s="59"/>
      <c r="N1046" s="59"/>
      <c r="O1046" s="59"/>
      <c r="P1046" s="59"/>
      <c r="Q1046" s="59"/>
      <c r="R1046" s="59"/>
      <c r="S1046" s="59"/>
      <c r="T1046" s="59"/>
      <c r="U1046" s="59"/>
      <c r="V1046" s="59"/>
      <c r="W1046" s="59"/>
      <c r="X1046" s="59"/>
      <c r="Y1046" s="59"/>
      <c r="Z1046" s="59"/>
      <c r="AA1046" s="59"/>
      <c r="AB1046" s="59"/>
      <c r="AC1046" s="59"/>
      <c r="AD1046" s="59"/>
      <c r="AE1046" s="59"/>
      <c r="AF1046" s="59"/>
      <c r="AG1046" s="59"/>
      <c r="AH1046" s="59"/>
      <c r="AI1046" s="59"/>
      <c r="AJ1046" s="59"/>
      <c r="AK1046" s="59"/>
      <c r="AL1046" s="59"/>
      <c r="AM1046" s="59"/>
      <c r="AN1046" s="59"/>
      <c r="AO1046" s="59"/>
      <c r="AP1046" s="59"/>
      <c r="AQ1046" s="59"/>
      <c r="AR1046" s="59"/>
      <c r="AS1046" s="59"/>
      <c r="AT1046" s="59"/>
      <c r="AU1046" s="59"/>
      <c r="AV1046" s="59"/>
      <c r="AW1046" s="59"/>
      <c r="AX1046" s="59"/>
      <c r="AY1046" s="59"/>
      <c r="AZ1046" s="59"/>
      <c r="BA1046" s="59"/>
      <c r="BB1046" s="59"/>
      <c r="BC1046" s="59"/>
      <c r="BD1046" s="59"/>
      <c r="BE1046" s="59"/>
      <c r="BF1046" s="59"/>
      <c r="BG1046" s="93"/>
    </row>
    <row r="1047" spans="1:59" s="4" customFormat="1" ht="26.25" hidden="1" customHeight="1">
      <c r="A1047" s="55"/>
      <c r="B1047" s="55"/>
      <c r="C1047" s="55"/>
      <c r="D1047" s="56"/>
      <c r="E1047" s="56"/>
      <c r="F1047" s="57"/>
      <c r="G1047" s="57"/>
      <c r="H1047" s="55"/>
      <c r="I1047" s="55"/>
      <c r="J1047" s="59"/>
      <c r="K1047" s="59"/>
      <c r="L1047" s="59"/>
      <c r="M1047" s="59"/>
      <c r="N1047" s="59"/>
      <c r="O1047" s="59"/>
      <c r="P1047" s="59"/>
      <c r="Q1047" s="59"/>
      <c r="R1047" s="59"/>
      <c r="S1047" s="59"/>
      <c r="T1047" s="59"/>
      <c r="U1047" s="59"/>
      <c r="V1047" s="59"/>
      <c r="W1047" s="59"/>
      <c r="X1047" s="59"/>
      <c r="Y1047" s="59"/>
      <c r="Z1047" s="59"/>
      <c r="AA1047" s="59"/>
      <c r="AB1047" s="59"/>
      <c r="AC1047" s="59"/>
      <c r="AD1047" s="59"/>
      <c r="AE1047" s="59"/>
      <c r="AF1047" s="59"/>
      <c r="AG1047" s="59"/>
      <c r="AH1047" s="59"/>
      <c r="AI1047" s="59"/>
      <c r="AJ1047" s="59"/>
      <c r="AK1047" s="59"/>
      <c r="AL1047" s="59"/>
      <c r="AM1047" s="59"/>
      <c r="AN1047" s="59"/>
      <c r="AO1047" s="59"/>
      <c r="AP1047" s="59"/>
      <c r="AQ1047" s="59"/>
      <c r="AR1047" s="59"/>
      <c r="AS1047" s="59"/>
      <c r="AT1047" s="59"/>
      <c r="AU1047" s="59"/>
      <c r="AV1047" s="59"/>
      <c r="AW1047" s="59"/>
      <c r="AX1047" s="59"/>
      <c r="AY1047" s="59"/>
      <c r="AZ1047" s="59"/>
      <c r="BA1047" s="59"/>
      <c r="BB1047" s="59"/>
      <c r="BC1047" s="59"/>
      <c r="BD1047" s="59"/>
      <c r="BE1047" s="59"/>
      <c r="BF1047" s="59"/>
      <c r="BG1047" s="93"/>
    </row>
    <row r="1048" spans="1:59" s="4" customFormat="1" ht="26.25" hidden="1" customHeight="1">
      <c r="A1048" s="55"/>
      <c r="B1048" s="28" t="s">
        <v>1361</v>
      </c>
      <c r="C1048" s="55"/>
      <c r="D1048" s="56"/>
      <c r="E1048" s="56"/>
      <c r="F1048" s="57"/>
      <c r="G1048" s="57"/>
      <c r="H1048" s="55"/>
      <c r="I1048" s="55"/>
      <c r="J1048" s="59"/>
      <c r="K1048" s="59"/>
      <c r="L1048" s="59"/>
      <c r="M1048" s="59"/>
      <c r="N1048" s="59"/>
      <c r="O1048" s="59"/>
      <c r="P1048" s="59"/>
      <c r="Q1048" s="59"/>
      <c r="R1048" s="59"/>
      <c r="S1048" s="59"/>
      <c r="T1048" s="59"/>
      <c r="U1048" s="59"/>
      <c r="V1048" s="59"/>
      <c r="W1048" s="59"/>
      <c r="X1048" s="59"/>
      <c r="Y1048" s="59"/>
      <c r="Z1048" s="59"/>
      <c r="AA1048" s="59"/>
      <c r="AB1048" s="59"/>
      <c r="AC1048" s="59"/>
      <c r="AD1048" s="59"/>
      <c r="AE1048" s="59"/>
      <c r="AF1048" s="59"/>
      <c r="AG1048" s="59"/>
      <c r="AH1048" s="59"/>
      <c r="AI1048" s="59"/>
      <c r="AJ1048" s="59"/>
      <c r="AK1048" s="59"/>
      <c r="AL1048" s="59"/>
      <c r="AM1048" s="59"/>
      <c r="AN1048" s="59"/>
      <c r="AO1048" s="59"/>
      <c r="AP1048" s="59"/>
      <c r="AQ1048" s="59"/>
      <c r="AR1048" s="59"/>
      <c r="AS1048" s="59"/>
      <c r="AT1048" s="59"/>
      <c r="AU1048" s="59"/>
      <c r="AV1048" s="59"/>
      <c r="AW1048" s="59"/>
      <c r="AX1048" s="59"/>
      <c r="AY1048" s="59"/>
      <c r="AZ1048" s="59"/>
      <c r="BA1048" s="59"/>
      <c r="BB1048" s="59"/>
      <c r="BC1048" s="59"/>
      <c r="BD1048" s="59"/>
      <c r="BE1048" s="59"/>
      <c r="BF1048" s="59"/>
      <c r="BG1048" s="93"/>
    </row>
    <row r="1049" spans="1:59" s="4" customFormat="1" ht="26.25" hidden="1" customHeight="1">
      <c r="A1049" s="55"/>
      <c r="B1049" s="28" t="s">
        <v>1362</v>
      </c>
      <c r="C1049" s="55"/>
      <c r="D1049" s="56"/>
      <c r="E1049" s="56"/>
      <c r="F1049" s="57"/>
      <c r="G1049" s="57"/>
      <c r="H1049" s="55"/>
      <c r="I1049" s="55"/>
      <c r="J1049" s="59"/>
      <c r="K1049" s="59"/>
      <c r="L1049" s="59"/>
      <c r="M1049" s="59"/>
      <c r="N1049" s="59"/>
      <c r="O1049" s="59"/>
      <c r="P1049" s="59"/>
      <c r="Q1049" s="59"/>
      <c r="R1049" s="59"/>
      <c r="S1049" s="59"/>
      <c r="T1049" s="59"/>
      <c r="U1049" s="59"/>
      <c r="V1049" s="59"/>
      <c r="W1049" s="59"/>
      <c r="X1049" s="59"/>
      <c r="Y1049" s="59"/>
      <c r="Z1049" s="59"/>
      <c r="AA1049" s="59"/>
      <c r="AB1049" s="59"/>
      <c r="AC1049" s="59"/>
      <c r="AD1049" s="59"/>
      <c r="AE1049" s="59"/>
      <c r="AF1049" s="59"/>
      <c r="AG1049" s="59"/>
      <c r="AH1049" s="59"/>
      <c r="AI1049" s="59"/>
      <c r="AJ1049" s="59"/>
      <c r="AK1049" s="59"/>
      <c r="AL1049" s="59"/>
      <c r="AM1049" s="59"/>
      <c r="AN1049" s="59"/>
      <c r="AO1049" s="59"/>
      <c r="AP1049" s="59"/>
      <c r="AQ1049" s="59"/>
      <c r="AR1049" s="59"/>
      <c r="AS1049" s="59"/>
      <c r="AT1049" s="59"/>
      <c r="AU1049" s="59"/>
      <c r="AV1049" s="59"/>
      <c r="AW1049" s="59"/>
      <c r="AX1049" s="59"/>
      <c r="AY1049" s="59"/>
      <c r="AZ1049" s="59"/>
      <c r="BA1049" s="59"/>
      <c r="BB1049" s="59"/>
      <c r="BC1049" s="59"/>
      <c r="BD1049" s="59"/>
      <c r="BE1049" s="59"/>
      <c r="BF1049" s="59"/>
      <c r="BG1049" s="93"/>
    </row>
    <row r="1050" spans="1:59" ht="26.25" hidden="1" customHeight="1">
      <c r="A1050" s="83" t="s">
        <v>8</v>
      </c>
      <c r="B1050" s="52" t="s">
        <v>8</v>
      </c>
      <c r="C1050" s="52"/>
      <c r="D1050" s="83"/>
      <c r="E1050" s="83"/>
      <c r="F1050" s="50"/>
      <c r="G1050" s="50"/>
      <c r="H1050" s="52"/>
      <c r="I1050" s="52">
        <v>6</v>
      </c>
      <c r="J1050" s="42">
        <f t="shared" ref="J1050:AO1050" si="436">+J217+J218+J586+J927+J928+J930</f>
        <v>16387.5</v>
      </c>
      <c r="K1050" s="42">
        <f t="shared" si="436"/>
        <v>0</v>
      </c>
      <c r="L1050" s="42">
        <f t="shared" si="436"/>
        <v>0</v>
      </c>
      <c r="M1050" s="42">
        <f t="shared" si="436"/>
        <v>0</v>
      </c>
      <c r="N1050" s="42">
        <f t="shared" si="436"/>
        <v>0</v>
      </c>
      <c r="O1050" s="42">
        <f t="shared" si="436"/>
        <v>0</v>
      </c>
      <c r="P1050" s="42">
        <f t="shared" si="436"/>
        <v>16387.5</v>
      </c>
      <c r="Q1050" s="42">
        <f t="shared" si="436"/>
        <v>19665</v>
      </c>
      <c r="R1050" s="42">
        <f t="shared" si="436"/>
        <v>0</v>
      </c>
      <c r="S1050" s="42">
        <f t="shared" si="436"/>
        <v>0</v>
      </c>
      <c r="T1050" s="42">
        <f t="shared" si="436"/>
        <v>0</v>
      </c>
      <c r="U1050" s="42">
        <f t="shared" si="436"/>
        <v>0</v>
      </c>
      <c r="V1050" s="42">
        <f t="shared" si="436"/>
        <v>0</v>
      </c>
      <c r="W1050" s="42">
        <f t="shared" si="436"/>
        <v>19665</v>
      </c>
      <c r="X1050" s="42">
        <f t="shared" si="436"/>
        <v>23598</v>
      </c>
      <c r="Y1050" s="42">
        <f t="shared" si="436"/>
        <v>0</v>
      </c>
      <c r="Z1050" s="42">
        <f t="shared" si="436"/>
        <v>0</v>
      </c>
      <c r="AA1050" s="42">
        <f t="shared" si="436"/>
        <v>0</v>
      </c>
      <c r="AB1050" s="42">
        <f t="shared" si="436"/>
        <v>0</v>
      </c>
      <c r="AC1050" s="42">
        <f t="shared" si="436"/>
        <v>0</v>
      </c>
      <c r="AD1050" s="42">
        <f t="shared" si="436"/>
        <v>23598</v>
      </c>
      <c r="AE1050" s="42">
        <f t="shared" si="436"/>
        <v>113761.60000000001</v>
      </c>
      <c r="AF1050" s="42">
        <f t="shared" si="436"/>
        <v>63500</v>
      </c>
      <c r="AG1050" s="42">
        <f t="shared" si="436"/>
        <v>0</v>
      </c>
      <c r="AH1050" s="42">
        <f t="shared" si="436"/>
        <v>0</v>
      </c>
      <c r="AI1050" s="42">
        <f t="shared" si="436"/>
        <v>0</v>
      </c>
      <c r="AJ1050" s="42">
        <f t="shared" si="436"/>
        <v>0</v>
      </c>
      <c r="AK1050" s="42">
        <f t="shared" si="436"/>
        <v>177261.6</v>
      </c>
      <c r="AL1050" s="42">
        <f t="shared" si="436"/>
        <v>173412.1</v>
      </c>
      <c r="AM1050" s="42">
        <f t="shared" si="436"/>
        <v>63500</v>
      </c>
      <c r="AN1050" s="42">
        <f t="shared" si="436"/>
        <v>0</v>
      </c>
      <c r="AO1050" s="42">
        <f t="shared" si="436"/>
        <v>0</v>
      </c>
      <c r="AP1050" s="42">
        <f t="shared" ref="AP1050:BF1050" si="437">+AP217+AP218+AP586+AP927+AP928+AP930</f>
        <v>0</v>
      </c>
      <c r="AQ1050" s="42">
        <f t="shared" si="437"/>
        <v>0</v>
      </c>
      <c r="AR1050" s="42">
        <f t="shared" si="437"/>
        <v>236912.1</v>
      </c>
      <c r="AS1050" s="42">
        <f t="shared" si="437"/>
        <v>0</v>
      </c>
      <c r="AT1050" s="42">
        <f t="shared" si="437"/>
        <v>0</v>
      </c>
      <c r="AU1050" s="42">
        <f t="shared" si="437"/>
        <v>0</v>
      </c>
      <c r="AV1050" s="42">
        <f t="shared" si="437"/>
        <v>0</v>
      </c>
      <c r="AW1050" s="42">
        <f t="shared" si="437"/>
        <v>0</v>
      </c>
      <c r="AX1050" s="42">
        <f t="shared" si="437"/>
        <v>0</v>
      </c>
      <c r="AY1050" s="42">
        <f t="shared" si="437"/>
        <v>0</v>
      </c>
      <c r="AZ1050" s="42">
        <f t="shared" si="437"/>
        <v>173412.1</v>
      </c>
      <c r="BA1050" s="42">
        <f t="shared" si="437"/>
        <v>63500</v>
      </c>
      <c r="BB1050" s="42">
        <f t="shared" si="437"/>
        <v>0</v>
      </c>
      <c r="BC1050" s="42">
        <f t="shared" si="437"/>
        <v>0</v>
      </c>
      <c r="BD1050" s="42">
        <f t="shared" si="437"/>
        <v>0</v>
      </c>
      <c r="BE1050" s="42">
        <f t="shared" si="437"/>
        <v>0</v>
      </c>
      <c r="BF1050" s="42">
        <f t="shared" si="437"/>
        <v>236912.1</v>
      </c>
    </row>
    <row r="1051" spans="1:59" ht="26.25" hidden="1" customHeight="1">
      <c r="A1051" s="14" t="s">
        <v>7</v>
      </c>
      <c r="B1051" s="14" t="s">
        <v>7</v>
      </c>
      <c r="C1051" s="14" t="s">
        <v>7</v>
      </c>
      <c r="D1051" s="83"/>
      <c r="E1051" s="83"/>
      <c r="F1051" s="50"/>
      <c r="G1051" s="50"/>
      <c r="H1051" s="52"/>
      <c r="I1051" s="52">
        <v>3</v>
      </c>
      <c r="J1051" s="44">
        <f t="shared" ref="J1051:AO1051" si="438">+J79+J499+J903</f>
        <v>0</v>
      </c>
      <c r="K1051" s="44">
        <f t="shared" si="438"/>
        <v>0</v>
      </c>
      <c r="L1051" s="44">
        <f t="shared" si="438"/>
        <v>0</v>
      </c>
      <c r="M1051" s="44">
        <f t="shared" si="438"/>
        <v>0</v>
      </c>
      <c r="N1051" s="44">
        <f t="shared" si="438"/>
        <v>0</v>
      </c>
      <c r="O1051" s="44">
        <f t="shared" si="438"/>
        <v>0</v>
      </c>
      <c r="P1051" s="44">
        <f t="shared" si="438"/>
        <v>0</v>
      </c>
      <c r="Q1051" s="44">
        <f t="shared" si="438"/>
        <v>46000</v>
      </c>
      <c r="R1051" s="44">
        <f t="shared" si="438"/>
        <v>0</v>
      </c>
      <c r="S1051" s="44">
        <f t="shared" si="438"/>
        <v>0</v>
      </c>
      <c r="T1051" s="44">
        <f t="shared" si="438"/>
        <v>0</v>
      </c>
      <c r="U1051" s="44">
        <f t="shared" si="438"/>
        <v>0</v>
      </c>
      <c r="V1051" s="44">
        <f t="shared" si="438"/>
        <v>0</v>
      </c>
      <c r="W1051" s="44">
        <f t="shared" si="438"/>
        <v>46000</v>
      </c>
      <c r="X1051" s="44">
        <f t="shared" si="438"/>
        <v>0</v>
      </c>
      <c r="Y1051" s="44">
        <f t="shared" si="438"/>
        <v>0</v>
      </c>
      <c r="Z1051" s="44">
        <f t="shared" si="438"/>
        <v>0</v>
      </c>
      <c r="AA1051" s="44">
        <f t="shared" si="438"/>
        <v>0</v>
      </c>
      <c r="AB1051" s="44">
        <f t="shared" si="438"/>
        <v>0</v>
      </c>
      <c r="AC1051" s="44">
        <f t="shared" si="438"/>
        <v>0</v>
      </c>
      <c r="AD1051" s="44">
        <f t="shared" si="438"/>
        <v>0</v>
      </c>
      <c r="AE1051" s="44">
        <f t="shared" si="438"/>
        <v>93000</v>
      </c>
      <c r="AF1051" s="44">
        <f t="shared" si="438"/>
        <v>0</v>
      </c>
      <c r="AG1051" s="44">
        <f t="shared" si="438"/>
        <v>0</v>
      </c>
      <c r="AH1051" s="44">
        <f t="shared" si="438"/>
        <v>0</v>
      </c>
      <c r="AI1051" s="44">
        <f t="shared" si="438"/>
        <v>0</v>
      </c>
      <c r="AJ1051" s="44">
        <f t="shared" si="438"/>
        <v>0</v>
      </c>
      <c r="AK1051" s="44">
        <f t="shared" si="438"/>
        <v>93000</v>
      </c>
      <c r="AL1051" s="44">
        <f t="shared" si="438"/>
        <v>139000</v>
      </c>
      <c r="AM1051" s="44">
        <f t="shared" si="438"/>
        <v>0</v>
      </c>
      <c r="AN1051" s="44">
        <f t="shared" si="438"/>
        <v>0</v>
      </c>
      <c r="AO1051" s="44">
        <f t="shared" si="438"/>
        <v>0</v>
      </c>
      <c r="AP1051" s="44">
        <f t="shared" ref="AP1051:BF1051" si="439">+AP79+AP499+AP903</f>
        <v>0</v>
      </c>
      <c r="AQ1051" s="44">
        <f t="shared" si="439"/>
        <v>0</v>
      </c>
      <c r="AR1051" s="44">
        <f t="shared" si="439"/>
        <v>139000</v>
      </c>
      <c r="AS1051" s="44">
        <f t="shared" si="439"/>
        <v>1736640</v>
      </c>
      <c r="AT1051" s="44">
        <f t="shared" si="439"/>
        <v>0</v>
      </c>
      <c r="AU1051" s="44">
        <f t="shared" si="439"/>
        <v>0</v>
      </c>
      <c r="AV1051" s="44">
        <f t="shared" si="439"/>
        <v>0</v>
      </c>
      <c r="AW1051" s="44">
        <f t="shared" si="439"/>
        <v>0</v>
      </c>
      <c r="AX1051" s="44">
        <f t="shared" si="439"/>
        <v>0</v>
      </c>
      <c r="AY1051" s="44">
        <f t="shared" si="439"/>
        <v>1736640</v>
      </c>
      <c r="AZ1051" s="44">
        <f t="shared" si="439"/>
        <v>1875640</v>
      </c>
      <c r="BA1051" s="44">
        <f t="shared" si="439"/>
        <v>0</v>
      </c>
      <c r="BB1051" s="44">
        <f t="shared" si="439"/>
        <v>0</v>
      </c>
      <c r="BC1051" s="44">
        <f t="shared" si="439"/>
        <v>0</v>
      </c>
      <c r="BD1051" s="44">
        <f t="shared" si="439"/>
        <v>0</v>
      </c>
      <c r="BE1051" s="44">
        <f t="shared" si="439"/>
        <v>0</v>
      </c>
      <c r="BF1051" s="44">
        <f t="shared" si="439"/>
        <v>1875640</v>
      </c>
    </row>
    <row r="1052" spans="1:59" ht="26.25" hidden="1" customHeight="1">
      <c r="A1052" s="14" t="s">
        <v>21</v>
      </c>
      <c r="B1052" s="14" t="s">
        <v>21</v>
      </c>
      <c r="C1052" s="14" t="s">
        <v>21</v>
      </c>
      <c r="D1052" s="83"/>
      <c r="E1052" s="83"/>
      <c r="F1052" s="50"/>
      <c r="G1052" s="50"/>
      <c r="H1052" s="52"/>
      <c r="I1052" s="52">
        <v>1</v>
      </c>
      <c r="J1052" s="42" t="e">
        <f t="shared" ref="J1052:BF1052" si="440">+J1033</f>
        <v>#REF!</v>
      </c>
      <c r="K1052" s="42" t="e">
        <f t="shared" si="440"/>
        <v>#REF!</v>
      </c>
      <c r="L1052" s="42" t="e">
        <f t="shared" si="440"/>
        <v>#REF!</v>
      </c>
      <c r="M1052" s="42" t="e">
        <f t="shared" si="440"/>
        <v>#REF!</v>
      </c>
      <c r="N1052" s="42" t="e">
        <f t="shared" si="440"/>
        <v>#REF!</v>
      </c>
      <c r="O1052" s="42" t="e">
        <f t="shared" si="440"/>
        <v>#REF!</v>
      </c>
      <c r="P1052" s="42" t="e">
        <f t="shared" si="440"/>
        <v>#REF!</v>
      </c>
      <c r="Q1052" s="42" t="e">
        <f t="shared" si="440"/>
        <v>#REF!</v>
      </c>
      <c r="R1052" s="42" t="e">
        <f t="shared" si="440"/>
        <v>#REF!</v>
      </c>
      <c r="S1052" s="42" t="e">
        <f t="shared" si="440"/>
        <v>#REF!</v>
      </c>
      <c r="T1052" s="42" t="e">
        <f t="shared" si="440"/>
        <v>#REF!</v>
      </c>
      <c r="U1052" s="42" t="e">
        <f t="shared" si="440"/>
        <v>#REF!</v>
      </c>
      <c r="V1052" s="42" t="e">
        <f t="shared" si="440"/>
        <v>#REF!</v>
      </c>
      <c r="W1052" s="42" t="e">
        <f t="shared" si="440"/>
        <v>#REF!</v>
      </c>
      <c r="X1052" s="42" t="e">
        <f t="shared" si="440"/>
        <v>#REF!</v>
      </c>
      <c r="Y1052" s="42" t="e">
        <f t="shared" si="440"/>
        <v>#REF!</v>
      </c>
      <c r="Z1052" s="42" t="e">
        <f t="shared" si="440"/>
        <v>#REF!</v>
      </c>
      <c r="AA1052" s="42" t="e">
        <f t="shared" si="440"/>
        <v>#REF!</v>
      </c>
      <c r="AB1052" s="42" t="e">
        <f t="shared" si="440"/>
        <v>#REF!</v>
      </c>
      <c r="AC1052" s="42" t="e">
        <f t="shared" si="440"/>
        <v>#REF!</v>
      </c>
      <c r="AD1052" s="42" t="e">
        <f t="shared" si="440"/>
        <v>#REF!</v>
      </c>
      <c r="AE1052" s="42" t="e">
        <f t="shared" si="440"/>
        <v>#REF!</v>
      </c>
      <c r="AF1052" s="42" t="e">
        <f t="shared" si="440"/>
        <v>#REF!</v>
      </c>
      <c r="AG1052" s="42" t="e">
        <f t="shared" si="440"/>
        <v>#REF!</v>
      </c>
      <c r="AH1052" s="42" t="e">
        <f t="shared" si="440"/>
        <v>#REF!</v>
      </c>
      <c r="AI1052" s="42" t="e">
        <f t="shared" si="440"/>
        <v>#REF!</v>
      </c>
      <c r="AJ1052" s="42" t="e">
        <f t="shared" si="440"/>
        <v>#REF!</v>
      </c>
      <c r="AK1052" s="42" t="e">
        <f t="shared" si="440"/>
        <v>#REF!</v>
      </c>
      <c r="AL1052" s="42" t="e">
        <f t="shared" si="440"/>
        <v>#REF!</v>
      </c>
      <c r="AM1052" s="42" t="e">
        <f t="shared" si="440"/>
        <v>#REF!</v>
      </c>
      <c r="AN1052" s="42" t="e">
        <f t="shared" si="440"/>
        <v>#REF!</v>
      </c>
      <c r="AO1052" s="42" t="e">
        <f t="shared" si="440"/>
        <v>#REF!</v>
      </c>
      <c r="AP1052" s="42" t="e">
        <f t="shared" si="440"/>
        <v>#REF!</v>
      </c>
      <c r="AQ1052" s="42" t="e">
        <f t="shared" si="440"/>
        <v>#REF!</v>
      </c>
      <c r="AR1052" s="42" t="e">
        <f t="shared" si="440"/>
        <v>#REF!</v>
      </c>
      <c r="AS1052" s="42" t="e">
        <f t="shared" ref="AS1052:AY1052" si="441">+AS1033</f>
        <v>#REF!</v>
      </c>
      <c r="AT1052" s="42" t="e">
        <f t="shared" si="441"/>
        <v>#REF!</v>
      </c>
      <c r="AU1052" s="42" t="e">
        <f t="shared" si="441"/>
        <v>#REF!</v>
      </c>
      <c r="AV1052" s="42" t="e">
        <f t="shared" si="441"/>
        <v>#REF!</v>
      </c>
      <c r="AW1052" s="42" t="e">
        <f t="shared" si="441"/>
        <v>#REF!</v>
      </c>
      <c r="AX1052" s="42" t="e">
        <f t="shared" si="441"/>
        <v>#REF!</v>
      </c>
      <c r="AY1052" s="42" t="e">
        <f t="shared" si="441"/>
        <v>#REF!</v>
      </c>
      <c r="AZ1052" s="42" t="e">
        <f t="shared" si="440"/>
        <v>#REF!</v>
      </c>
      <c r="BA1052" s="42" t="e">
        <f t="shared" si="440"/>
        <v>#REF!</v>
      </c>
      <c r="BB1052" s="42" t="e">
        <f t="shared" si="440"/>
        <v>#REF!</v>
      </c>
      <c r="BC1052" s="42" t="e">
        <f t="shared" si="440"/>
        <v>#REF!</v>
      </c>
      <c r="BD1052" s="42" t="e">
        <f t="shared" si="440"/>
        <v>#REF!</v>
      </c>
      <c r="BE1052" s="42" t="e">
        <f t="shared" si="440"/>
        <v>#REF!</v>
      </c>
      <c r="BF1052" s="42" t="e">
        <f t="shared" si="440"/>
        <v>#REF!</v>
      </c>
    </row>
    <row r="1053" spans="1:59" hidden="1">
      <c r="A1053" s="14" t="s">
        <v>1346</v>
      </c>
      <c r="B1053" s="14" t="s">
        <v>1346</v>
      </c>
      <c r="C1053" s="14" t="s">
        <v>1346</v>
      </c>
      <c r="D1053" s="83"/>
      <c r="E1053" s="83"/>
      <c r="F1053" s="50"/>
      <c r="G1053" s="50"/>
      <c r="H1053" s="52"/>
      <c r="I1053" s="52"/>
      <c r="J1053" s="42"/>
      <c r="K1053" s="42"/>
      <c r="L1053" s="42"/>
      <c r="M1053" s="42"/>
      <c r="N1053" s="42"/>
      <c r="O1053" s="42"/>
      <c r="P1053" s="42"/>
      <c r="Q1053" s="42"/>
      <c r="R1053" s="42"/>
      <c r="S1053" s="42"/>
      <c r="T1053" s="42"/>
      <c r="U1053" s="42"/>
      <c r="V1053" s="42"/>
      <c r="W1053" s="42"/>
      <c r="X1053" s="42"/>
      <c r="Y1053" s="42"/>
      <c r="Z1053" s="42"/>
      <c r="AA1053" s="42"/>
      <c r="AB1053" s="42"/>
      <c r="AC1053" s="42"/>
      <c r="AD1053" s="42"/>
      <c r="AE1053" s="42"/>
      <c r="AF1053" s="42"/>
      <c r="AG1053" s="42"/>
      <c r="AH1053" s="42"/>
      <c r="AI1053" s="42"/>
      <c r="AJ1053" s="42"/>
      <c r="AK1053" s="42"/>
      <c r="AL1053" s="42"/>
      <c r="AM1053" s="42"/>
      <c r="AN1053" s="42"/>
      <c r="AO1053" s="42"/>
      <c r="AP1053" s="42"/>
      <c r="AQ1053" s="42"/>
      <c r="AR1053" s="42"/>
      <c r="AS1053" s="42"/>
      <c r="AT1053" s="42"/>
      <c r="AU1053" s="42"/>
      <c r="AV1053" s="42"/>
      <c r="AW1053" s="42"/>
      <c r="AX1053" s="42"/>
      <c r="AY1053" s="42"/>
      <c r="AZ1053" s="42"/>
      <c r="BA1053" s="42"/>
      <c r="BB1053" s="42"/>
      <c r="BC1053" s="42"/>
      <c r="BD1053" s="42"/>
      <c r="BE1053" s="42"/>
      <c r="BF1053" s="42"/>
    </row>
    <row r="1054" spans="1:59" ht="26.25" hidden="1" customHeight="1">
      <c r="A1054" s="14" t="s">
        <v>10</v>
      </c>
      <c r="B1054" s="14" t="s">
        <v>10</v>
      </c>
      <c r="C1054" s="14" t="s">
        <v>10</v>
      </c>
      <c r="D1054" s="83"/>
      <c r="E1054" s="83"/>
      <c r="F1054" s="50"/>
      <c r="G1054" s="50"/>
      <c r="H1054" s="52"/>
      <c r="I1054" s="52">
        <v>129</v>
      </c>
      <c r="J1054" s="42" t="e">
        <f>+J718+J719+J720+J721+J722+J723+J724+J725+J726+J727+J728+J729+J730+J731+J732+J733+J734+J735+J736+J737+J738+J739+J740+J741+J742+J743+J744+J745+J746+J747+J748+J749+J750+J751+J752+J753+J754+J755+J756+J757+J758+J759+J760+#REF!+J761+J762+J763+J764+J765+J766+J767+J768+J769+J770+J771+J772+J773+J774+J775+J776+J777+J778+J779+J780+J781+J782+J783+#REF!+J784+J785+J786+J787+J788+#REF!+#REF!+#REF!+#REF!+#REF!+J789+J790+J791+J792+J793+J794+J795+J796+J797+J798+J799+#REF!+#REF!+#REF!+#REF!+#REF!+J800+J801+J802+J803+J804+J805+J806+J807+J808+J809+J810+J811+J812+J813+J814+J815+J816+J817+J818+J819+J820+J821+J822+J823+J824+J825+J826+J827+J828+J829+#REF!+J830+J831+J832+J833+J837</f>
        <v>#REF!</v>
      </c>
      <c r="K1054" s="42" t="e">
        <f>+K718+K719+K720+K721+K722+K723+K724+K725+K726+K727+K728+K729+K730+K731+K732+K733+#REF!+K734+K735+K736+K737+K738+K739+K740+K741+K742+K743+K744+K745+K746+K747+K748+K749+K750+K751+K752+K753+K754+K755+K756+K757+K758+K759+K760+#REF!+K761+K762+K763+K764+K765+K766+K767+K768+K769+K770+K771+K772+K773+K774+K775+K776+K777+K778+K779+K780+K781+K782+K783+#REF!+K784+K785+K786+K787+K788+#REF!+#REF!+#REF!+#REF!+#REF!+K789+K790+K791+K792+K793+K794+K795+K796+K797+K798+K799+#REF!+#REF!+#REF!+#REF!+#REF!+K800+K801+K802+K803+K804+K805+K806+K807+K808+K809+K810+K811+K812+K813+K814+K815+K816+K817+K818+K819+K820+K821+K822+K823+K824+K825+K826+K827+K828+K829+#REF!+K830+K831+K832+K833+K837</f>
        <v>#REF!</v>
      </c>
      <c r="L1054" s="42" t="e">
        <f>+L718+L719+L720+L721+L722+L723+L724+L725+L726+L727+L728+L729+L730+L731+L732+L733+#REF!+L734+L735+L736+L737+L738+L739+L740+L741+L742+L743+L744+L745+L746+L747+L748+L749+L750+L751+L752+L753+L754+L755+L756+L757+L758+L759+L760+#REF!+L761+L762+L763+L764+L765+L766+L767+L768+L769+L770+L771+L772+L773+L774+L775+L776+L777+L778+L779+L780+L781+L782+L783+#REF!+L784+L785+L786+L787+L788+#REF!+#REF!+#REF!+#REF!+#REF!+L789+L790+L791+L792+L793+L794+L795+L796+L797+L798+L799+#REF!+#REF!+#REF!+#REF!+#REF!+L800+L801+L802+L803+L804+L805+L806+L807+L808+L809+L810+L811+L812+L813+L814+L815+L816+L817+L818+L819+L820+L821+L822+L823+L824+L825+L826+L827+L828+L829+#REF!+L830+L831+L832+L833+L837</f>
        <v>#REF!</v>
      </c>
      <c r="M1054" s="42" t="e">
        <f>+M718+M719+M720+M721+M722+M723+M724+M725+M726+M727+M728+M729+M730+M731+M732+M733+#REF!+M734+M735+M736+M737+M738+M739+M740+M741+M742+M743+M744+M745+M746+M747+M748+M749+M750+M751+M752+M753+M754+M755+M756+M757+M758+M759+M760+#REF!+M761+M762+M763+M764+M765+M766+M767+M768+M769+M770+M771+M772+M773+M774+M775+M776+M777+M778+M779+M780+M781+M782+M783+#REF!+M784+M785+M786+M787+M788+#REF!+#REF!+#REF!+#REF!+#REF!+M789+M790+M791+M792+M793+M794+M795+M796+M797+M798+M799+#REF!+#REF!+#REF!+#REF!+#REF!+M800+M801+M802+M803+M804+M805+M806+M807+M808+M809+M810+M811+M812+M813+M814+M815+M816+M817+M818+M819+M820+M821+M822+M823+M824+M825+M826+M827+M828+M829+#REF!+M830+M831+M832+M833+M837</f>
        <v>#REF!</v>
      </c>
      <c r="N1054" s="42" t="e">
        <f>+N718+N719+N720+N721+N722+N723+N724+N725+N726+N727+N728+N729+N730+N731+N732+N733+#REF!+N734+N735+N736+N737+N738+N739+N740+N741+N742+N743+N744+N745+N746+N747+N748+N749+N750+N751+N752+N753+N754+N755+N756+N757+N758+N759+N760+#REF!+N761+N762+N763+N764+N765+N766+N767+N768+N769+N770+N771+N772+N773+N774+N775+N776+N777+N778+N779+N780+N781+N782+N783+#REF!+N784+N785+N786+N787+N788+#REF!+#REF!+#REF!+#REF!+#REF!+N789+N790+N791+N792+N793+N794+N795+N796+N797+N798+N799+#REF!+#REF!+#REF!+#REF!+#REF!+N800+N801+N802+N803+N804+N805+N806+N807+N808+N809+N810+N811+N812+N813+N814+N815+N816+N817+N818+N819+N820+N821+N822+N823+N824+N825+N826+N827+N828+N829+#REF!+N830+N831+N832+N833+N837</f>
        <v>#REF!</v>
      </c>
      <c r="O1054" s="42" t="e">
        <f>+O718+O719+O720+O721+O722+O723+O724+O725+O726+O727+O728+O729+O730+O731+O732+O733+#REF!+O734+O735+O736+O737+O738+O739+O740+O741+O742+O743+O744+O745+O746+O747+O748+O749+O750+O751+O752+O753+O754+O755+O756+O757+O758+O759+O760+#REF!+O761+O762+O763+O764+O765+O766+O767+O768+O769+O770+O771+O772+O773+O774+O775+O776+O777+O778+O779+O780+O781+O782+O783+#REF!+O784+O785+O786+O787+O788+#REF!+#REF!+#REF!+#REF!+#REF!+O789+O790+O791+O792+O793+O794+O795+O796+O797+O798+O799+#REF!+#REF!+#REF!+#REF!+#REF!+O800+O801+O802+O803+O804+O805+O806+O807+O808+O809+O810+O811+O812+O813+O814+O815+O816+O817+O818+O819+O820+O821+O822+O823+O824+O825+O826+O827+O828+O829+#REF!+O830+O831+O832+O833+O837</f>
        <v>#REF!</v>
      </c>
      <c r="P1054" s="42" t="e">
        <f>+P718+P719+P720+P721+P722+P723+P724+P725+P726+P727+P728+P729+P730+P731+P732+P733+#REF!+P734+P735+P736+P737+P738+P739+P740+P741+P742+P743+P744+P745+P746+P747+P748+P749+P750+P751+P752+P753+P754+P755+P756+P757+P758+P759+P760+#REF!+P761+P762+P763+P764+P765+P766+P767+P768+P769+P770+P771+P772+P773+P774+P775+P776+P777+P778+P779+P780+P781+P782+P783+#REF!+P784+P785+P786+P787+P788+#REF!+#REF!+#REF!+#REF!+#REF!+P789+P790+P791+P792+P793+P794+P795+P796+P797+P798+P799+#REF!+#REF!+#REF!+#REF!+#REF!+P800+P801+P802+P803+P804+P805+P806+P807+P808+P809+P810+P811+P812+P813+P814+P815+P816+P817+P818+P819+P820+P821+P822+P823+P824+P825+P826+P827+P828+P829+#REF!+P830+P831+P832+P833+P837</f>
        <v>#REF!</v>
      </c>
      <c r="Q1054" s="42" t="e">
        <f>+Q718+Q719+Q720+Q721+Q722+Q723+Q724+Q725+Q726+Q727+Q728+Q729+Q730+Q731+Q732+Q733+#REF!+Q734+Q735+Q736+Q737+Q738+Q739+Q740+Q741+Q742+Q743+Q744+Q745+Q746+Q747+Q748+Q749+Q750+Q751+Q752+Q753+Q754+Q755+Q756+Q757+Q758+Q759+Q760+#REF!+Q761+Q762+Q763+Q764+Q765+Q766+Q767+Q768+Q769+Q770+Q771+Q772+Q773+Q774+Q775+Q776+Q777+Q778+Q779+Q780+Q781+Q782+Q783+#REF!+Q784+Q785+Q786+Q787+Q788+#REF!+#REF!+#REF!+#REF!+#REF!+Q789+Q790+Q791+Q792+Q793+Q794+Q795+Q796+Q797+Q798+Q799+#REF!+#REF!+#REF!+#REF!+#REF!+Q800+Q801+Q802+Q803+Q804+Q805+Q806+Q807+Q808+Q809+Q810+Q811+Q812+Q813+Q814+Q815+Q816+Q817+Q818+Q819+Q820+Q821+Q822+Q823+Q824+Q825+Q826+Q827+Q828+Q829+#REF!+Q830+Q831+Q832+Q833+Q837</f>
        <v>#REF!</v>
      </c>
      <c r="R1054" s="42" t="e">
        <f>+R718+R719+R720+R721+R722+R723+R724+R725+R726+R727+R728+R729+R730+R731+R732+R733+#REF!+R734+R735+R736+R737+R738+R739+R740+R741+R742+R743+R744+R745+R746+R747+R748+R749+R750+R751+R752+R753+R754+R755+R756+R757+R758+R759+R760+#REF!+R761+R762+R763+R764+R765+R766+R767+R768+R769+R770+R771+R772+R773+R774+R775+R776+R777+R778+R779+R780+R781+R782+R783+#REF!+R784+R785+R786+R787+R788+#REF!+#REF!+#REF!+#REF!+#REF!+R789+R790+R791+R792+R793+R794+R795+R796+R797+R798+R799+#REF!+#REF!+#REF!+#REF!+#REF!+R800+R801+R802+R803+R804+R805+R806+R807+R808+R809+R810+R811+R812+R813+R814+R815+R816+R817+R818+R819+R820+R821+R822+R823+R824+R825+R826+R827+R828+R829+#REF!+R830+R831+R832+R833+R837</f>
        <v>#REF!</v>
      </c>
      <c r="S1054" s="42" t="e">
        <f>+S718+S719+S720+S721+S722+S723+S724+S725+S726+S727+S728+S729+S730+S731+S732+S733+#REF!+S734+S735+S736+S737+S738+S739+S740+S741+S742+S743+S744+S745+S746+S747+S748+S749+S750+S751+S752+S753+S754+S755+S756+S757+S758+S759+S760+#REF!+S761+S762+S763+S764+S765+S766+S767+S768+S769+S770+S771+S772+S773+S774+S775+S776+S777+S778+S779+S780+S781+S782+S783+#REF!+S784+S785+S786+S787+S788+#REF!+#REF!+#REF!+#REF!+#REF!+S789+S790+S791+S792+S793+S794+S795+S796+S797+S798+S799+#REF!+#REF!+#REF!+#REF!+#REF!+S800+S801+S802+S803+S804+S805+S806+S807+S808+S809+S810+S811+S812+S813+S814+S815+S816+S817+S818+S819+S820+S821+S822+S823+S824+S825+S826+S827+S828+S829+#REF!+S830+S831+S832+S833+S837</f>
        <v>#REF!</v>
      </c>
      <c r="T1054" s="42" t="e">
        <f>+T718+T719+T720+T721+T722+T723+T724+T725+T726+T727+T728+T729+T730+T731+T732+T733+#REF!+T734+T735+T736+T737+T738+T739+T740+T741+T742+T743+T744+T745+T746+T747+T748+T749+T750+T751+T752+T753+T754+T755+T756+T757+T758+T759+T760+#REF!+T761+T762+T763+T764+T765+T766+T767+T768+T769+T770+T771+T772+T773+T774+T775+T776+T777+T778+T779+T780+T781+T782+T783+#REF!+T784+T785+T786+T787+T788+#REF!+#REF!+#REF!+#REF!+#REF!+T789+T790+T791+T792+T793+T794+T795+T796+T797+T798+T799+#REF!+#REF!+#REF!+#REF!+#REF!+T800+T801+T802+T803+T804+T805+T806+T807+T808+T809+T810+T811+T812+T813+T814+T815+T816+T817+T818+T819+T820+T821+T822+T823+T824+T825+T826+T827+T828+T829+#REF!+T830+T831+T832+T833+T837</f>
        <v>#REF!</v>
      </c>
      <c r="U1054" s="42" t="e">
        <f>+U718+U719+U720+U721+U722+U723+U724+U725+U726+U727+U728+U729+U730+U731+U732+U733+#REF!+U734+U735+U736+U737+U738+U739+U740+U741+U742+U743+U744+U745+U746+U747+U748+U749+U750+U751+U752+U753+U754+U755+U756+U757+U758+U759+U760+#REF!+U761+U762+U763+U764+U765+U766+U767+U768+U769+U770+U771+U772+U773+U774+U775+U776+U777+U778+U779+U780+U781+U782+U783+#REF!+U784+U785+U786+U787+U788+#REF!+#REF!+#REF!+#REF!+#REF!+U789+U790+U791+U792+U793+U794+U795+U796+U797+U798+U799+#REF!+#REF!+#REF!+#REF!+#REF!+U800+U801+U802+U803+U804+U805+U806+U807+U808+U809+U810+U811+U812+U813+U814+U815+U816+U817+U818+U819+U820+U821+U822+U823+U824+U825+U826+U827+U828+U829+#REF!+U830+U831+U832+U833+U837</f>
        <v>#REF!</v>
      </c>
      <c r="V1054" s="42" t="e">
        <f>+V718+V719+V720+V721+V722+V723+V724+V725+V726+V727+V728+V729+V730+V731+V732+V733+#REF!+V734+V735+V736+V737+V738+V739+V740+V741+V742+V743+V744+V745+V746+V747+V748+V749+V750+V751+V752+V753+V754+V755+V756+V757+V758+V759+V760+#REF!+V761+V762+V763+V764+V765+V766+V767+V768+V769+V770+V771+V772+V773+V774+V775+V776+V777+V778+V779+V780+V781+V782+V783+#REF!+V784+V785+V786+V787+V788+#REF!+#REF!+#REF!+#REF!+#REF!+V789+V790+V791+V792+V793+V794+V795+V796+V797+V798+V799+#REF!+#REF!+#REF!+#REF!+#REF!+V800+V801+V802+V803+V804+V805+V806+V807+V808+V809+V810+V811+V812+V813+V814+V815+V816+V817+V818+V819+V820+V821+V822+V823+V824+V825+V826+V827+V828+V829+#REF!+V830+V831+V832+V833+V837</f>
        <v>#REF!</v>
      </c>
      <c r="W1054" s="42" t="e">
        <f>+W718+W719+W720+W721+W722+W723+W724+W725+W726+W727+W728+W729+W730+W731+W732+W733+#REF!+W734+W735+W736+W737+W738+W739+W740+W741+W742+W743+W744+W745+W746+W747+W748+W749+W750+W751+W752+W753+W754+W755+W756+W757+W758+W759+W760+#REF!+W761+W762+W763+W764+W765+W766+W767+W768+W769+W770+W771+W772+W773+W774+W775+W776+W777+W778+W779+W780+W781+W782+W783+#REF!+W784+W785+W786+W787+W788+#REF!+#REF!+#REF!+#REF!+#REF!+W789+W790+W791+W792+W793+W794+W795+W796+W797+W798+W799+#REF!+#REF!+#REF!+#REF!+#REF!+W800+W801+W802+W803+W804+W805+W806+W807+W808+W809+W810+W811+W812+W813+W814+W815+W816+W817+W818+W819+W820+W821+W822+W823+W824+W825+W826+W827+W828+W829+#REF!+W830+W831+W832+W833+W837</f>
        <v>#REF!</v>
      </c>
      <c r="X1054" s="42" t="e">
        <f>+X718+X719+X720+X721+X722+X723+X724+X725+X726+X727+X728+X729+X730+X731+X732+X733+#REF!+X734+X735+X736+X737+X738+X739+X740+X741+X742+X743+X744+X745+X746+X747+X748+X749+X750+X751+X752+X753+X754+X755+X756+X757+X758+X759+X760+#REF!+X761+X762+X763+X764+X765+X766+X767+X768+X769+X770+X771+X772+X773+X774+X775+X776+X777+X778+X779+X780+X781+X782+X783+#REF!+X784+X785+X786+X787+X788+#REF!+#REF!+#REF!+#REF!+#REF!+X789+X790+X791+X792+X793+X794+X795+X796+X797+X798+X799+#REF!+#REF!+#REF!+#REF!+#REF!+X800+X801+X802+X803+X804+X805+X806+X807+X808+X809+X810+X811+X812+X813+X814+X815+X816+X817+X818+X819+X820+X821+X822+X823+X824+X825+X826+X827+X828+X829+#REF!+X830+X831+X832+X833+X837</f>
        <v>#REF!</v>
      </c>
      <c r="Y1054" s="42" t="e">
        <f>+Y718+Y719+Y720+Y721+Y722+Y723+Y724+Y725+Y726+Y727+Y728+Y729+Y730+Y731+Y732+Y733+#REF!+Y734+Y735+Y736+Y737+Y738+Y739+Y740+Y741+Y742+Y743+Y744+Y745+Y746+Y747+Y748+Y749+Y750+Y751+Y752+Y753+Y754+Y755+Y756+Y757+Y758+Y759+Y760+#REF!+Y761+Y762+Y763+Y764+Y765+Y766+Y767+Y768+Y769+Y770+Y771+Y772+Y773+Y774+Y775+Y776+Y777+Y778+Y779+Y780+Y781+Y782+Y783+#REF!+Y784+Y785+Y786+Y787+Y788+#REF!+#REF!+#REF!+#REF!+#REF!+Y789+Y790+Y791+Y792+Y793+Y794+Y795+Y796+Y797+Y798+Y799+#REF!+#REF!+#REF!+#REF!+#REF!+Y800+Y801+Y802+Y803+Y804+Y805+Y806+Y807+Y808+Y809+Y810+Y811+Y812+Y813+Y814+Y815+Y816+Y817+Y818+Y819+Y820+Y821+Y822+Y823+Y824+Y825+Y826+Y827+Y828+Y829+#REF!+Y830+Y831+Y832+Y833+Y837</f>
        <v>#REF!</v>
      </c>
      <c r="Z1054" s="42" t="e">
        <f>+Z718+Z719+Z720+Z721+Z722+Z723+Z724+Z725+Z726+Z727+Z728+Z729+Z730+Z731+Z732+Z733+#REF!+Z734+Z735+Z736+Z737+Z738+Z739+Z740+Z741+Z742+Z743+Z744+Z745+Z746+Z747+Z748+Z749+Z750+Z751+Z752+Z753+Z754+Z755+Z756+Z757+Z758+Z759+Z760+#REF!+Z761+Z762+Z763+Z764+Z765+Z766+Z767+Z768+Z769+Z770+Z771+Z772+Z773+Z774+Z775+Z776+Z777+Z778+Z779+Z780+Z781+Z782+Z783+#REF!+Z784+Z785+Z786+Z787+Z788+#REF!+#REF!+#REF!+#REF!+#REF!+Z789+Z790+Z791+Z792+Z793+Z794+Z795+Z796+Z797+Z798+Z799+#REF!+#REF!+#REF!+#REF!+#REF!+Z800+Z801+Z802+Z803+Z804+Z805+Z806+Z807+Z808+Z809+Z810+Z811+Z812+Z813+Z814+Z815+Z816+Z817+Z818+Z819+Z820+Z821+Z822+Z823+Z824+Z825+Z826+Z827+Z828+Z829+#REF!+Z830+Z831+Z832+Z833+Z837</f>
        <v>#REF!</v>
      </c>
      <c r="AA1054" s="42" t="e">
        <f>+AA718+AA719+AA720+AA721+AA722+AA723+AA724+AA725+AA726+AA727+AA728+AA729+AA730+AA731+AA732+AA733+#REF!+AA734+AA735+AA736+AA737+AA738+AA739+AA740+AA741+AA742+AA743+AA744+AA745+AA746+AA747+AA748+AA749+AA750+AA751+AA752+AA753+AA754+AA755+AA756+AA757+AA758+AA759+AA760+#REF!+AA761+AA762+AA763+AA764+AA765+AA766+AA767+AA768+AA769+AA770+AA771+AA772+AA773+AA774+AA775+AA776+AA777+AA778+AA779+AA780+AA781+AA782+AA783+#REF!+AA784+AA785+AA786+AA787+AA788+#REF!+#REF!+#REF!+#REF!+#REF!+AA789+AA790+AA791+AA792+AA793+AA794+AA795+AA796+AA797+AA798+AA799+#REF!+#REF!+#REF!+#REF!+#REF!+AA800+AA801+AA802+AA803+AA804+AA805+AA806+AA807+AA808+AA809+AA810+AA811+AA812+AA813+AA814+AA815+AA816+AA817+AA818+AA819+AA820+AA821+AA822+AA823+AA824+AA825+AA826+AA827+AA828+AA829+#REF!+AA830+AA831+AA832+AA833+AA837</f>
        <v>#REF!</v>
      </c>
      <c r="AB1054" s="42" t="e">
        <f>+AB718+AB719+AB720+AB721+AB722+AB723+AB724+AB725+AB726+AB727+AB728+AB729+AB730+AB731+AB732+AB733+#REF!+AB734+AB735+AB736+AB737+AB738+AB739+AB740+AB741+AB742+AB743+AB744+AB745+AB746+AB747+AB748+AB749+AB750+AB751+AB752+AB753+AB754+AB755+AB756+AB757+AB758+AB759+AB760+#REF!+AB761+AB762+AB763+AB764+AB765+AB766+AB767+AB768+AB769+AB770+AB771+AB772+AB773+AB774+AB775+AB776+AB777+AB778+AB779+AB780+AB781+AB782+AB783+#REF!+AB784+AB785+AB786+AB787+AB788+#REF!+#REF!+#REF!+#REF!+#REF!+AB789+AB790+AB791+AB792+AB793+AB794+AB795+AB796+AB797+AB798+AB799+#REF!+#REF!+#REF!+#REF!+#REF!+AB800+AB801+AB802+AB803+AB804+AB805+AB806+AB807+AB808+AB809+AB810+AB811+AB812+AB813+AB814+AB815+AB816+AB817+AB818+AB819+AB820+AB821+AB822+AB823+AB824+AB825+AB826+AB827+AB828+AB829+#REF!+AB830+AB831+AB832+AB833+AB837</f>
        <v>#REF!</v>
      </c>
      <c r="AC1054" s="42" t="e">
        <f>+AC718+AC719+AC720+AC721+AC722+AC723+AC724+AC725+AC726+AC727+AC728+AC729+AC730+AC731+AC732+AC733+#REF!+AC734+AC735+AC736+AC737+AC738+AC739+AC740+AC741+AC742+AC743+AC744+AC745+AC746+AC747+AC748+AC749+AC750+AC751+AC752+AC753+AC754+AC755+AC756+AC757+AC758+AC759+AC760+#REF!+AC761+AC762+AC763+AC764+AC765+AC766+AC767+AC768+AC769+AC770+AC771+AC772+AC773+AC774+AC775+AC776+AC777+AC778+AC779+AC780+AC781+AC782+AC783+#REF!+AC784+AC785+AC786+AC787+AC788+#REF!+#REF!+#REF!+#REF!+#REF!+AC789+AC790+AC791+AC792+AC793+AC794+AC795+AC796+AC797+AC798+AC799+#REF!+#REF!+#REF!+#REF!+#REF!+AC800+AC801+AC802+AC803+AC804+AC805+AC806+AC807+AC808+AC809+AC810+AC811+AC812+AC813+AC814+AC815+AC816+AC817+AC818+AC819+AC820+AC821+AC822+AC823+AC824+AC825+AC826+AC827+AC828+AC829+#REF!+AC830+AC831+AC832+AC833+AC837</f>
        <v>#REF!</v>
      </c>
      <c r="AD1054" s="42" t="e">
        <f>+AD718+AD719+AD720+AD721+AD722+AD723+AD724+AD725+AD726+AD727+AD728+AD729+AD730+AD731+AD732+AD733+#REF!+AD734+AD735+AD736+AD737+AD738+AD739+AD740+AD741+AD742+AD743+AD744+AD745+AD746+AD747+AD748+AD749+AD750+AD751+AD752+AD753+AD754+AD755+AD756+AD757+AD758+AD759+AD760+#REF!+AD761+AD762+AD763+AD764+AD765+AD766+AD767+AD768+AD769+AD770+AD771+AD772+AD773+AD774+AD775+AD776+AD777+AD778+AD779+AD780+AD781+AD782+AD783+#REF!+AD784+AD785+AD786+AD787+AD788+#REF!+#REF!+#REF!+#REF!+#REF!+AD789+AD790+AD791+AD792+AD793+AD794+AD795+AD796+AD797+AD798+AD799+#REF!+#REF!+#REF!+#REF!+#REF!+AD800+AD801+AD802+AD803+AD804+AD805+AD806+AD807+AD808+AD809+AD810+AD811+AD812+AD813+AD814+AD815+AD816+AD817+AD818+AD819+AD820+AD821+AD822+AD823+AD824+AD825+AD826+AD827+AD828+AD829+#REF!+AD830+AD831+AD832+AD833+AD837</f>
        <v>#REF!</v>
      </c>
      <c r="AE1054" s="42" t="e">
        <f>+AE718+AE719+AE720+AE721+AE722+AE723+AE724+AE725+AE726+AE727+AE728+AE729+AE730+AE731+AE732+AE733+#REF!+AE734+AE735+AE736+AE737+AE738+AE739+AE740+AE741+AE742+AE743+AE744+AE745+AE746+AE747+AE748+AE749+AE750+AE751+AE752+AE753+AE754+AE755+AE756+AE757+AE758+AE759+AE760+#REF!+AE761+AE762+AE763+AE764+AE765+AE766+AE767+AE768+AE769+AE770+AE771+AE772+AE773+AE774+AE775+AE776+AE777+AE778+AE779+AE780+AE781+AE782+AE783+#REF!+AE784+AE785+AE786+AE787+AE788+#REF!+#REF!+#REF!+#REF!+#REF!+AE789+AE790+AE791+AE792+AE793+AE794+AE795+AE796+AE797+AE798+AE799+#REF!+#REF!+#REF!+#REF!+#REF!+AE800+AE801+AE802+AE803+AE804+AE805+AE806+AE807+AE808+AE809+AE810+AE811+AE812+AE813+AE814+AE815+AE816+AE817+AE818+AE819+AE820+AE821+AE822+AE823+AE824+AE825+AE826+AE827+AE828+AE829+#REF!+AE830+AE831+AE832+AE833+AE837</f>
        <v>#REF!</v>
      </c>
      <c r="AF1054" s="42" t="e">
        <f>+AF718+AF719+AF720+AF721+AF722+AF723+AF724+AF725+AF726+AF727+AF728+AF729+AF730+AF731+AF732+AF733+#REF!+AF734+AF735+AF736+AF737+AF738+AF739+AF740+AF741+AF742+AF743+AF744+AF745+AF746+AF747+AF748+AF749+AF750+AF751+AF752+AF753+AF754+AF755+AF756+AF757+AF758+AF759+AF760+#REF!+AF761+AF762+AF763+AF764+AF765+AF766+AF767+AF768+AF769+AF770+AF771+AF772+AF773+AF774+AF775+AF776+AF777+AF778+AF779+AF780+AF781+AF782+AF783+#REF!+AF784+AF785+AF786+AF787+AF788+#REF!+#REF!+#REF!+#REF!+#REF!+AF789+AF790+AF791+AF792+AF793+AF794+AF795+AF796+AF797+AF798+AF799+#REF!+#REF!+#REF!+#REF!+#REF!+AF800+AF801+AF802+AF803+AF804+AF805+AF806+AF807+AF808+AF809+AF810+AF811+AF812+AF813+AF814+AF815+AF816+AF817+AF818+AF819+AF820+AF821+AF822+AF823+AF824+AF825+AF826+AF827+AF828+AF829+#REF!+AF830+AF831+AF832+AF833+AF837</f>
        <v>#REF!</v>
      </c>
      <c r="AG1054" s="42" t="e">
        <f>+AG718+AG719+AG720+AG721+AG722+AG723+AG724+AG725+AG726+AG727+AG728+AG729+AG730+AG731+AG732+AG733+#REF!+AG734+AG735+AG736+AG737+AG738+AG739+AG740+AG741+AG742+AG743+AG744+AG745+AG746+AG747+AG748+AG749+AG750+AG751+AG752+AG753+AG754+AG755+AG756+AG757+AG758+AG759+AG760+#REF!+AG761+AG762+AG763+AG764+AG765+AG766+AG767+AG768+AG769+AG770+AG771+AG772+AG773+AG774+AG775+AG776+AG777+AG778+AG779+AG780+AG781+AG782+AG783+#REF!+AG784+AG785+AG786+AG787+AG788+#REF!+#REF!+#REF!+#REF!+#REF!+AG789+AG790+AG791+AG792+AG793+AG794+AG795+AG796+AG797+AG798+AG799+#REF!+#REF!+#REF!+#REF!+#REF!+AG800+AG801+AG802+AG803+AG804+AG805+AG806+AG807+AG808+AG809+AG810+AG811+AG812+AG813+AG814+AG815+AG816+AG817+AG818+AG819+AG820+AG821+AG822+AG823+AG824+AG825+AG826+AG827+AG828+AG829+#REF!+AG830+AG831+AG832+AG833+AG837</f>
        <v>#REF!</v>
      </c>
      <c r="AH1054" s="42" t="e">
        <f>+AH718+AH719+AH720+AH721+AH722+AH723+AH724+AH725+AH726+AH727+AH728+AH729+AH730+AH731+AH732+AH733+#REF!+AH734+AH735+AH736+AH737+AH738+AH739+AH740+AH741+AH742+AH743+AH744+AH745+AH746+AH747+AH748+AH749+AH750+AH751+AH752+AH753+AH754+AH755+AH756+AH757+AH758+AH759+AH760+#REF!+AH761+AH762+AH763+AH764+AH765+AH766+AH767+AH768+AH769+AH770+AH771+AH772+AH773+AH774+AH775+AH776+AH777+AH778+AH779+AH780+AH781+AH782+AH783+#REF!+AH784+AH785+AH786+AH787+AH788+#REF!+#REF!+#REF!+#REF!+#REF!+AH789+AH790+AH791+AH792+AH793+AH794+AH795+AH796+AH797+AH798+AH799+#REF!+#REF!+#REF!+#REF!+#REF!+AH800+AH801+AH802+AH803+AH804+AH805+AH806+AH807+AH808+AH809+AH810+AH811+AH812+AH813+AH814+AH815+AH816+AH817+AH818+AH819+AH820+AH821+AH822+AH823+AH824+AH825+AH826+AH827+AH828+AH829+#REF!+AH830+AH831+AH832+AH833+AH837</f>
        <v>#REF!</v>
      </c>
      <c r="AI1054" s="42" t="e">
        <f>+AI718+AI719+AI720+AI721+AI722+AI723+AI724+AI725+AI726+AI727+AI728+AI729+AI730+AI731+AI732+AI733+#REF!+AI734+AI735+AI736+AI737+AI738+AI739+AI740+AI741+AI742+AI743+AI744+AI745+AI746+AI747+AI748+AI749+AI750+AI751+AI752+AI753+AI754+AI755+AI756+AI757+AI758+AI759+AI760+#REF!+AI761+AI762+AI763+AI764+AI765+AI766+AI767+AI768+AI769+AI770+AI771+AI772+AI773+AI774+AI775+AI776+AI777+AI778+AI779+AI780+AI781+AI782+AI783+#REF!+AI784+AI785+AI786+AI787+AI788+#REF!+#REF!+#REF!+#REF!+#REF!+AI789+AI790+AI791+AI792+AI793+AI794+AI795+AI796+AI797+AI798+AI799+#REF!+#REF!+#REF!+#REF!+#REF!+AI800+AI801+AI802+AI803+AI804+AI805+AI806+AI807+AI808+AI809+AI810+AI811+AI812+AI813+AI814+AI815+AI816+AI817+AI818+AI819+AI820+AI821+AI822+AI823+AI824+AI825+AI826+AI827+AI828+AI829+#REF!+AI830+AI831+AI832+AI833+AI837</f>
        <v>#REF!</v>
      </c>
      <c r="AJ1054" s="42" t="e">
        <f>+AJ718+AJ719+AJ720+AJ721+AJ722+AJ723+AJ724+AJ725+AJ726+AJ727+AJ728+AJ729+AJ730+AJ731+AJ732+AJ733+#REF!+AJ734+AJ735+AJ736+AJ737+AJ738+AJ739+AJ740+AJ741+AJ742+AJ743+AJ744+AJ745+AJ746+AJ747+AJ748+AJ749+AJ750+AJ751+AJ752+AJ753+AJ754+AJ755+AJ756+AJ757+AJ758+AJ759+AJ760+#REF!+AJ761+AJ762+AJ763+AJ764+AJ765+AJ766+AJ767+AJ768+AJ769+AJ770+AJ771+AJ772+AJ773+AJ774+AJ775+AJ776+AJ777+AJ778+AJ779+AJ780+AJ781+AJ782+AJ783+#REF!+AJ784+AJ785+AJ786+AJ787+AJ788+#REF!+#REF!+#REF!+#REF!+#REF!+AJ789+AJ790+AJ791+AJ792+AJ793+AJ794+AJ795+AJ796+AJ797+AJ798+AJ799+#REF!+#REF!+#REF!+#REF!+#REF!+AJ800+AJ801+AJ802+AJ803+AJ804+AJ805+AJ806+AJ807+AJ808+AJ809+AJ810+AJ811+AJ812+AJ813+AJ814+AJ815+AJ816+AJ817+AJ818+AJ819+AJ820+AJ821+AJ822+AJ823+AJ824+AJ825+AJ826+AJ827+AJ828+AJ829+#REF!+AJ830+AJ831+AJ832+AJ833+AJ837</f>
        <v>#REF!</v>
      </c>
      <c r="AK1054" s="42" t="e">
        <f>+AK718+AK719+AK720+AK721+AK722+AK723+AK724+AK725+AK726+AK727+AK728+AK729+AK730+AK731+AK732+AK733+#REF!+AK734+AK735+AK736+AK737+AK738+AK739+AK740+AK741+AK742+AK743+AK744+AK745+AK746+AK747+AK748+AK749+AK750+AK751+AK752+AK753+AK754+AK755+AK756+AK757+AK758+AK759+AK760+#REF!+AK761+AK762+AK763+AK764+AK765+AK766+AK767+AK768+AK769+AK770+AK771+AK772+AK773+AK774+AK775+AK776+AK777+AK778+AK779+AK780+AK781+AK782+AK783+#REF!+AK784+AK785+AK786+AK787+AK788+#REF!+#REF!+#REF!+#REF!+#REF!+AK789+AK790+AK791+AK792+AK793+AK794+AK795+AK796+AK797+AK798+AK799+#REF!+#REF!+#REF!+#REF!+#REF!+AK800+AK801+AK802+AK803+AK804+AK805+AK806+AK807+AK808+AK809+AK810+AK811+AK812+AK813+AK814+AK815+AK816+AK817+AK818+AK819+AK820+AK821+AK822+AK823+AK824+AK825+AK826+AK827+AK828+AK829+#REF!+AK830+AK831+AK832+AK833+AK837</f>
        <v>#REF!</v>
      </c>
      <c r="AL1054" s="42" t="e">
        <f>+AL718+AL719+AL720+AL721+AL722+AL723+AL724+AL725+AL726+AL727+AL728+AL729+AL730+AL731+AL732+AL733+#REF!+AL734+AL735+AL736+AL737+AL738+AL739+AL740+AL741+AL742+AL743+AL744+AL745+AL746+AL747+AL748+AL749+AL750+AL751+AL752+AL753+AL754+AL755+AL756+AL757+AL758+AL759+AL760+#REF!+AL761+AL762+AL763+AL764+AL765+AL766+AL767+AL768+AL769+AL770+AL771+AL772+AL773+AL774+AL775+AL776+AL777+AL778+AL779+AL780+AL781+AL782+AL783+#REF!+AL784+AL785+AL786+AL787+AL788+#REF!+#REF!+#REF!+#REF!+#REF!+AL789+AL790+AL791+AL792+AL793+AL794+AL795+AL796+AL797+AL798+AL799+#REF!+#REF!+#REF!+#REF!+#REF!+AL800+AL801+AL802+AL803+AL804+AL805+AL806+AL807+AL808+AL809+AL810+AL811+AL812+AL813+AL814+AL815+AL816+AL817+AL818+AL819+AL820+AL821+AL822+AL823+AL824+AL825+AL826+AL827+AL828+AL829+#REF!+AL830+AL831+AL832+AL833+AL837</f>
        <v>#REF!</v>
      </c>
      <c r="AM1054" s="42" t="e">
        <f>+AM718+AM719+AM720+AM721+AM722+AM723+AM724+AM725+AM726+AM727+AM728+AM729+AM730+AM731+AM732+AM733+#REF!+AM734+AM735+AM736+AM737+AM738+AM739+AM740+AM741+AM742+AM743+AM744+AM745+AM746+AM747+AM748+AM749+AM750+AM751+AM752+AM753+AM754+AM755+AM756+AM757+AM758+AM759+AM760+#REF!+AM761+AM762+AM763+AM764+AM765+AM766+AM767+AM768+AM769+AM770+AM771+AM772+AM773+AM774+AM775+AM776+AM777+AM778+AM779+AM780+AM781+AM782+AM783+#REF!+AM784+AM785+AM786+AM787+AM788+#REF!+#REF!+#REF!+#REF!+#REF!+AM789+AM790+AM791+AM792+AM793+AM794+AM795+AM796+AM797+AM798+AM799+#REF!+#REF!+#REF!+#REF!+#REF!+AM800+AM801+AM802+AM803+AM804+AM805+AM806+AM807+AM808+AM809+AM810+AM811+AM812+AM813+AM814+AM815+AM816+AM817+AM818+AM819+AM820+AM821+AM822+AM823+AM824+AM825+AM826+AM827+AM828+AM829+#REF!+AM830+AM831+AM832+AM833+AM837</f>
        <v>#REF!</v>
      </c>
      <c r="AN1054" s="42" t="e">
        <f>+AN718+AN719+AN720+AN721+AN722+AN723+AN724+AN725+AN726+AN727+AN728+AN729+AN730+AN731+AN732+AN733+#REF!+AN734+AN735+AN736+AN737+AN738+AN739+AN740+AN741+AN742+AN743+AN744+AN745+AN746+AN747+AN748+AN749+AN750+AN751+AN752+AN753+AN754+AN755+AN756+AN757+AN758+AN759+AN760+#REF!+AN761+AN762+AN763+AN764+AN765+AN766+AN767+AN768+AN769+AN770+AN771+AN772+AN773+AN774+AN775+AN776+AN777+AN778+AN779+AN780+AN781+AN782+AN783+#REF!+AN784+AN785+AN786+AN787+AN788+#REF!+#REF!+#REF!+#REF!+#REF!+AN789+AN790+AN791+AN792+AN793+AN794+AN795+AN796+AN797+AN798+AN799+#REF!+#REF!+#REF!+#REF!+#REF!+AN800+AN801+AN802+AN803+AN804+AN805+AN806+AN807+AN808+AN809+AN810+AN811+AN812+AN813+AN814+AN815+AN816+AN817+AN818+AN819+AN820+AN821+AN822+AN823+AN824+AN825+AN826+AN827+AN828+AN829+#REF!+AN830+AN831+AN832+AN833+AN837</f>
        <v>#REF!</v>
      </c>
      <c r="AO1054" s="42" t="e">
        <f>+AO718+AO719+AO720+AO721+AO722+AO723+AO724+AO725+AO726+AO727+AO728+AO729+AO730+AO731+AO732+AO733+#REF!+AO734+AO735+AO736+AO737+AO738+AO739+AO740+AO741+AO742+AO743+AO744+AO745+AO746+AO747+AO748+AO749+AO750+AO751+AO752+AO753+AO754+AO755+AO756+AO757+AO758+AO759+AO760+#REF!+AO761+AO762+AO763+AO764+AO765+AO766+AO767+AO768+AO769+AO770+AO771+AO772+AO773+AO774+AO775+AO776+AO777+AO778+AO779+AO780+AO781+AO782+AO783+#REF!+AO784+AO785+AO786+AO787+AO788+#REF!+#REF!+#REF!+#REF!+#REF!+AO789+AO790+AO791+AO792+AO793+AO794+AO795+AO796+AO797+AO798+AO799+#REF!+#REF!+#REF!+#REF!+#REF!+AO800+AO801+AO802+AO803+AO804+AO805+AO806+AO807+AO808+AO809+AO810+AO811+AO812+AO813+AO814+AO815+AO816+AO817+AO818+AO819+AO820+AO821+AO822+AO823+AO824+AO825+AO826+AO827+AO828+AO829+#REF!+AO830+AO831+AO832+AO833+AO837</f>
        <v>#REF!</v>
      </c>
      <c r="AP1054" s="42" t="e">
        <f>+AP718+AP719+AP720+AP721+AP722+AP723+AP724+AP725+AP726+AP727+AP728+AP729+AP730+AP731+AP732+AP733+#REF!+AP734+AP735+AP736+AP737+AP738+AP739+AP740+AP741+AP742+AP743+AP744+AP745+AP746+AP747+AP748+AP749+AP750+AP751+AP752+AP753+AP754+AP755+AP756+AP757+AP758+AP759+AP760+#REF!+AP761+AP762+AP763+AP764+AP765+AP766+AP767+AP768+AP769+AP770+AP771+AP772+AP773+AP774+AP775+AP776+AP777+AP778+AP779+AP780+AP781+AP782+AP783+#REF!+AP784+AP785+AP786+AP787+AP788+#REF!+#REF!+#REF!+#REF!+#REF!+AP789+AP790+AP791+AP792+AP793+AP794+AP795+AP796+AP797+AP798+AP799+#REF!+#REF!+#REF!+#REF!+#REF!+AP800+AP801+AP802+AP803+AP804+AP805+AP806+AP807+AP808+AP809+AP810+AP811+AP812+AP813+AP814+AP815+AP816+AP817+AP818+AP819+AP820+AP821+AP822+AP823+AP824+AP825+AP826+AP827+AP828+AP829+#REF!+AP830+AP831+AP832+AP833+AP837</f>
        <v>#REF!</v>
      </c>
      <c r="AQ1054" s="42" t="e">
        <f>+AQ718+AQ719+AQ720+AQ721+AQ722+AQ723+AQ724+AQ725+AQ726+AQ727+AQ728+AQ729+AQ730+AQ731+AQ732+AQ733+#REF!+AQ734+AQ735+AQ736+AQ737+AQ738+AQ739+AQ740+AQ741+AQ742+AQ743+AQ744+AQ745+AQ746+AQ747+AQ748+AQ749+AQ750+AQ751+AQ752+AQ753+AQ754+AQ755+AQ756+AQ757+AQ758+AQ759+AQ760+#REF!+AQ761+AQ762+AQ763+AQ764+AQ765+AQ766+AQ767+AQ768+AQ769+AQ770+AQ771+AQ772+AQ773+AQ774+AQ775+AQ776+AQ777+AQ778+AQ779+AQ780+AQ781+AQ782+AQ783+#REF!+AQ784+AQ785+AQ786+AQ787+AQ788+#REF!+#REF!+#REF!+#REF!+#REF!+AQ789+AQ790+AQ791+AQ792+AQ793+AQ794+AQ795+AQ796+AQ797+AQ798+AQ799+#REF!+#REF!+#REF!+#REF!+#REF!+AQ800+AQ801+AQ802+AQ803+AQ804+AQ805+AQ806+AQ807+AQ808+AQ809+AQ810+AQ811+AQ812+AQ813+AQ814+AQ815+AQ816+AQ817+AQ818+AQ819+AQ820+AQ821+AQ822+AQ823+AQ824+AQ825+AQ826+AQ827+AQ828+AQ829+#REF!+AQ830+AQ831+AQ832+AQ833+AQ837</f>
        <v>#REF!</v>
      </c>
      <c r="AR1054" s="42" t="e">
        <f>+AR718+AR719+AR720+AR721+AR722+AR723+AR724+AR725+AR726+AR727+AR728+AR729+AR730+AR731+AR732+AR733+#REF!+AR734+AR735+AR736+AR737+AR738+AR739+AR740+AR741+AR742+AR743+AR744+AR745+AR746+AR747+AR748+AR749+AR750+AR751+AR752+AR753+AR754+AR755+AR756+AR757+AR758+AR759+AR760+#REF!+AR761+AR762+AR763+AR764+AR765+AR766+AR767+AR768+AR769+AR770+AR771+AR772+AR773+AR774+AR775+AR776+AR777+AR778+AR779+AR780+AR781+AR782+AR783+#REF!+AR784+AR785+AR786+AR787+AR788+#REF!+#REF!+#REF!+#REF!+#REF!+AR789+AR790+AR791+AR792+AR793+AR794+AR795+AR796+AR797+AR798+AR799+#REF!+#REF!+#REF!+#REF!+#REF!+AR800+AR801+AR802+AR803+AR804+AR805+AR806+AR807+AR808+AR809+AR810+AR811+AR812+AR813+AR814+AR815+AR816+AR817+AR818+AR819+AR820+AR821+AR822+AR823+AR824+AR825+AR826+AR827+AR828+AR829+#REF!+AR830+AR831+AR832+AR833+AR837</f>
        <v>#REF!</v>
      </c>
      <c r="AS1054" s="42" t="e">
        <f>+AS718+AS719+AS720+AS721+AS722+AS723+AS724+AS725+AS726+AS727+AS728+AS729+AS730+AS731+AS732+AS733+#REF!+AS734+AS735+AS736+AS737+AS738+AS739+AS740+AS741+AS742+AS743+AS744+AS745+AS746+AS747+AS748+AS749+AS750+AS751+AS752+AS753+AS754+AS755+AS756+AS757+AS758+AS759+AS760+#REF!+AS761+AS762+AS763+AS764+AS765+AS766+AS767+AS768+AS769+AS770+AS771+AS772+AS773+AS774+AS775+AS776+AS777+AS778+AS779+AS780+AS781+AS782+AS783+#REF!+AS784+AS785+AS786+AS787+AS788+#REF!+#REF!+#REF!+#REF!+#REF!+AS789+AS790+AS791+AS792+AS793+AS794+AS795+AS796+AS797+AS798+AS799+#REF!+#REF!+#REF!+#REF!+#REF!+AS800+AS801+AS802+AS803+AS804+AS805+AS806+AS807+AS808+AS809+AS810+AS811+AS812+AS813+AS814+AS815+AS816+AS817+AS818+AS819+AS820+AS821+AS822+AS823+AS824+AS825+AS826+AS827+AS828+AS829+#REF!+AS830+AS831+AS832+AS833+AS837</f>
        <v>#REF!</v>
      </c>
      <c r="AT1054" s="42" t="e">
        <f>+AT718+AT719+AT720+AT721+AT722+AT723+AT724+AT725+AT726+AT727+AT728+AT729+AT730+AT731+AT732+AT733+#REF!+AT734+AT735+AT736+AT737+AT738+AT739+AT740+AT741+AT742+AT743+AT744+AT745+AT746+AT747+AT748+AT749+AT750+AT751+AT752+AT753+AT754+AT755+AT756+AT757+AT758+AT759+AT760+#REF!+AT761+AT762+AT763+AT764+AT765+AT766+AT767+AT768+AT769+AT770+AT771+AT772+AT773+AT774+AT775+AT776+AT777+AT778+AT779+AT780+AT781+AT782+AT783+#REF!+AT784+AT785+AT786+AT787+AT788+#REF!+#REF!+#REF!+#REF!+#REF!+AT789+AT790+AT791+AT792+AT793+AT794+AT795+AT796+AT797+AT798+AT799+#REF!+#REF!+#REF!+#REF!+#REF!+AT800+AT801+AT802+AT803+AT804+AT805+AT806+AT807+AT808+AT809+AT810+AT811+AT812+AT813+AT814+AT815+AT816+AT817+AT818+AT819+AT820+AT821+AT822+AT823+AT824+AT825+AT826+AT827+AT828+AT829+#REF!+AT830+AT831+AT832+AT833+AT837</f>
        <v>#REF!</v>
      </c>
      <c r="AU1054" s="42" t="e">
        <f>+AU718+AU719+AU720+AU721+AU722+AU723+AU724+AU725+AU726+AU727+AU728+AU729+AU730+AU731+AU732+AU733+#REF!+AU734+AU735+AU736+AU737+AU738+AU739+AU740+AU741+AU742+AU743+AU744+AU745+AU746+AU747+AU748+AU749+AU750+AU751+AU752+AU753+AU754+AU755+AU756+AU757+AU758+AU759+AU760+#REF!+AU761+AU762+AU763+AU764+AU765+AU766+AU767+AU768+AU769+AU770+AU771+AU772+AU773+AU774+AU775+AU776+AU777+AU778+AU779+AU780+AU781+AU782+AU783+#REF!+AU784+AU785+AU786+AU787+AU788+#REF!+#REF!+#REF!+#REF!+#REF!+AU789+AU790+AU791+AU792+AU793+AU794+AU795+AU796+AU797+AU798+AU799+#REF!+#REF!+#REF!+#REF!+#REF!+AU800+AU801+AU802+AU803+AU804+AU805+AU806+AU807+AU808+AU809+AU810+AU811+AU812+AU813+AU814+AU815+AU816+AU817+AU818+AU819+AU820+AU821+AU822+AU823+AU824+AU825+AU826+AU827+AU828+AU829+#REF!+AU830+AU831+AU832+AU833+AU837</f>
        <v>#REF!</v>
      </c>
      <c r="AV1054" s="42" t="e">
        <f>+AV718+AV719+AV720+AV721+AV722+AV723+AV724+AV725+AV726+AV727+AV728+AV729+AV730+AV731+AV732+AV733+#REF!+AV734+AV735+AV736+AV737+AV738+AV739+AV740+AV741+AV742+AV743+AV744+AV745+AV746+AV747+AV748+AV749+AV750+AV751+AV752+AV753+AV754+AV755+AV756+AV757+AV758+AV759+AV760+#REF!+AV761+AV762+AV763+AV764+AV765+AV766+AV767+AV768+AV769+AV770+AV771+AV772+AV773+AV774+AV775+AV776+AV777+AV778+AV779+AV780+AV781+AV782+AV783+#REF!+AV784+AV785+AV786+AV787+AV788+#REF!+#REF!+#REF!+#REF!+#REF!+AV789+AV790+AV791+AV792+AV793+AV794+AV795+AV796+AV797+AV798+AV799+#REF!+#REF!+#REF!+#REF!+#REF!+AV800+AV801+AV802+AV803+AV804+AV805+AV806+AV807+AV808+AV809+AV810+AV811+AV812+AV813+AV814+AV815+AV816+AV817+AV818+AV819+AV820+AV821+AV822+AV823+AV824+AV825+AV826+AV827+AV828+AV829+#REF!+AV830+AV831+AV832+AV833+AV837</f>
        <v>#REF!</v>
      </c>
      <c r="AW1054" s="42" t="e">
        <f>+AW718+AW719+AW720+AW721+AW722+AW723+AW724+AW725+AW726+AW727+AW728+AW729+AW730+AW731+AW732+AW733+#REF!+AW734+AW735+AW736+AW737+AW738+AW739+AW740+AW741+AW742+AW743+AW744+AW745+AW746+AW747+AW748+AW749+AW750+AW751+AW752+AW753+AW754+AW755+AW756+AW757+AW758+AW759+AW760+#REF!+AW761+AW762+AW763+AW764+AW765+AW766+AW767+AW768+AW769+AW770+AW771+AW772+AW773+AW774+AW775+AW776+AW777+AW778+AW779+AW780+AW781+AW782+AW783+#REF!+AW784+AW785+AW786+AW787+AW788+#REF!+#REF!+#REF!+#REF!+#REF!+AW789+AW790+AW791+AW792+AW793+AW794+AW795+AW796+AW797+AW798+AW799+#REF!+#REF!+#REF!+#REF!+#REF!+AW800+AW801+AW802+AW803+AW804+AW805+AW806+AW807+AW808+AW809+AW810+AW811+AW812+AW813+AW814+AW815+AW816+AW817+AW818+AW819+AW820+AW821+AW822+AW823+AW824+AW825+AW826+AW827+AW828+AW829+#REF!+AW830+AW831+AW832+AW833+AW837</f>
        <v>#REF!</v>
      </c>
      <c r="AX1054" s="42" t="e">
        <f>+AX718+AX719+AX720+AX721+AX722+AX723+AX724+AX725+AX726+AX727+AX728+AX729+AX730+AX731+AX732+AX733+#REF!+AX734+AX735+AX736+AX737+AX738+AX739+AX740+AX741+AX742+AX743+AX744+AX745+AX746+AX747+AX748+AX749+AX750+AX751+AX752+AX753+AX754+AX755+AX756+AX757+AX758+AX759+AX760+#REF!+AX761+AX762+AX763+AX764+AX765+AX766+AX767+AX768+AX769+AX770+AX771+AX772+AX773+AX774+AX775+AX776+AX777+AX778+AX779+AX780+AX781+AX782+AX783+#REF!+AX784+AX785+AX786+AX787+AX788+#REF!+#REF!+#REF!+#REF!+#REF!+AX789+AX790+AX791+AX792+AX793+AX794+AX795+AX796+AX797+AX798+AX799+#REF!+#REF!+#REF!+#REF!+#REF!+AX800+AX801+AX802+AX803+AX804+AX805+AX806+AX807+AX808+AX809+AX810+AX811+AX812+AX813+AX814+AX815+AX816+AX817+AX818+AX819+AX820+AX821+AX822+AX823+AX824+AX825+AX826+AX827+AX828+AX829+#REF!+AX830+AX831+AX832+AX833+AX837</f>
        <v>#REF!</v>
      </c>
      <c r="AY1054" s="42" t="e">
        <f>+AY718+AY719+AY720+AY721+AY722+AY723+AY724+AY725+AY726+AY727+AY728+AY729+AY730+AY731+AY732+AY733+#REF!+AY734+AY735+AY736+AY737+AY738+AY739+AY740+AY741+AY742+AY743+AY744+AY745+AY746+AY747+AY748+AY749+AY750+AY751+AY752+AY753+AY754+AY755+AY756+AY757+AY758+AY759+AY760+#REF!+AY761+AY762+AY763+AY764+AY765+AY766+AY767+AY768+AY769+AY770+AY771+AY772+AY773+AY774+AY775+AY776+AY777+AY778+AY779+AY780+AY781+AY782+AY783+#REF!+AY784+AY785+AY786+AY787+AY788+#REF!+#REF!+#REF!+#REF!+#REF!+AY789+AY790+AY791+AY792+AY793+AY794+AY795+AY796+AY797+AY798+AY799+#REF!+#REF!+#REF!+#REF!+#REF!+AY800+AY801+AY802+AY803+AY804+AY805+AY806+AY807+AY808+AY809+AY810+AY811+AY812+AY813+AY814+AY815+AY816+AY817+AY818+AY819+AY820+AY821+AY822+AY823+AY824+AY825+AY826+AY827+AY828+AY829+#REF!+AY830+AY831+AY832+AY833+AY837</f>
        <v>#REF!</v>
      </c>
      <c r="AZ1054" s="42" t="e">
        <f>+AZ718+AZ719+AZ720+AZ721+AZ722+AZ723+AZ724+AZ725+AZ726+AZ727+AZ728+AZ729+AZ730+AZ731+AZ732+AZ733+#REF!+AZ734+AZ735+AZ736+AZ737+AZ738+AZ739+AZ740+AZ741+AZ742+AZ743+AZ744+AZ745+AZ746+AZ747+AZ748+AZ749+AZ750+AZ751+AZ752+AZ753+AZ754+AZ755+AZ756+AZ757+AZ758+AZ759+AZ760+#REF!+AZ761+AZ762+AZ763+AZ764+AZ765+AZ766+AZ767+AZ768+AZ769+AZ770+AZ771+AZ772+AZ773+AZ774+AZ775+AZ776+AZ777+AZ778+AZ779+AZ780+AZ781+AZ782+AZ783+#REF!+AZ784+AZ785+AZ786+AZ787+AZ788+#REF!+#REF!+#REF!+#REF!+#REF!+AZ789+AZ790+AZ791+AZ792+AZ793+AZ794+AZ795+AZ796+AZ797+AZ798+AZ799+#REF!+#REF!+#REF!+#REF!+#REF!+AZ800+AZ801+AZ802+AZ803+AZ804+AZ805+AZ806+AZ807+AZ808+AZ809+AZ810+AZ811+AZ812+AZ813+AZ814+AZ815+AZ816+AZ817+AZ818+AZ819+AZ820+AZ821+AZ822+AZ823+AZ824+AZ825+AZ826+AZ827+AZ828+AZ829+#REF!+AZ830+AZ831+AZ832+AZ833+AZ837</f>
        <v>#REF!</v>
      </c>
      <c r="BA1054" s="42" t="e">
        <f>+BA718+BA719+BA720+BA721+BA722+BA723+BA724+BA725+BA726+BA727+BA728+BA729+BA730+BA731+BA732+BA733+#REF!+BA734+BA735+BA736+BA737+BA738+BA739+BA740+BA741+BA742+BA743+BA744+BA745+BA746+BA747+BA748+BA749+BA750+BA751+BA752+BA753+BA754+BA755+BA756+BA757+BA758+BA759+BA760+#REF!+BA761+BA762+BA763+BA764+BA765+BA766+BA767+BA768+BA769+BA770+BA771+BA772+BA773+BA774+BA775+BA776+BA777+BA778+BA779+BA780+BA781+BA782+BA783+#REF!+BA784+BA785+BA786+BA787+BA788+#REF!+#REF!+#REF!+#REF!+#REF!+BA789+BA790+BA791+BA792+BA793+BA794+BA795+BA796+BA797+BA798+BA799+#REF!+#REF!+#REF!+#REF!+#REF!+BA800+BA801+BA802+BA803+BA804+BA805+BA806+BA807+BA808+BA809+BA810+BA811+BA812+BA813+BA814+BA815+BA816+BA817+BA818+BA819+BA820+BA821+BA822+BA823+BA824+BA825+BA826+BA827+BA828+BA829+#REF!+BA830+BA831+BA832+BA833+BA837</f>
        <v>#REF!</v>
      </c>
      <c r="BB1054" s="42" t="e">
        <f>+BB718+BB719+BB720+BB721+BB722+BB723+BB724+BB725+BB726+BB727+BB728+BB729+BB730+BB731+BB732+BB733+#REF!+BB734+BB735+BB736+BB737+BB738+BB739+BB740+BB741+BB742+BB743+BB744+BB745+BB746+BB747+BB748+BB749+BB750+BB751+BB752+BB753+BB754+BB755+BB756+BB757+BB758+BB759+BB760+#REF!+BB761+BB762+BB763+BB764+BB765+BB766+BB767+BB768+BB769+BB770+BB771+BB772+BB773+BB774+BB775+BB776+BB777+BB778+BB779+BB780+BB781+BB782+BB783+#REF!+BB784+BB785+BB786+BB787+BB788+#REF!+#REF!+#REF!+#REF!+#REF!+BB789+BB790+BB791+BB792+BB793+BB794+BB795+BB796+BB797+BB798+BB799+#REF!+#REF!+#REF!+#REF!+#REF!+BB800+BB801+BB802+BB803+BB804+BB805+BB806+BB807+BB808+BB809+BB810+BB811+BB812+BB813+BB814+BB815+BB816+BB817+BB818+BB819+BB820+BB821+BB822+BB823+BB824+BB825+BB826+BB827+BB828+BB829+#REF!+BB830+BB831+BB832+BB833+BB837</f>
        <v>#REF!</v>
      </c>
      <c r="BC1054" s="42" t="e">
        <f>+BC718+BC719+BC720+BC721+BC722+BC723+BC724+BC725+BC726+BC727+BC728+BC729+BC730+BC731+BC732+BC733+#REF!+BC734+BC735+BC736+BC737+BC738+BC739+BC740+BC741+BC742+BC743+BC744+BC745+BC746+BC747+BC748+BC749+BC750+BC751+BC752+BC753+BC754+BC755+BC756+BC757+BC758+BC759+BC760+#REF!+BC761+BC762+BC763+BC764+BC765+BC766+BC767+BC768+BC769+BC770+BC771+BC772+BC773+BC774+BC775+BC776+BC777+BC778+BC779+BC780+BC781+BC782+BC783+#REF!+BC784+BC785+BC786+BC787+BC788+#REF!+#REF!+#REF!+#REF!+#REF!+BC789+BC790+BC791+BC792+BC793+BC794+BC795+BC796+BC797+BC798+BC799+#REF!+#REF!+#REF!+#REF!+#REF!+BC800+BC801+BC802+BC803+BC804+BC805+BC806+BC807+BC808+BC809+BC810+BC811+BC812+BC813+BC814+BC815+BC816+BC817+BC818+BC819+BC820+BC821+BC822+BC823+BC824+BC825+BC826+BC827+BC828+BC829+#REF!+BC830+BC831+BC832+BC833+BC837</f>
        <v>#REF!</v>
      </c>
      <c r="BD1054" s="42" t="e">
        <f>+BD718+BD719+BD720+BD721+BD722+BD723+BD724+BD725+BD726+BD727+BD728+BD729+BD730+BD731+BD732+BD733+#REF!+BD734+BD735+BD736+BD737+BD738+BD739+BD740+BD741+BD742+BD743+BD744+BD745+BD746+BD747+BD748+BD749+BD750+BD751+BD752+BD753+BD754+BD755+BD756+BD757+BD758+BD759+BD760+#REF!+BD761+BD762+BD763+BD764+BD765+BD766+BD767+BD768+BD769+BD770+BD771+BD772+BD773+BD774+BD775+BD776+BD777+BD778+BD779+BD780+BD781+BD782+BD783+#REF!+BD784+BD785+BD786+BD787+BD788+#REF!+#REF!+#REF!+#REF!+#REF!+BD789+BD790+BD791+BD792+BD793+BD794+BD795+BD796+BD797+BD798+BD799+#REF!+#REF!+#REF!+#REF!+#REF!+BD800+BD801+BD802+BD803+BD804+BD805+BD806+BD807+BD808+BD809+BD810+BD811+BD812+BD813+BD814+BD815+BD816+BD817+BD818+BD819+BD820+BD821+BD822+BD823+BD824+BD825+BD826+BD827+BD828+BD829+#REF!+BD830+BD831+BD832+BD833+BD837</f>
        <v>#REF!</v>
      </c>
      <c r="BE1054" s="42" t="e">
        <f>+BE718+BE719+BE720+BE721+BE722+BE723+BE724+BE725+BE726+BE727+BE728+BE729+BE730+BE731+BE732+BE733+#REF!+BE734+BE735+BE736+BE737+BE738+BE739+BE740+BE741+BE742+BE743+BE744+BE745+BE746+BE747+BE748+BE749+BE750+BE751+BE752+BE753+BE754+BE755+BE756+BE757+BE758+BE759+BE760+#REF!+BE761+BE762+BE763+BE764+BE765+BE766+BE767+BE768+BE769+BE770+BE771+BE772+BE773+BE774+BE775+BE776+BE777+BE778+BE779+BE780+BE781+BE782+BE783+#REF!+BE784+BE785+BE786+BE787+BE788+#REF!+#REF!+#REF!+#REF!+#REF!+BE789+BE790+BE791+BE792+BE793+BE794+BE795+BE796+BE797+BE798+BE799+#REF!+#REF!+#REF!+#REF!+#REF!+BE800+BE801+BE802+BE803+BE804+BE805+BE806+BE807+BE808+BE809+BE810+BE811+BE812+BE813+BE814+BE815+BE816+BE817+BE818+BE819+BE820+BE821+BE822+BE823+BE824+BE825+BE826+BE827+BE828+BE829+#REF!+BE830+BE831+BE832+BE833+BE837</f>
        <v>#REF!</v>
      </c>
      <c r="BF1054" s="42" t="e">
        <f>+BF718+BF719+BF720+BF721+BF722+BF723+BF724+BF725+BF726+BF727+BF728+BF729+BF730+BF731+BF732+BF733+#REF!+BF734+BF735+BF736+BF737+BF738+BF739+BF740+BF741+BF742+BF743+BF744+BF745+BF746+BF747+BF748+BF749+BF750+BF751+BF752+BF753+BF754+BF755+BF756+BF757+BF758+BF759+BF760+#REF!+BF761+BF762+BF763+BF764+BF765+BF766+BF767+BF768+BF769+BF770+BF771+BF772+BF773+BF774+BF775+BF776+BF777+BF778+BF779+BF780+BF781+BF782+BF783+#REF!+BF784+BF785+BF786+BF787+BF788+#REF!+#REF!+#REF!+#REF!+#REF!+BF789+BF790+BF791+BF792+BF793+BF794+BF795+BF796+BF797+BF798+BF799+#REF!+#REF!+#REF!+#REF!+#REF!+BF800+BF801+BF802+BF803+BF804+BF805+BF806+BF807+BF808+BF809+BF810+BF811+BF812+BF813+BF814+BF815+BF816+BF817+BF818+BF819+BF820+BF821+BF822+BF823+BF824+BF825+BF826+BF827+BF828+BF829+#REF!+BF830+BF831+BF832+BF833+BF837</f>
        <v>#REF!</v>
      </c>
    </row>
    <row r="1055" spans="1:59" ht="26.25" hidden="1" customHeight="1">
      <c r="A1055" s="14" t="s">
        <v>1363</v>
      </c>
      <c r="B1055" s="14" t="s">
        <v>4</v>
      </c>
      <c r="C1055" s="14"/>
      <c r="D1055" s="83"/>
      <c r="E1055" s="83"/>
      <c r="F1055" s="50"/>
      <c r="G1055" s="50"/>
      <c r="H1055" s="52"/>
      <c r="I1055" s="52">
        <v>2</v>
      </c>
      <c r="J1055" s="42">
        <f t="shared" ref="J1055:P1055" si="442">+J977+J978</f>
        <v>23930146</v>
      </c>
      <c r="K1055" s="42">
        <f t="shared" si="442"/>
        <v>0</v>
      </c>
      <c r="L1055" s="42">
        <f t="shared" si="442"/>
        <v>0</v>
      </c>
      <c r="M1055" s="42">
        <f t="shared" si="442"/>
        <v>0</v>
      </c>
      <c r="N1055" s="42">
        <f t="shared" si="442"/>
        <v>0</v>
      </c>
      <c r="O1055" s="42">
        <f t="shared" si="442"/>
        <v>0</v>
      </c>
      <c r="P1055" s="42">
        <f t="shared" si="442"/>
        <v>23930146</v>
      </c>
      <c r="Q1055" s="42"/>
      <c r="R1055" s="42"/>
      <c r="S1055" s="42"/>
      <c r="T1055" s="42"/>
      <c r="U1055" s="42"/>
      <c r="V1055" s="42"/>
      <c r="W1055" s="42">
        <f>+W977+W978</f>
        <v>28155064</v>
      </c>
      <c r="X1055" s="42"/>
      <c r="Y1055" s="42"/>
      <c r="Z1055" s="42"/>
      <c r="AA1055" s="42"/>
      <c r="AB1055" s="42"/>
      <c r="AC1055" s="42"/>
      <c r="AD1055" s="42">
        <f>+AD977+AD978</f>
        <v>57828564</v>
      </c>
      <c r="AE1055" s="42"/>
      <c r="AF1055" s="42"/>
      <c r="AG1055" s="42"/>
      <c r="AH1055" s="42"/>
      <c r="AI1055" s="42"/>
      <c r="AJ1055" s="42"/>
      <c r="AK1055" s="42">
        <f>+AK977+AK978</f>
        <v>54328564</v>
      </c>
      <c r="AL1055" s="42"/>
      <c r="AM1055" s="42"/>
      <c r="AN1055" s="42"/>
      <c r="AO1055" s="42"/>
      <c r="AP1055" s="42"/>
      <c r="AQ1055" s="42"/>
      <c r="AR1055" s="42">
        <f>+AR977+AR978</f>
        <v>215574338</v>
      </c>
      <c r="AS1055" s="42"/>
      <c r="AT1055" s="42"/>
      <c r="AU1055" s="42"/>
      <c r="AV1055" s="42"/>
      <c r="AW1055" s="42"/>
      <c r="AX1055" s="42"/>
      <c r="AY1055" s="42">
        <f>+AY977+AY978</f>
        <v>350902675</v>
      </c>
      <c r="AZ1055" s="42">
        <f t="shared" ref="AZ1055:BF1055" si="443">+AZ977+AZ978</f>
        <v>559920013</v>
      </c>
      <c r="BA1055" s="42">
        <f t="shared" si="443"/>
        <v>0</v>
      </c>
      <c r="BB1055" s="42">
        <f t="shared" si="443"/>
        <v>0</v>
      </c>
      <c r="BC1055" s="42">
        <f t="shared" si="443"/>
        <v>5807000</v>
      </c>
      <c r="BD1055" s="42">
        <f t="shared" si="443"/>
        <v>0</v>
      </c>
      <c r="BE1055" s="42">
        <f t="shared" si="443"/>
        <v>0</v>
      </c>
      <c r="BF1055" s="42">
        <f t="shared" si="443"/>
        <v>566477013</v>
      </c>
    </row>
    <row r="1056" spans="1:59" s="3" customFormat="1" ht="26.25" hidden="1" customHeight="1">
      <c r="A1056" s="14" t="s">
        <v>1347</v>
      </c>
      <c r="B1056" s="14" t="s">
        <v>1347</v>
      </c>
      <c r="C1056" s="14" t="s">
        <v>1347</v>
      </c>
      <c r="D1056" s="83"/>
      <c r="E1056" s="83"/>
      <c r="F1056" s="50"/>
      <c r="G1056" s="50"/>
      <c r="H1056" s="52"/>
      <c r="I1056" s="52">
        <v>0</v>
      </c>
      <c r="J1056" s="42"/>
      <c r="K1056" s="42"/>
      <c r="L1056" s="42"/>
      <c r="M1056" s="42"/>
      <c r="N1056" s="42"/>
      <c r="O1056" s="42"/>
      <c r="P1056" s="42"/>
      <c r="Q1056" s="42"/>
      <c r="R1056" s="42"/>
      <c r="S1056" s="42"/>
      <c r="T1056" s="42"/>
      <c r="U1056" s="42"/>
      <c r="V1056" s="42"/>
      <c r="W1056" s="42"/>
      <c r="X1056" s="42"/>
      <c r="Y1056" s="42"/>
      <c r="Z1056" s="42"/>
      <c r="AA1056" s="42"/>
      <c r="AB1056" s="42"/>
      <c r="AC1056" s="42"/>
      <c r="AD1056" s="42"/>
      <c r="AE1056" s="42"/>
      <c r="AF1056" s="42"/>
      <c r="AG1056" s="42"/>
      <c r="AH1056" s="42"/>
      <c r="AI1056" s="42"/>
      <c r="AJ1056" s="42"/>
      <c r="AK1056" s="42"/>
      <c r="AL1056" s="42"/>
      <c r="AM1056" s="42"/>
      <c r="AN1056" s="42"/>
      <c r="AO1056" s="42"/>
      <c r="AP1056" s="42"/>
      <c r="AQ1056" s="42"/>
      <c r="AR1056" s="42"/>
      <c r="AS1056" s="42"/>
      <c r="AT1056" s="42"/>
      <c r="AU1056" s="42"/>
      <c r="AV1056" s="42"/>
      <c r="AW1056" s="42"/>
      <c r="AX1056" s="42"/>
      <c r="AY1056" s="42"/>
      <c r="AZ1056" s="42"/>
      <c r="BA1056" s="42"/>
      <c r="BB1056" s="42"/>
      <c r="BC1056" s="42"/>
      <c r="BD1056" s="42"/>
      <c r="BE1056" s="42"/>
      <c r="BF1056" s="42"/>
    </row>
    <row r="1057" spans="1:58" s="3" customFormat="1" ht="26.25" hidden="1" customHeight="1">
      <c r="A1057" s="14" t="s">
        <v>17</v>
      </c>
      <c r="B1057" s="14" t="s">
        <v>17</v>
      </c>
      <c r="C1057" s="14" t="s">
        <v>17</v>
      </c>
      <c r="D1057" s="83"/>
      <c r="E1057" s="83"/>
      <c r="F1057" s="50"/>
      <c r="G1057" s="50"/>
      <c r="H1057" s="52"/>
      <c r="I1057" s="52">
        <v>5</v>
      </c>
      <c r="J1057" s="42">
        <f t="shared" ref="J1057:P1057" si="444">+J886+J887+J888+J975+J976</f>
        <v>184388406.68699998</v>
      </c>
      <c r="K1057" s="42">
        <f t="shared" si="444"/>
        <v>12365041.535</v>
      </c>
      <c r="L1057" s="42">
        <f t="shared" si="444"/>
        <v>0</v>
      </c>
      <c r="M1057" s="42">
        <f t="shared" si="444"/>
        <v>574679.24848438986</v>
      </c>
      <c r="N1057" s="42">
        <f t="shared" si="444"/>
        <v>24695409.949999999</v>
      </c>
      <c r="O1057" s="42">
        <f t="shared" si="444"/>
        <v>8070097</v>
      </c>
      <c r="P1057" s="42">
        <f t="shared" si="444"/>
        <v>230093634.42048436</v>
      </c>
      <c r="Q1057" s="42">
        <f t="shared" ref="Q1057:V1057" si="445">+Q975</f>
        <v>252165185.77958</v>
      </c>
      <c r="R1057" s="42">
        <f t="shared" si="445"/>
        <v>10684436.460000001</v>
      </c>
      <c r="S1057" s="42">
        <f t="shared" si="445"/>
        <v>2347000</v>
      </c>
      <c r="T1057" s="42">
        <f t="shared" si="445"/>
        <v>1351255.6574843898</v>
      </c>
      <c r="U1057" s="42">
        <f t="shared" si="445"/>
        <v>73255986.950000003</v>
      </c>
      <c r="V1057" s="42">
        <f t="shared" si="445"/>
        <v>3136830</v>
      </c>
      <c r="W1057" s="42">
        <f>+W886+W887+W888+W975+W976</f>
        <v>342940694.84706432</v>
      </c>
      <c r="X1057" s="42">
        <f t="shared" ref="X1057:AC1057" si="446">+X975</f>
        <v>257118318.15437996</v>
      </c>
      <c r="Y1057" s="42">
        <f t="shared" si="446"/>
        <v>9720263.4600000009</v>
      </c>
      <c r="Z1057" s="42">
        <f t="shared" si="446"/>
        <v>0</v>
      </c>
      <c r="AA1057" s="42">
        <f t="shared" si="446"/>
        <v>25932660.319999997</v>
      </c>
      <c r="AB1057" s="42">
        <f t="shared" si="446"/>
        <v>73774381.069999993</v>
      </c>
      <c r="AC1057" s="42">
        <f t="shared" si="446"/>
        <v>2291213</v>
      </c>
      <c r="AD1057" s="42">
        <f>+AD886+AD887+AD888+AD975+AD976</f>
        <v>368836836.00437999</v>
      </c>
      <c r="AE1057" s="42">
        <f t="shared" ref="AE1057:AJ1057" si="447">+AE975</f>
        <v>224634401.68180001</v>
      </c>
      <c r="AF1057" s="42">
        <f t="shared" si="447"/>
        <v>13308495.460000001</v>
      </c>
      <c r="AG1057" s="42">
        <f t="shared" si="447"/>
        <v>0</v>
      </c>
      <c r="AH1057" s="42">
        <f t="shared" si="447"/>
        <v>15050</v>
      </c>
      <c r="AI1057" s="42">
        <f t="shared" si="447"/>
        <v>18401659.869999997</v>
      </c>
      <c r="AJ1057" s="42">
        <f t="shared" si="447"/>
        <v>1293110</v>
      </c>
      <c r="AK1057" s="42">
        <f>+AK886+AK887+AK888+AK975+AK976</f>
        <v>257652717.01180005</v>
      </c>
      <c r="AL1057" s="42">
        <f t="shared" ref="AL1057:AQ1057" si="448">+AL975</f>
        <v>918296709.63276005</v>
      </c>
      <c r="AM1057" s="42">
        <f t="shared" si="448"/>
        <v>46078236.914999999</v>
      </c>
      <c r="AN1057" s="42">
        <f t="shared" si="448"/>
        <v>2347000</v>
      </c>
      <c r="AO1057" s="42">
        <f t="shared" si="448"/>
        <v>28057679.165968776</v>
      </c>
      <c r="AP1057" s="42">
        <f t="shared" si="448"/>
        <v>190127437.84</v>
      </c>
      <c r="AQ1057" s="42">
        <f t="shared" si="448"/>
        <v>14791250</v>
      </c>
      <c r="AR1057" s="42">
        <f t="shared" ref="AR1057:BF1057" si="449">+AR886+AR887+AR888+AR975+AR976</f>
        <v>1200446241.2737286</v>
      </c>
      <c r="AS1057" s="42">
        <f t="shared" ref="AS1057:AX1057" si="450">+AS975</f>
        <v>153297574.76999998</v>
      </c>
      <c r="AT1057" s="42">
        <f t="shared" si="450"/>
        <v>251497</v>
      </c>
      <c r="AU1057" s="42">
        <f t="shared" si="450"/>
        <v>0</v>
      </c>
      <c r="AV1057" s="42">
        <f t="shared" si="450"/>
        <v>0</v>
      </c>
      <c r="AW1057" s="42">
        <f t="shared" si="450"/>
        <v>7288920</v>
      </c>
      <c r="AX1057" s="42">
        <f t="shared" si="450"/>
        <v>510.6</v>
      </c>
      <c r="AY1057" s="42">
        <f>+AY886+AY887+AY888+AY975+AY976</f>
        <v>160838502.37</v>
      </c>
      <c r="AZ1057" s="42">
        <f t="shared" si="449"/>
        <v>1071603887.07276</v>
      </c>
      <c r="BA1057" s="42">
        <f t="shared" si="449"/>
        <v>46329733.914999999</v>
      </c>
      <c r="BB1057" s="42">
        <f t="shared" si="449"/>
        <v>2347000</v>
      </c>
      <c r="BC1057" s="42">
        <f t="shared" si="449"/>
        <v>28214753.225968774</v>
      </c>
      <c r="BD1057" s="42">
        <f t="shared" si="449"/>
        <v>197416357.84</v>
      </c>
      <c r="BE1057" s="42">
        <f t="shared" si="449"/>
        <v>14791760.6</v>
      </c>
      <c r="BF1057" s="42">
        <f t="shared" si="449"/>
        <v>1361284743.6537287</v>
      </c>
    </row>
    <row r="1058" spans="1:58" s="3" customFormat="1" ht="26.25" hidden="1" customHeight="1">
      <c r="A1058" s="14" t="s">
        <v>16</v>
      </c>
      <c r="B1058" s="14" t="s">
        <v>16</v>
      </c>
      <c r="C1058" s="14" t="s">
        <v>16</v>
      </c>
      <c r="D1058" s="83"/>
      <c r="E1058" s="83"/>
      <c r="F1058" s="50"/>
      <c r="G1058" s="50"/>
      <c r="H1058" s="52"/>
      <c r="I1058" s="52">
        <v>23</v>
      </c>
      <c r="J1058" s="42" t="e">
        <f>+J891+J892+J893+J894+J895+J896+J897+J898+J899+J900+#REF!+#REF!+J915+J917+J919+J920+J921+J922+J924+J904+#REF!+J925+J926</f>
        <v>#REF!</v>
      </c>
      <c r="K1058" s="42" t="e">
        <f>+K891+K892+K893+K894+K895+K896+K897+K898+K899+K900+#REF!+#REF!+K915+K917+K919+K920+K921+K922+K924+K904+#REF!+K925+K926</f>
        <v>#REF!</v>
      </c>
      <c r="L1058" s="42" t="e">
        <f>+L891+L892+L893+L894+L895+L896+L897+L898+L899+L900+#REF!+#REF!+L915+L917+L919+L920+L921+L922+L924+L904+#REF!+L925+L926</f>
        <v>#REF!</v>
      </c>
      <c r="M1058" s="42" t="e">
        <f>+M891+M892+M893+M894+M895+M896+M897+M898+M899+M900+#REF!+#REF!+M915+M917+M919+M920+M921+M922+M924+M904+#REF!+M925+M926</f>
        <v>#REF!</v>
      </c>
      <c r="N1058" s="42" t="e">
        <f>+N891+N892+N893+N894+N895+N896+N897+N898+N899+N900+#REF!+#REF!+N915+N917+N919+N920+N921+N922+N924+N904+#REF!+N925+N926</f>
        <v>#REF!</v>
      </c>
      <c r="O1058" s="42" t="e">
        <f>+O891+O892+O893+O894+O895+O896+O897+O898+O899+O900+#REF!+#REF!+O915+O917+O919+O920+O921+O922+O924+O904+#REF!+O925+O926</f>
        <v>#REF!</v>
      </c>
      <c r="P1058" s="42" t="e">
        <f>+P891+P892+P893+P894+P895+P896+P897+P898+P899+P900+#REF!+#REF!+P915+P917+P919+P920+P921+P922+P924+P904+#REF!+P925+P926</f>
        <v>#REF!</v>
      </c>
      <c r="Q1058" s="42" t="e">
        <f>+Q891+Q892+Q893+Q894+Q895+Q896+Q897+Q898+Q899+Q900+#REF!+#REF!+Q915+Q917+Q919+Q920+Q921+Q922+Q924+Q904+#REF!+Q925+Q926</f>
        <v>#REF!</v>
      </c>
      <c r="R1058" s="42" t="e">
        <f>+R891+R892+R893+R894+R895+R896+R897+R898+R899+R900+#REF!+#REF!+R915+R917+R919+R920+R921+R922+R924+R904+#REF!+R925+R926</f>
        <v>#REF!</v>
      </c>
      <c r="S1058" s="42" t="e">
        <f>+S891+S892+S893+S894+S895+S896+S897+S898+S899+S900+#REF!+#REF!+S915+S917+S919+S920+S921+S922+S924+S904+#REF!+S925+S926</f>
        <v>#REF!</v>
      </c>
      <c r="T1058" s="42" t="e">
        <f>+T891+T892+T893+T894+T895+T896+T897+T898+T899+T900+#REF!+#REF!+T915+T917+T919+T920+T921+T922+T924+T904+#REF!+T925+T926</f>
        <v>#REF!</v>
      </c>
      <c r="U1058" s="42" t="e">
        <f>+U891+U892+U893+U894+U895+U896+U897+U898+U899+U900+#REF!+#REF!+U915+U917+U919+U920+U921+U922+U924+U904+#REF!+U925+U926</f>
        <v>#REF!</v>
      </c>
      <c r="V1058" s="42" t="e">
        <f>+V891+V892+V893+V894+V895+V896+V897+V898+V899+V900+#REF!+#REF!+V915+V917+V919+V920+V921+V922+V924+V904+#REF!+V925+V926</f>
        <v>#REF!</v>
      </c>
      <c r="W1058" s="42" t="e">
        <f>+W891+W892+W893+W894+W895+W896+W897+W898+W899+W900+#REF!+#REF!+W915+W917+W919+W920+W921+W922+W924+W904+#REF!+W925+W926</f>
        <v>#REF!</v>
      </c>
      <c r="X1058" s="42" t="e">
        <f>+X891+X892+X893+X894+X895+X896+X897+X898+X899+X900+#REF!+#REF!+X915+X917+X919+X920+X921+X922+X924+X904+#REF!+X925+X926</f>
        <v>#REF!</v>
      </c>
      <c r="Y1058" s="42" t="e">
        <f>+Y891+Y892+Y893+Y894+Y895+Y896+Y897+Y898+Y899+Y900+#REF!+#REF!+Y915+Y917+Y919+Y920+Y921+Y922+Y924+Y904+#REF!+Y925+Y926</f>
        <v>#REF!</v>
      </c>
      <c r="Z1058" s="42" t="e">
        <f>+Z891+Z892+Z893+Z894+Z895+Z896+Z897+Z898+Z899+Z900+#REF!+#REF!+Z915+Z917+Z919+Z920+Z921+Z922+Z924+Z904+#REF!+Z925+Z926</f>
        <v>#REF!</v>
      </c>
      <c r="AA1058" s="42" t="e">
        <f>+AA891+AA892+AA893+AA894+AA895+AA896+AA897+AA898+AA899+AA900+#REF!+#REF!+AA915+AA917+AA919+AA920+AA921+AA922+AA924+AA904+#REF!+AA925+AA926</f>
        <v>#REF!</v>
      </c>
      <c r="AB1058" s="42" t="e">
        <f>+AB891+AB892+AB893+AB894+AB895+AB896+AB897+AB898+AB899+AB900+#REF!+#REF!+AB915+AB917+AB919+AB920+AB921+AB922+AB924+AB904+#REF!+AB925+AB926</f>
        <v>#REF!</v>
      </c>
      <c r="AC1058" s="42" t="e">
        <f>+AC891+AC892+AC893+AC894+AC895+AC896+AC897+AC898+AC899+AC900+#REF!+#REF!+AC915+AC917+AC919+AC920+AC921+AC922+AC924+AC904+#REF!+AC925+AC926</f>
        <v>#REF!</v>
      </c>
      <c r="AD1058" s="42" t="e">
        <f>+AD891+AD892+AD893+AD894+AD895+AD896+AD897+AD898+AD899+AD900+#REF!+#REF!+AD915+AD917+AD919+AD920+AD921+AD922+AD924+AD904+#REF!+AD925+AD926</f>
        <v>#REF!</v>
      </c>
      <c r="AE1058" s="42" t="e">
        <f>+AE891+AE892+AE893+AE894+AE895+AE896+AE897+AE898+AE899+AE900+#REF!+#REF!+AE915+AE917+AE919+AE920+AE921+AE922+AE924+AE904+#REF!+AE925+AE926</f>
        <v>#REF!</v>
      </c>
      <c r="AF1058" s="42" t="e">
        <f>+AF891+AF892+AF893+AF894+AF895+AF896+AF897+AF898+AF899+AF900+#REF!+#REF!+AF915+AF917+AF919+AF920+AF921+AF922+AF924+AF904+#REF!+AF925+AF926</f>
        <v>#REF!</v>
      </c>
      <c r="AG1058" s="42" t="e">
        <f>+AG891+AG892+AG893+AG894+AG895+AG896+AG897+AG898+AG899+AG900+#REF!+#REF!+AG915+AG917+AG919+AG920+AG921+AG922+AG924+AG904+#REF!+AG925+AG926</f>
        <v>#REF!</v>
      </c>
      <c r="AH1058" s="42" t="e">
        <f>+AH891+AH892+AH893+AH894+AH895+AH896+AH897+AH898+AH899+AH900+#REF!+#REF!+AH915+AH917+AH919+AH920+AH921+AH922+AH924+AH904+#REF!+AH925+AH926</f>
        <v>#REF!</v>
      </c>
      <c r="AI1058" s="42" t="e">
        <f>+AI891+AI892+AI893+AI894+AI895+AI896+AI897+AI898+AI899+AI900+#REF!+#REF!+AI915+AI917+AI919+AI920+AI921+AI922+AI924+AI904+#REF!+AI925+AI926</f>
        <v>#REF!</v>
      </c>
      <c r="AJ1058" s="42" t="e">
        <f>+AJ891+AJ892+AJ893+AJ894+AJ895+AJ896+AJ897+AJ898+AJ899+AJ900+#REF!+#REF!+AJ915+AJ917+AJ919+AJ920+AJ921+AJ922+AJ924+AJ904+#REF!+AJ925+AJ926</f>
        <v>#REF!</v>
      </c>
      <c r="AK1058" s="42" t="e">
        <f>+AK891+AK892+AK893+AK894+AK895+AK896+AK897+AK898+AK899+AK900+#REF!+#REF!+AK915+AK917+AK919+AK920+AK921+AK922+AK924+AK904+#REF!+AK925+AK926</f>
        <v>#REF!</v>
      </c>
      <c r="AL1058" s="42" t="e">
        <f>+AL891+AL892+AL893+AL894+AL895+AL896+AL897+AL898+AL899+AL900+#REF!+#REF!+AL915+AL917+AL919+AL920+AL921+AL922+AL924+AL904+#REF!+AL925+AL926</f>
        <v>#REF!</v>
      </c>
      <c r="AM1058" s="42" t="e">
        <f>+AM891+AM892+AM893+AM894+AM895+AM896+AM897+AM898+AM899+AM900+#REF!+#REF!+AM915+AM917+AM919+AM920+AM921+AM922+AM924+AM904+#REF!+AM925+AM926</f>
        <v>#REF!</v>
      </c>
      <c r="AN1058" s="42" t="e">
        <f>+AN891+AN892+AN893+AN894+AN895+AN896+AN897+AN898+AN899+AN900+#REF!+#REF!+AN915+AN917+AN919+AN920+AN921+AN922+AN924+AN904+#REF!+AN925+AN926</f>
        <v>#REF!</v>
      </c>
      <c r="AO1058" s="42" t="e">
        <f>+AO891+AO892+AO893+AO894+AO895+AO896+AO897+AO898+AO899+AO900+#REF!+#REF!+AO915+AO917+AO919+AO920+AO921+AO922+AO924+AO904+#REF!+AO925+AO926</f>
        <v>#REF!</v>
      </c>
      <c r="AP1058" s="42" t="e">
        <f>+AP891+AP892+AP893+AP894+AP895+AP896+AP897+AP898+AP899+AP900+#REF!+#REF!+AP915+AP917+AP919+AP920+AP921+AP922+AP924+AP904+#REF!+AP925+AP926</f>
        <v>#REF!</v>
      </c>
      <c r="AQ1058" s="42" t="e">
        <f>+AQ891+AQ892+AQ893+AQ894+AQ895+AQ896+AQ897+AQ898+AQ899+AQ900+#REF!+#REF!+AQ915+AQ917+AQ919+AQ920+AQ921+AQ922+AQ924+AQ904+#REF!+AQ925+AQ926</f>
        <v>#REF!</v>
      </c>
      <c r="AR1058" s="42" t="e">
        <f>+AR891+AR892+AR893+AR894+AR895+AR896+AR897+AR898+AR899+AR900+#REF!+#REF!+AR915+AR917+AR919+AR920+AR921+AR922+AR924+AR904+#REF!+AR925+AR926</f>
        <v>#REF!</v>
      </c>
      <c r="AS1058" s="42" t="e">
        <f>+AS891+AS892+AS893+AS894+AS895+AS896+AS897+AS898+AS899+AS900+#REF!+#REF!+AS915+AS917+AS919+AS920+AS921+AS922+AS924+AS904+#REF!+AS925+AS926</f>
        <v>#REF!</v>
      </c>
      <c r="AT1058" s="42" t="e">
        <f>+AT891+AT892+AT893+AT894+AT895+AT896+AT897+AT898+AT899+AT900+#REF!+#REF!+AT915+AT917+AT919+AT920+AT921+AT922+AT924+AT904+#REF!+AT925+AT926</f>
        <v>#REF!</v>
      </c>
      <c r="AU1058" s="42" t="e">
        <f>+AU891+AU892+AU893+AU894+AU895+AU896+AU897+AU898+AU899+AU900+#REF!+#REF!+AU915+AU917+AU919+AU920+AU921+AU922+AU924+AU904+#REF!+AU925+AU926</f>
        <v>#REF!</v>
      </c>
      <c r="AV1058" s="42" t="e">
        <f>+AV891+AV892+AV893+AV894+AV895+AV896+AV897+AV898+AV899+AV900+#REF!+#REF!+AV915+AV917+AV919+AV920+AV921+AV922+AV924+AV904+#REF!+AV925+AV926</f>
        <v>#REF!</v>
      </c>
      <c r="AW1058" s="42" t="e">
        <f>+AW891+AW892+AW893+AW894+AW895+AW896+AW897+AW898+AW899+AW900+#REF!+#REF!+AW915+AW917+AW919+AW920+AW921+AW922+AW924+AW904+#REF!+AW925+AW926</f>
        <v>#REF!</v>
      </c>
      <c r="AX1058" s="42" t="e">
        <f>+AX891+AX892+AX893+AX894+AX895+AX896+AX897+AX898+AX899+AX900+#REF!+#REF!+AX915+AX917+AX919+AX920+AX921+AX922+AX924+AX904+#REF!+AX925+AX926</f>
        <v>#REF!</v>
      </c>
      <c r="AY1058" s="42" t="e">
        <f>+AY891+AY892+AY893+AY894+AY895+AY896+AY897+AY898+AY899+AY900+#REF!+#REF!+AY915+AY917+AY919+AY920+AY921+AY922+AY924+AY904+#REF!+AY925+AY926</f>
        <v>#REF!</v>
      </c>
      <c r="AZ1058" s="42" t="e">
        <f>+AZ891+AZ892+AZ893+AZ894+AZ895+AZ896+AZ897+AZ898+AZ899+AZ900+#REF!+#REF!+AZ915+AZ917+AZ919+AZ920+AZ921+AZ922+AZ924+AZ904+#REF!+AZ925+AZ926</f>
        <v>#REF!</v>
      </c>
      <c r="BA1058" s="42" t="e">
        <f>+BA891+BA892+BA893+BA894+BA895+BA896+BA897+BA898+BA899+BA900+#REF!+#REF!+BA915+BA917+BA919+BA920+BA921+BA922+BA924+BA904+#REF!+BA925+BA926</f>
        <v>#REF!</v>
      </c>
      <c r="BB1058" s="42" t="e">
        <f>+BB891+BB892+BB893+BB894+BB895+BB896+BB897+BB898+BB899+BB900+#REF!+#REF!+BB915+BB917+BB919+BB920+BB921+BB922+BB924+BB904+#REF!+BB925+BB926</f>
        <v>#REF!</v>
      </c>
      <c r="BC1058" s="42" t="e">
        <f>+BC891+BC892+BC893+BC894+BC895+BC896+BC897+BC898+BC899+BC900+#REF!+#REF!+BC915+BC917+BC919+BC920+BC921+BC922+BC924+BC904+#REF!+BC925+BC926</f>
        <v>#REF!</v>
      </c>
      <c r="BD1058" s="42" t="e">
        <f>+BD891+BD892+BD893+BD894+BD895+BD896+BD897+BD898+BD899+BD900+#REF!+#REF!+BD915+BD917+BD919+BD920+BD921+BD922+BD924+BD904+#REF!+BD925+BD926</f>
        <v>#REF!</v>
      </c>
      <c r="BE1058" s="42" t="e">
        <f>+BE891+BE892+BE893+BE894+BE895+BE896+BE897+BE898+BE899+BE900+#REF!+#REF!+BE915+BE917+BE919+BE920+BE921+BE922+BE924+BE904+#REF!+BE925+BE926</f>
        <v>#REF!</v>
      </c>
      <c r="BF1058" s="42" t="e">
        <f>+BF891+BF892+BF893+BF894+BF895+BF896+BF897+BF898+BF899+BF900+#REF!+#REF!+BF915+BF917+BF919+BF920+BF921+BF922+BF924+BF904+#REF!+BF925+BF926</f>
        <v>#REF!</v>
      </c>
    </row>
    <row r="1059" spans="1:58" s="3" customFormat="1" ht="26.25" hidden="1" customHeight="1">
      <c r="A1059" s="14" t="s">
        <v>14</v>
      </c>
      <c r="B1059" s="14" t="s">
        <v>14</v>
      </c>
      <c r="C1059" s="54" t="s">
        <v>14</v>
      </c>
      <c r="D1059" s="83"/>
      <c r="E1059" s="83"/>
      <c r="F1059" s="50"/>
      <c r="G1059" s="50"/>
      <c r="H1059" s="52"/>
      <c r="I1059" s="52">
        <v>26</v>
      </c>
      <c r="J1059" s="42" t="e">
        <f t="shared" ref="J1059:P1059" si="451">+J707+J708+J715+J716+J923+J961+J962+J963+J967+J968+J969+J970+J979+J981+J991+J992+J993+J994+J1002+J1003+J1004+J1005+J1006+J1007+J1008+J1009</f>
        <v>#REF!</v>
      </c>
      <c r="K1059" s="42" t="e">
        <f t="shared" si="451"/>
        <v>#REF!</v>
      </c>
      <c r="L1059" s="42" t="e">
        <f t="shared" si="451"/>
        <v>#REF!</v>
      </c>
      <c r="M1059" s="42" t="e">
        <f t="shared" si="451"/>
        <v>#REF!</v>
      </c>
      <c r="N1059" s="42" t="e">
        <f t="shared" si="451"/>
        <v>#REF!</v>
      </c>
      <c r="O1059" s="42" t="e">
        <f t="shared" si="451"/>
        <v>#REF!</v>
      </c>
      <c r="P1059" s="42" t="e">
        <f t="shared" si="451"/>
        <v>#REF!</v>
      </c>
      <c r="Q1059" s="42"/>
      <c r="R1059" s="42"/>
      <c r="S1059" s="42"/>
      <c r="T1059" s="42"/>
      <c r="U1059" s="42"/>
      <c r="V1059" s="42"/>
      <c r="W1059" s="42" t="e">
        <f>+W707+W708+W715+W716+W923+W961+W962+W963+W967+W968+W969+W970+W979+W981+W991+W992+W993+W994+W1002+W1003+W1004+W1005+W1006+W1007+W1008+W1009</f>
        <v>#REF!</v>
      </c>
      <c r="X1059" s="42"/>
      <c r="Y1059" s="42"/>
      <c r="Z1059" s="42"/>
      <c r="AA1059" s="42"/>
      <c r="AB1059" s="42"/>
      <c r="AC1059" s="42"/>
      <c r="AD1059" s="42" t="e">
        <f>+AD707+AD708+AD715+AD716+AD923+AD961+AD962+AD963+AD967+AD968+AD969+AD970+AD979+AD981+AD991+AD992+AD993+AD994+AD1002+AD1003+AD1004+AD1005+AD1006+AD1007+AD1008+AD1009</f>
        <v>#REF!</v>
      </c>
      <c r="AE1059" s="42"/>
      <c r="AF1059" s="42"/>
      <c r="AG1059" s="42"/>
      <c r="AH1059" s="42"/>
      <c r="AI1059" s="42"/>
      <c r="AJ1059" s="42"/>
      <c r="AK1059" s="42" t="e">
        <f>+AK707+AK708+AK715+AK716+AK923+AK961+AK962+AK963+AK967+AK968+AK969+AK970+AK979+AK981+AK991+AK992+AK993+AK994+AK1002+AK1003+AK1004+AK1005+AK1006+AK1007+AK1008+AK1009</f>
        <v>#REF!</v>
      </c>
      <c r="AL1059" s="42"/>
      <c r="AM1059" s="42"/>
      <c r="AN1059" s="42"/>
      <c r="AO1059" s="42"/>
      <c r="AP1059" s="42"/>
      <c r="AQ1059" s="42"/>
      <c r="AR1059" s="42" t="e">
        <f t="shared" ref="AR1059:BF1059" si="452">+AR707+AR708+AR715+AR716+AR923+AR961+AR962+AR963+AR967+AR968+AR969+AR970+AR979+AR981+AR991+AR992+AR993+AR994+AR1002+AR1003+AR1004+AR1005+AR1006+AR1007+AR1008+AR1009</f>
        <v>#REF!</v>
      </c>
      <c r="AS1059" s="42"/>
      <c r="AT1059" s="42"/>
      <c r="AU1059" s="42"/>
      <c r="AV1059" s="42"/>
      <c r="AW1059" s="42"/>
      <c r="AX1059" s="42"/>
      <c r="AY1059" s="42" t="e">
        <f>+AY707+AY708+AY715+AY716+AY923+AY961+AY962+AY963+AY967+AY968+AY969+AY970+AY979+AY981+AY991+AY992+AY993+AY994+AY1002+AY1003+AY1004+AY1005+AY1006+AY1007+AY1008+AY1009</f>
        <v>#REF!</v>
      </c>
      <c r="AZ1059" s="42" t="e">
        <f t="shared" si="452"/>
        <v>#REF!</v>
      </c>
      <c r="BA1059" s="42" t="e">
        <f t="shared" si="452"/>
        <v>#REF!</v>
      </c>
      <c r="BB1059" s="42" t="e">
        <f t="shared" si="452"/>
        <v>#REF!</v>
      </c>
      <c r="BC1059" s="42" t="e">
        <f t="shared" si="452"/>
        <v>#REF!</v>
      </c>
      <c r="BD1059" s="42" t="e">
        <f t="shared" si="452"/>
        <v>#REF!</v>
      </c>
      <c r="BE1059" s="42" t="e">
        <f t="shared" si="452"/>
        <v>#REF!</v>
      </c>
      <c r="BF1059" s="42" t="e">
        <f t="shared" si="452"/>
        <v>#REF!</v>
      </c>
    </row>
    <row r="1060" spans="1:58" s="3" customFormat="1" ht="26.25" hidden="1" customHeight="1">
      <c r="A1060" s="14" t="s">
        <v>3</v>
      </c>
      <c r="B1060" s="14" t="s">
        <v>3</v>
      </c>
      <c r="C1060" s="14" t="s">
        <v>3</v>
      </c>
      <c r="D1060" s="83"/>
      <c r="E1060" s="83"/>
      <c r="F1060" s="50"/>
      <c r="G1060" s="50"/>
      <c r="H1060" s="52"/>
      <c r="I1060" s="52">
        <v>560</v>
      </c>
      <c r="J1060" s="42">
        <f t="shared" ref="J1060:AK1060" si="453">SUBTOTAL(9,J10:J973)</f>
        <v>378725635.03400004</v>
      </c>
      <c r="K1060" s="42">
        <f t="shared" si="453"/>
        <v>19331041.535</v>
      </c>
      <c r="L1060" s="42">
        <f t="shared" si="453"/>
        <v>0</v>
      </c>
      <c r="M1060" s="42">
        <f t="shared" si="453"/>
        <v>999850.3769687796</v>
      </c>
      <c r="N1060" s="42">
        <f t="shared" si="453"/>
        <v>49390819.899999999</v>
      </c>
      <c r="O1060" s="42">
        <f t="shared" si="453"/>
        <v>16140194</v>
      </c>
      <c r="P1060" s="42">
        <f t="shared" si="453"/>
        <v>464587540.84596878</v>
      </c>
      <c r="Q1060" s="42">
        <f t="shared" si="453"/>
        <v>499294867.55915999</v>
      </c>
      <c r="R1060" s="42">
        <f t="shared" si="453"/>
        <v>18779604.460000001</v>
      </c>
      <c r="S1060" s="42">
        <f t="shared" si="453"/>
        <v>4694000</v>
      </c>
      <c r="T1060" s="42">
        <f t="shared" si="453"/>
        <v>1681141.3149687797</v>
      </c>
      <c r="U1060" s="42">
        <f t="shared" si="453"/>
        <v>146099033.90000001</v>
      </c>
      <c r="V1060" s="42">
        <f t="shared" si="453"/>
        <v>6225660</v>
      </c>
      <c r="W1060" s="42">
        <f t="shared" si="453"/>
        <v>676774307.23412871</v>
      </c>
      <c r="X1060" s="42">
        <f t="shared" si="453"/>
        <v>552183774.30876005</v>
      </c>
      <c r="Y1060" s="42">
        <f t="shared" si="453"/>
        <v>17173848.460000001</v>
      </c>
      <c r="Z1060" s="42">
        <f t="shared" si="453"/>
        <v>0</v>
      </c>
      <c r="AA1060" s="42">
        <f t="shared" si="453"/>
        <v>54768820.640000001</v>
      </c>
      <c r="AB1060" s="42">
        <f t="shared" si="453"/>
        <v>144872972.13999999</v>
      </c>
      <c r="AC1060" s="42">
        <f t="shared" si="453"/>
        <v>4509926</v>
      </c>
      <c r="AD1060" s="42">
        <f t="shared" si="453"/>
        <v>773509341.54876006</v>
      </c>
      <c r="AE1060" s="42">
        <f t="shared" si="453"/>
        <v>511710149.16360009</v>
      </c>
      <c r="AF1060" s="42">
        <f t="shared" si="453"/>
        <v>25234202.460000001</v>
      </c>
      <c r="AG1060" s="42">
        <f t="shared" si="453"/>
        <v>0</v>
      </c>
      <c r="AH1060" s="42">
        <f t="shared" si="453"/>
        <v>2933600</v>
      </c>
      <c r="AI1060" s="42">
        <f t="shared" si="453"/>
        <v>33189349.739999995</v>
      </c>
      <c r="AJ1060" s="42">
        <f t="shared" si="453"/>
        <v>2549920</v>
      </c>
      <c r="AK1060" s="42">
        <f t="shared" si="453"/>
        <v>575617221.36360002</v>
      </c>
      <c r="AL1060" s="42">
        <f t="shared" ref="AL1060:BF1060" si="454">SUBTOTAL(9,AL10:AL973)</f>
        <v>2043078426.0655198</v>
      </c>
      <c r="AM1060" s="42">
        <f t="shared" si="454"/>
        <v>80518696.915000007</v>
      </c>
      <c r="AN1060" s="42">
        <f t="shared" si="454"/>
        <v>4694000</v>
      </c>
      <c r="AO1060" s="42">
        <f t="shared" si="454"/>
        <v>60724520.331937559</v>
      </c>
      <c r="AP1060" s="42">
        <f t="shared" si="454"/>
        <v>373552175.67999995</v>
      </c>
      <c r="AQ1060" s="42">
        <f t="shared" si="454"/>
        <v>29425700</v>
      </c>
      <c r="AR1060" s="42">
        <f t="shared" si="454"/>
        <v>2594656020.9824572</v>
      </c>
      <c r="AS1060" s="42">
        <f t="shared" ref="AS1060:AY1060" si="455">SUBTOTAL(9,AS10:AS973)</f>
        <v>1008167499.54</v>
      </c>
      <c r="AT1060" s="42">
        <f t="shared" si="455"/>
        <v>502994</v>
      </c>
      <c r="AU1060" s="42">
        <f t="shared" si="455"/>
        <v>0</v>
      </c>
      <c r="AV1060" s="42">
        <f t="shared" si="455"/>
        <v>0</v>
      </c>
      <c r="AW1060" s="42">
        <f t="shared" si="455"/>
        <v>13777840</v>
      </c>
      <c r="AX1060" s="42">
        <f t="shared" si="455"/>
        <v>1021.2</v>
      </c>
      <c r="AY1060" s="42">
        <f t="shared" si="455"/>
        <v>1022449354.74</v>
      </c>
      <c r="AZ1060" s="42">
        <f t="shared" si="454"/>
        <v>3051245925.6055198</v>
      </c>
      <c r="BA1060" s="42">
        <f t="shared" si="454"/>
        <v>81021690.915000007</v>
      </c>
      <c r="BB1060" s="42">
        <f t="shared" si="454"/>
        <v>4694000</v>
      </c>
      <c r="BC1060" s="42">
        <f t="shared" si="454"/>
        <v>60724520.331937559</v>
      </c>
      <c r="BD1060" s="42">
        <f t="shared" si="454"/>
        <v>387330015.67999995</v>
      </c>
      <c r="BE1060" s="42">
        <f t="shared" si="454"/>
        <v>29426721.199999999</v>
      </c>
      <c r="BF1060" s="42">
        <f t="shared" si="454"/>
        <v>3617105375.7324572</v>
      </c>
    </row>
    <row r="1061" spans="1:58" s="3" customFormat="1" ht="26.25" hidden="1" customHeight="1">
      <c r="A1061" s="14" t="s">
        <v>5</v>
      </c>
      <c r="B1061" s="14" t="s">
        <v>5</v>
      </c>
      <c r="C1061" s="14" t="s">
        <v>5</v>
      </c>
      <c r="D1061" s="83"/>
      <c r="E1061" s="83"/>
      <c r="F1061" s="50"/>
      <c r="G1061" s="50"/>
      <c r="H1061" s="52"/>
      <c r="I1061" s="52">
        <v>5</v>
      </c>
      <c r="J1061" s="42">
        <f t="shared" ref="J1061:P1061" si="456">+J997+J1014+J1017+J1012+J1013</f>
        <v>225156885.044</v>
      </c>
      <c r="K1061" s="42">
        <f t="shared" si="456"/>
        <v>11242219.535</v>
      </c>
      <c r="L1061" s="42">
        <f t="shared" si="456"/>
        <v>0</v>
      </c>
      <c r="M1061" s="42">
        <f t="shared" si="456"/>
        <v>425171.1284843898</v>
      </c>
      <c r="N1061" s="42">
        <f t="shared" si="456"/>
        <v>48239539.950000003</v>
      </c>
      <c r="O1061" s="42">
        <f t="shared" si="456"/>
        <v>8070097</v>
      </c>
      <c r="P1061" s="42">
        <f t="shared" si="456"/>
        <v>293133912.65748441</v>
      </c>
      <c r="Q1061" s="42">
        <f t="shared" ref="Q1061:V1061" si="457">+Q1012+Q1013</f>
        <v>10759190.788000001</v>
      </c>
      <c r="R1061" s="42">
        <f t="shared" si="457"/>
        <v>0</v>
      </c>
      <c r="S1061" s="42">
        <f t="shared" si="457"/>
        <v>0</v>
      </c>
      <c r="T1061" s="42">
        <f t="shared" si="457"/>
        <v>0</v>
      </c>
      <c r="U1061" s="42">
        <f t="shared" si="457"/>
        <v>0</v>
      </c>
      <c r="V1061" s="42">
        <f t="shared" si="457"/>
        <v>0</v>
      </c>
      <c r="W1061" s="42">
        <f>+W997+W1014+W1017+W1012+W1013</f>
        <v>510932556.7050643</v>
      </c>
      <c r="X1061" s="42">
        <f t="shared" ref="X1061:AC1061" si="458">+X1012+X1013</f>
        <v>10581490.05438</v>
      </c>
      <c r="Y1061" s="42">
        <f t="shared" si="458"/>
        <v>0</v>
      </c>
      <c r="Z1061" s="42">
        <f t="shared" si="458"/>
        <v>0</v>
      </c>
      <c r="AA1061" s="42">
        <f t="shared" si="458"/>
        <v>0</v>
      </c>
      <c r="AB1061" s="42">
        <f t="shared" si="458"/>
        <v>0</v>
      </c>
      <c r="AC1061" s="42">
        <f t="shared" si="458"/>
        <v>0</v>
      </c>
      <c r="AD1061" s="42">
        <f>+AD997+AD1014+AD1017+AD1012+AD1013</f>
        <v>607370750.37875998</v>
      </c>
      <c r="AE1061" s="42">
        <f t="shared" ref="AE1061:AJ1061" si="459">+AE1012+AE1013</f>
        <v>10855990.1818</v>
      </c>
      <c r="AF1061" s="42">
        <f t="shared" si="459"/>
        <v>0</v>
      </c>
      <c r="AG1061" s="42">
        <f t="shared" si="459"/>
        <v>0</v>
      </c>
      <c r="AH1061" s="42">
        <f t="shared" si="459"/>
        <v>0</v>
      </c>
      <c r="AI1061" s="42">
        <f t="shared" si="459"/>
        <v>0</v>
      </c>
      <c r="AJ1061" s="42">
        <f t="shared" si="459"/>
        <v>0</v>
      </c>
      <c r="AK1061" s="42">
        <f>+AK997+AK1014+AK1017+AK1012+AK1013</f>
        <v>459322305.69360006</v>
      </c>
      <c r="AL1061" s="42">
        <f t="shared" ref="AL1061:AQ1061" si="460">+AL1012+AL1013</f>
        <v>93433390.371179998</v>
      </c>
      <c r="AM1061" s="42">
        <f t="shared" si="460"/>
        <v>0</v>
      </c>
      <c r="AN1061" s="42">
        <f t="shared" si="460"/>
        <v>0</v>
      </c>
      <c r="AO1061" s="42">
        <f t="shared" si="460"/>
        <v>0</v>
      </c>
      <c r="AP1061" s="42">
        <f t="shared" si="460"/>
        <v>0</v>
      </c>
      <c r="AQ1061" s="42">
        <f t="shared" si="460"/>
        <v>0</v>
      </c>
      <c r="AR1061" s="42">
        <f>+AR997+AR1014+AR1017+AR1012+AR1013</f>
        <v>1973103993.4349086</v>
      </c>
      <c r="AS1061" s="42">
        <f t="shared" ref="AS1061:AX1061" si="461">+AS1012+AS1013</f>
        <v>0</v>
      </c>
      <c r="AT1061" s="42">
        <f t="shared" si="461"/>
        <v>0</v>
      </c>
      <c r="AU1061" s="42">
        <f t="shared" si="461"/>
        <v>0</v>
      </c>
      <c r="AV1061" s="42">
        <f t="shared" si="461"/>
        <v>0</v>
      </c>
      <c r="AW1061" s="42">
        <f t="shared" si="461"/>
        <v>0</v>
      </c>
      <c r="AX1061" s="42">
        <f t="shared" si="461"/>
        <v>0</v>
      </c>
      <c r="AY1061" s="42">
        <f>+AY997+AY1014+AY1017+AY1012+AY1013</f>
        <v>604079813.37</v>
      </c>
      <c r="AZ1061" s="42">
        <f t="shared" ref="AZ1061:BF1061" si="462">+AZ997+AZ1014+AZ1017+AZ1012+AZ1013</f>
        <v>1971640307.9239399</v>
      </c>
      <c r="BA1061" s="42">
        <f t="shared" si="462"/>
        <v>60606826.914999999</v>
      </c>
      <c r="BB1061" s="42">
        <f t="shared" si="462"/>
        <v>2347000</v>
      </c>
      <c r="BC1061" s="42">
        <f t="shared" si="462"/>
        <v>59418533.525968783</v>
      </c>
      <c r="BD1061" s="42">
        <f t="shared" si="462"/>
        <v>467532177.84000003</v>
      </c>
      <c r="BE1061" s="42">
        <f t="shared" si="462"/>
        <v>14634960.6</v>
      </c>
      <c r="BF1061" s="42">
        <f t="shared" si="462"/>
        <v>2578168026.709909</v>
      </c>
    </row>
    <row r="1062" spans="1:58" s="3" customFormat="1" ht="26.25" hidden="1" customHeight="1">
      <c r="A1062" s="14" t="s">
        <v>18</v>
      </c>
      <c r="B1062" s="14" t="s">
        <v>18</v>
      </c>
      <c r="C1062" s="14" t="s">
        <v>18</v>
      </c>
      <c r="D1062" s="83"/>
      <c r="E1062" s="83"/>
      <c r="F1062" s="50"/>
      <c r="G1062" s="50"/>
      <c r="H1062" s="52"/>
      <c r="I1062" s="52">
        <v>3</v>
      </c>
      <c r="J1062" s="42" t="e">
        <f t="shared" ref="J1062:BF1062" si="463">+J1019+J1020+J1021</f>
        <v>#REF!</v>
      </c>
      <c r="K1062" s="42" t="e">
        <f t="shared" si="463"/>
        <v>#REF!</v>
      </c>
      <c r="L1062" s="42" t="e">
        <f t="shared" si="463"/>
        <v>#REF!</v>
      </c>
      <c r="M1062" s="42" t="e">
        <f t="shared" si="463"/>
        <v>#REF!</v>
      </c>
      <c r="N1062" s="42" t="e">
        <f t="shared" si="463"/>
        <v>#REF!</v>
      </c>
      <c r="O1062" s="42" t="e">
        <f t="shared" si="463"/>
        <v>#REF!</v>
      </c>
      <c r="P1062" s="42" t="e">
        <f t="shared" si="463"/>
        <v>#REF!</v>
      </c>
      <c r="Q1062" s="42" t="e">
        <f t="shared" si="463"/>
        <v>#REF!</v>
      </c>
      <c r="R1062" s="42" t="e">
        <f t="shared" si="463"/>
        <v>#REF!</v>
      </c>
      <c r="S1062" s="42" t="e">
        <f t="shared" si="463"/>
        <v>#REF!</v>
      </c>
      <c r="T1062" s="42" t="e">
        <f t="shared" si="463"/>
        <v>#REF!</v>
      </c>
      <c r="U1062" s="42" t="e">
        <f t="shared" si="463"/>
        <v>#REF!</v>
      </c>
      <c r="V1062" s="42" t="e">
        <f t="shared" si="463"/>
        <v>#REF!</v>
      </c>
      <c r="W1062" s="42" t="e">
        <f t="shared" si="463"/>
        <v>#REF!</v>
      </c>
      <c r="X1062" s="42" t="e">
        <f t="shared" si="463"/>
        <v>#REF!</v>
      </c>
      <c r="Y1062" s="42" t="e">
        <f t="shared" si="463"/>
        <v>#REF!</v>
      </c>
      <c r="Z1062" s="42" t="e">
        <f t="shared" si="463"/>
        <v>#REF!</v>
      </c>
      <c r="AA1062" s="42" t="e">
        <f t="shared" si="463"/>
        <v>#REF!</v>
      </c>
      <c r="AB1062" s="42" t="e">
        <f t="shared" si="463"/>
        <v>#REF!</v>
      </c>
      <c r="AC1062" s="42" t="e">
        <f t="shared" si="463"/>
        <v>#REF!</v>
      </c>
      <c r="AD1062" s="42" t="e">
        <f t="shared" si="463"/>
        <v>#REF!</v>
      </c>
      <c r="AE1062" s="42" t="e">
        <f t="shared" si="463"/>
        <v>#REF!</v>
      </c>
      <c r="AF1062" s="42" t="e">
        <f t="shared" si="463"/>
        <v>#REF!</v>
      </c>
      <c r="AG1062" s="42" t="e">
        <f t="shared" si="463"/>
        <v>#REF!</v>
      </c>
      <c r="AH1062" s="42" t="e">
        <f t="shared" si="463"/>
        <v>#REF!</v>
      </c>
      <c r="AI1062" s="42" t="e">
        <f t="shared" si="463"/>
        <v>#REF!</v>
      </c>
      <c r="AJ1062" s="42" t="e">
        <f t="shared" si="463"/>
        <v>#REF!</v>
      </c>
      <c r="AK1062" s="42" t="e">
        <f t="shared" si="463"/>
        <v>#REF!</v>
      </c>
      <c r="AL1062" s="42" t="e">
        <f t="shared" si="463"/>
        <v>#REF!</v>
      </c>
      <c r="AM1062" s="42" t="e">
        <f t="shared" si="463"/>
        <v>#REF!</v>
      </c>
      <c r="AN1062" s="42" t="e">
        <f t="shared" si="463"/>
        <v>#REF!</v>
      </c>
      <c r="AO1062" s="42" t="e">
        <f t="shared" si="463"/>
        <v>#REF!</v>
      </c>
      <c r="AP1062" s="42" t="e">
        <f t="shared" si="463"/>
        <v>#REF!</v>
      </c>
      <c r="AQ1062" s="42" t="e">
        <f t="shared" si="463"/>
        <v>#REF!</v>
      </c>
      <c r="AR1062" s="42" t="e">
        <f t="shared" si="463"/>
        <v>#REF!</v>
      </c>
      <c r="AS1062" s="42" t="e">
        <f t="shared" ref="AS1062:AY1062" si="464">+AS1019+AS1020+AS1021</f>
        <v>#REF!</v>
      </c>
      <c r="AT1062" s="42" t="e">
        <f t="shared" si="464"/>
        <v>#REF!</v>
      </c>
      <c r="AU1062" s="42" t="e">
        <f t="shared" si="464"/>
        <v>#REF!</v>
      </c>
      <c r="AV1062" s="42" t="e">
        <f t="shared" si="464"/>
        <v>#REF!</v>
      </c>
      <c r="AW1062" s="42" t="e">
        <f t="shared" si="464"/>
        <v>#REF!</v>
      </c>
      <c r="AX1062" s="42" t="e">
        <f t="shared" si="464"/>
        <v>#REF!</v>
      </c>
      <c r="AY1062" s="42" t="e">
        <f t="shared" si="464"/>
        <v>#REF!</v>
      </c>
      <c r="AZ1062" s="42" t="e">
        <f t="shared" si="463"/>
        <v>#REF!</v>
      </c>
      <c r="BA1062" s="42" t="e">
        <f t="shared" si="463"/>
        <v>#REF!</v>
      </c>
      <c r="BB1062" s="42" t="e">
        <f t="shared" si="463"/>
        <v>#REF!</v>
      </c>
      <c r="BC1062" s="42" t="e">
        <f t="shared" si="463"/>
        <v>#REF!</v>
      </c>
      <c r="BD1062" s="42" t="e">
        <f t="shared" si="463"/>
        <v>#REF!</v>
      </c>
      <c r="BE1062" s="42" t="e">
        <f t="shared" si="463"/>
        <v>#REF!</v>
      </c>
      <c r="BF1062" s="42" t="e">
        <f t="shared" si="463"/>
        <v>#REF!</v>
      </c>
    </row>
    <row r="1063" spans="1:58" s="3" customFormat="1" ht="26.25" hidden="1" customHeight="1">
      <c r="A1063" s="14" t="s">
        <v>9</v>
      </c>
      <c r="B1063" s="14" t="s">
        <v>9</v>
      </c>
      <c r="C1063" s="14" t="s">
        <v>9</v>
      </c>
      <c r="D1063" s="83"/>
      <c r="E1063" s="83"/>
      <c r="F1063" s="50"/>
      <c r="G1063" s="50"/>
      <c r="H1063" s="52"/>
      <c r="I1063" s="52">
        <v>234</v>
      </c>
      <c r="J1063" s="42" t="e">
        <f>+J482+J483+J484+J485+J486+J487+J488+J489+J490+J491+J493+J494+J495+J496+J497+J500+J501+J502+J503+J504+J505+J508+J509+J510+J511+J512+J513+J514+J515+J516+J517+J518+J519+J520+J521+J522+J523+J524+J525+J526+J527+J528+J529+J530+J531+J532+J533+J534+J535+J536+J537+J538+J539+J540+J541+J542+J543+J544+J545+J546+J547+J548+J549+J550+J551+J552+J553+J554+J555+J556+J557+J558+J559+J560+J561+J562+J563+J564+J565+J566+J567+J568+J569+J570+J571+J572+J573+J574+J575+J576+J577+J578+J579+J580+J581+J582+J583+J584+J585+J588+J589+J590+J591+J592+J593+#REF!+#REF!+#REF!+J594+J595+J596+J597+J598+J599+J600+J601+J602+J604+J605+J606+J607+J608+J609+J610+J611+J612+J613+J614+J615+J616+J617+J618+J619+J620+J621+J622+J623+J624+J625+J626+J627+J628+J629+#REF!+#REF!+#REF!+#REF!+#REF!+#REF!+#REF!+#REF!+#REF!+#REF!+#REF!+#REF!+#REF!+#REF!+#REF!+#REF!+#REF!+#REF!+J635+J636+J637+J638+J639+J640+J641+J642+J646+J647+J648+J649+J650+J651+J652+J654+J929+J910+J911+J912+J913+J918+J916+J658+J659+J660+J661+J662+J663+J664+J676+J677+J678+J680+J681+J682+J683+J685+J686+J687+J688+J689+J690+J691+J692+J693+J694+#REF!+#REF!+J839+J840+#REF!+J842+J843+J844+J885+J890+J948+J949+J951+J952+J953+J954+J955+J956+J957+J958+J959+J960+J1015</f>
        <v>#REF!</v>
      </c>
      <c r="K1063" s="42" t="e">
        <f>+K482+K483+K484+K485+K486+K487+K488+K489+K490+K491+K493+K494+K495+K496+K497+K500+K501+K502+K503+K504+K505+K508+K509+K510+K511+K512+K513+K514+K515+K516+K517+K518+K519+K520+K521+K522+K523+K524+K525+K526+K527+K528+K529+K530+K531+K532+K533+K534+K535+K536+K537+K538+K539+K540+K541+K542+K543+K544+K545+K546+K547+K548+K549+K550+K551+K552+K553+K554+K555+K556+K557+K558+K559+K560+K561+K562+K563+K564+K565+K566+K567+K568+K569+K570+K571+K572+K573+K574+K575+K576+K577+K578+K579+K580+K581+K582+K583+K584+K585+K588+K589+K590+K591+K592+K593+#REF!+#REF!+#REF!+K594+K595+K596+K597+K598+K599+K600+K601+K602+K604+K605+K606+K607+K608+K609+K610+K611+K612+K613+K614+K615+K616+K617+K618+K619+K620+K621+K622+K623+K624+K625+K626+K627+K628+K629+#REF!+#REF!+#REF!+#REF!+#REF!+#REF!+#REF!+#REF!+#REF!+#REF!+#REF!+#REF!+#REF!+#REF!+#REF!+#REF!+#REF!+#REF!+K635+K636+K637+K638+K639+K640+K641+K642+K646+K647+K648+K649+K650+K651+K652+K654+K929+K910+K911+K912+K913+K918+K916+K658+K659+K660+K661+K662+K663+K664+K676+K677+K678+K680+K681+K682+K683+K685+K686+K687+K688+K689+K690+K691+K692+K693+K694+#REF!+#REF!+K839+K840+#REF!+K842+K843+K844+K885+K890+K948+K949+K951+K952+K953+K954+K955+K956+K957+K958+K959+K960+K1015</f>
        <v>#REF!</v>
      </c>
      <c r="L1063" s="42" t="e">
        <f>+L482+L483+L484+L485+L486+L487+L488+L489+L490+L491+L493+L494+L495+L496+L497+L500+L501+L502+L503+L504+L505+L508+L509+L510+L511+L512+L513+L514+L515+L516+L517+L518+L519+L520+L521+L522+L523+L524+L525+L526+L527+L528+L529+L530+L531+L532+L533+L534+L535+L536+L537+L538+L539+L540+L541+L542+L543+L544+L545+L546+L547+L548+L549+L550+L551+L552+L553+L554+L555+L556+L557+L558+L559+L560+L561+L562+L563+L564+L565+L566+L567+L568+L569+L570+L571+L572+L573+L574+L575+L576+L577+L578+L579+L580+L581+L582+L583+L584+L585+L588+L589+L590+L591+L592+L593+#REF!+#REF!+#REF!+L594+L595+L596+L597+L598+L599+L600+L601+L602+L604+L605+L606+L607+L608+L609+L610+L611+L612+L613+L614+L615+L616+L617+L618+L619+L620+L621+L622+L623+L624+L625+L626+L627+L628+L629+#REF!+#REF!+#REF!+#REF!+#REF!+#REF!+#REF!+#REF!+#REF!+#REF!+#REF!+#REF!+#REF!+#REF!+#REF!+#REF!+#REF!+#REF!+L635+L636+L637+L638+L639+L640+L641+L642+L646+L647+L648+L649+L650+L651+L652+L654+L929+L910+L911+L912+L913+L918+L916+L658+L659+L660+L661+L662+L663+L664+L676+L677+L678+L680+L681+L682+L683+L685+L686+L687+L688+L689+L690+L691+L692+L693+L694+#REF!+#REF!+L839+L840+#REF!+L842+L843+L844+L885+L890+L948+L949+L951+L952+L953+L954+L955+L956+L957+L958+L959+L960+L1015</f>
        <v>#REF!</v>
      </c>
      <c r="M1063" s="42" t="e">
        <f>+M482+M483+M484+M485+M486+M487+M488+M489+M490+M491+M493+M494+M495+M496+M497+M500+M501+M502+M503+M504+M505+M508+M509+M510+M511+M512+M513+M514+M515+M516+M517+M518+M519+M520+M521+M522+M523+M524+M525+M526+M527+M528+M529+M530+M531+M532+M533+M534+M535+M536+M537+M538+M539+M540+M541+M542+M543+M544+M545+M546+M547+M548+M549+M550+M551+M552+M553+M554+M555+M556+M557+M558+M559+M560+M561+M562+M563+M564+M565+M566+M567+M568+M569+M570+M571+M572+M573+M574+M575+M576+M577+M578+M579+M580+M581+M582+M583+M584+M585+M588+M589+M590+M591+M592+M593+#REF!+#REF!+#REF!+M594+M595+M596+M597+M598+M599+M600+M601+M602+M604+M605+M606+M607+M608+M609+M610+M611+M612+M613+M614+M615+M616+M617+M618+M619+M620+M621+M622+M623+M624+M625+M626+M627+M628+M629+#REF!+#REF!+#REF!+#REF!+#REF!+#REF!+#REF!+#REF!+#REF!+#REF!+#REF!+#REF!+#REF!+#REF!+#REF!+#REF!+#REF!+#REF!+M635+M636+M637+M638+M639+M640+M641+M642+M646+M647+M648+M649+M650+M651+M652+M654+M929+M910+M911+M912+M913+M918+M916+M658+M659+M660+M661+M662+M663+M664+M676+M677+M678+M680+M681+M682+M683+M685+M686+M687+M688+M689+M690+M691+M692+M693+M694+#REF!+#REF!+M839+M840+#REF!+M842+M843+M844+M885+M890+M948+M949+M951+M952+M953+M954+M955+M956+M957+M958+M959+M960+M1015</f>
        <v>#REF!</v>
      </c>
      <c r="N1063" s="42" t="e">
        <f>+N482+N483+N484+N485+N486+N487+N488+N489+N490+N491+N493+N494+N495+N496+N497+N500+N501+N502+N503+N504+N505+N508+N509+N510+N511+N512+N513+N514+N515+N516+N517+N518+N519+N520+N521+N522+N523+N524+N525+N526+N527+N528+N529+N530+N531+N532+N533+N534+N535+N536+N537+N538+N539+N540+N541+N542+N543+N544+N545+N546+N547+N548+N549+N550+N551+N552+N553+N554+N555+N556+N557+N558+N559+N560+N561+N562+N563+N564+N565+N566+N567+N568+N569+N570+N571+N572+N573+N574+N575+N576+N577+N578+N579+N580+N581+N582+N583+N584+N585+N588+N589+N590+N591+N592+N593+#REF!+#REF!+#REF!+N594+N595+N596+N597+N598+N599+N600+N601+N602+N604+N605+N606+N607+N608+N609+N610+N611+N612+N613+N614+N615+N616+N617+N618+N619+N620+N621+N622+N623+N624+N625+N626+N627+N628+N629+#REF!+#REF!+#REF!+#REF!+#REF!+#REF!+#REF!+#REF!+#REF!+#REF!+#REF!+#REF!+#REF!+#REF!+#REF!+#REF!+#REF!+#REF!+N635+N636+N637+N638+N639+N640+N641+N642+N646+N647+N648+N649+N650+N651+N652+N654+N929+N910+N911+N912+N913+N918+N916+N658+N659+N660+N661+N662+N663+N664+N676+N677+N678+N680+N681+N682+N683+N685+N686+N687+N688+N689+N690+N691+N692+N693+N694+#REF!+#REF!+N839+N840+#REF!+N842+N843+N844+N885+N890+N948+N949+N951+N952+N953+N954+N955+N956+N957+N958+N959+N960+N1015</f>
        <v>#REF!</v>
      </c>
      <c r="O1063" s="42" t="e">
        <f>+O482+O483+O484+O485+O486+O487+O488+O489+O490+O491+O493+O494+O495+O496+O497+O500+O501+O502+O503+O504+O505+O508+O509+O510+O511+O512+O513+O514+O515+O516+O517+O518+O519+O520+O521+O522+O523+O524+O525+O526+O527+O528+O529+O530+O531+O532+O533+O534+O535+O536+O537+O538+O539+O540+O541+O542+O543+O544+O545+O546+O547+O548+O549+O550+O551+O552+O553+O554+O555+O556+O557+O558+O559+O560+O561+O562+O563+O564+O565+O566+O567+O568+O569+O570+O571+O572+O573+O574+O575+O576+O577+O578+O579+O580+O581+O582+O583+O584+O585+O588+O589+O590+O591+O592+O593+#REF!+#REF!+#REF!+O594+O595+O596+O597+O598+O599+O600+O601+O602+O604+O605+O606+O607+O608+O609+O610+O611+O612+O613+O614+O615+O616+O617+O618+O619+O620+O621+O622+O623+O624+O625+O626+O627+O628+O629+#REF!+#REF!+#REF!+#REF!+#REF!+#REF!+#REF!+#REF!+#REF!+#REF!+#REF!+#REF!+#REF!+#REF!+#REF!+#REF!+#REF!+#REF!+O635+O636+O637+O638+O639+O640+O641+O642+O646+O647+O648+O649+O650+O651+O652+O654+O929+O910+O911+O912+O913+O918+O916+O658+O659+O660+O661+O662+O663+O664+O676+O677+O678+O680+O681+O682+O683+O685+O686+O687+O688+O689+O690+O691+O692+O693+O694+#REF!+#REF!+O839+O840+#REF!+O842+O843+O844+O885+O890+O948+O949+O951+O952+O953+O954+O955+O956+O957+O958+O959+O960+O1015</f>
        <v>#REF!</v>
      </c>
      <c r="P1063" s="42" t="e">
        <f>+P482+P483+P484+P485+P486+P487+P488+P489+P490+P491+P493+P494+P495+P496+P497+P500+P501+P502+P503+P504+P505+P508+P509+P510+P511+P512+P513+P514+P515+P516+P517+P518+P519+P520+P521+P522+P523+P524+P525+P526+P527+P528+P529+P530+P531+P532+P533+P534+P535+P536+P537+P538+P539+P540+P541+P542+P543+P544+P545+P546+P547+P548+P549+P550+P551+P552+P553+P554+P555+P556+P557+P558+P559+P560+P561+P562+P563+P564+P565+P566+P567+P568+P569+P570+P571+P572+P573+P574+P575+P576+P577+P578+P579+P580+P581+P582+P583+P584+P585+P588+P589+P590+P591+P592+P593+#REF!+#REF!+#REF!+P594+P595+P596+P597+P598+P599+P600+P601+P602+P604+P605+P606+P607+P608+P609+P610+P611+P612+P613+P614+P615+P616+P617+P618+P619+P620+P621+P622+P623+P624+P625+P626+P627+P628+P629+#REF!+#REF!+#REF!+#REF!+#REF!+#REF!+#REF!+#REF!+#REF!+#REF!+#REF!+#REF!+#REF!+#REF!+#REF!+#REF!+#REF!+#REF!+P635+P636+P637+P638+P639+P640+P641+P642+P646+P647+P648+P649+P650+P651+P652+P654+P929+P910+P911+P912+P913+P918+P916+P658+P659+P660+P661+P662+P663+P664+P676+P677+P678+P680+P681+P682+P683+P685+P686+P687+P688+P689+P690+P691+P692+P693+P694+#REF!+#REF!+P839+P840+#REF!+P842+P843+P844+P885+P890+P948+P949+P951+P952+P953+P954+P955+P956+P957+P958+P959+P960+P1015</f>
        <v>#REF!</v>
      </c>
      <c r="Q1063" s="42" t="e">
        <f>+Q482+Q483+Q484+Q485+Q486+Q487+Q488+Q489+Q490+Q491+Q493+Q494+Q495+Q496+Q497+Q500+Q501+Q502+Q503+Q504+Q505+Q508+Q509+Q510+Q511+Q512+Q513+Q514+Q515+Q516+Q517+Q518+Q519+Q520+Q521+Q522+Q523+Q524+Q525+Q526+Q527+Q528+Q529+Q530+Q531+Q532+Q533+Q534+Q535+Q536+Q537+Q538+Q539+Q540+Q541+Q542+Q543+Q544+Q545+Q546+Q547+Q548+Q549+Q550+Q551+Q552+Q553+Q554+Q555+Q556+Q557+Q558+Q559+Q560+Q561+Q562+Q563+Q564+Q565+Q566+Q567+Q568+Q569+Q570+Q571+Q572+Q573+Q574+Q575+Q576+Q577+Q578+Q579+Q580+Q581+Q582+Q583+Q584+Q585+Q588+Q589+Q590+Q591+Q592+Q593+#REF!+#REF!+#REF!+Q594+Q595+Q596+Q597+Q598+Q599+Q600+Q601+Q602+Q604+Q605+Q606+Q607+Q608+Q609+Q610+Q611+Q612+Q613+Q614+Q615+Q616+Q617+Q618+Q619+Q620+Q621+Q622+Q623+Q624+Q625+Q626+Q627+Q628+Q629+#REF!+#REF!+#REF!+#REF!+#REF!+#REF!+#REF!+#REF!+#REF!+#REF!+#REF!+#REF!+#REF!+#REF!+#REF!+#REF!+#REF!+#REF!+Q635+Q636+Q637+Q638+Q639+Q640+Q641+Q642+Q646+Q647+Q648+Q649+Q650+Q651+Q652+Q654+Q929+Q910+Q911+Q912+Q913+Q918+Q916+Q658+Q659+Q660+Q661+Q662+Q663+Q664+Q676+Q677+Q678+Q680+Q681+Q682+Q683+Q685+Q686+Q687+Q688+Q689+Q690+Q691+Q692+Q693+Q694+#REF!+#REF!+Q839+Q840+#REF!+Q842+Q843+Q844+Q885+Q890+Q948+Q949+Q951+Q952+Q953+Q954+Q955+Q956+Q957+Q958+Q959+Q960+Q1015</f>
        <v>#REF!</v>
      </c>
      <c r="R1063" s="42" t="e">
        <f>+R482+R483+R484+R485+R486+R487+R488+R489+R490+R491+R493+R494+R495+R496+R497+R500+R501+R502+R503+R504+R505+R508+R509+R510+R511+R512+R513+R514+R515+R516+R517+R518+R519+R520+R521+R522+R523+R524+R525+R526+R527+R528+R529+R530+R531+R532+R533+R534+R535+R536+R537+R538+R539+R540+R541+R542+R543+R544+R545+R546+R547+R548+R549+R550+R551+R552+R553+R554+R555+R556+R557+R558+R559+R560+R561+R562+R563+R564+R565+R566+R567+R568+R569+R570+R571+R572+R573+R574+R575+R576+R577+R578+R579+R580+R581+R582+R583+R584+R585+R588+R589+R590+R591+R592+R593+#REF!+#REF!+#REF!+R594+R595+R596+R597+R598+R599+R600+R601+R602+R604+R605+R606+R607+R608+R609+R610+R611+R612+R613+R614+R615+R616+R617+R618+R619+R620+R621+R622+R623+R624+R625+R626+R627+R628+R629+#REF!+#REF!+#REF!+#REF!+#REF!+#REF!+#REF!+#REF!+#REF!+#REF!+#REF!+#REF!+#REF!+#REF!+#REF!+#REF!+#REF!+#REF!+R635+R636+R637+R638+R639+R640+R641+R642+R646+R647+R648+R649+R650+R651+R652+R654+R929+R910+R911+R912+R913+R918+R916+R658+R659+R660+R661+R662+R663+R664+R676+R677+R678+R680+R681+R682+R683+R685+R686+R687+R688+R689+R690+R691+R692+R693+R694+#REF!+#REF!+R839+R840+#REF!+R842+R843+R844+R885+R890+R948+R949+R951+R952+R953+R954+R955+R956+R957+R958+R959+R960+R1015</f>
        <v>#REF!</v>
      </c>
      <c r="S1063" s="42" t="e">
        <f>+S482+S483+S484+S485+S486+S487+S488+S489+S490+S491+S493+S494+S495+S496+S497+S500+S501+S502+S503+S504+S505+S508+S509+S510+S511+S512+S513+S514+S515+S516+S517+S518+S519+S520+S521+S522+S523+S524+S525+S526+S527+S528+S529+S530+S531+S532+S533+S534+S535+S536+S537+S538+S539+S540+S541+S542+S543+S544+S545+S546+S547+S548+S549+S550+S551+S552+S553+S554+S555+S556+S557+S558+S559+S560+S561+S562+S563+S564+S565+S566+S567+S568+S569+S570+S571+S572+S573+S574+S575+S576+S577+S578+S579+S580+S581+S582+S583+S584+S585+S588+S589+S590+S591+S592+S593+#REF!+#REF!+#REF!+S594+S595+S596+S597+S598+S599+S600+S601+S602+S604+S605+S606+S607+S608+S609+S610+S611+S612+S613+S614+S615+S616+S617+S618+S619+S620+S621+S622+S623+S624+S625+S626+S627+S628+S629+#REF!+#REF!+#REF!+#REF!+#REF!+#REF!+#REF!+#REF!+#REF!+#REF!+#REF!+#REF!+#REF!+#REF!+#REF!+#REF!+#REF!+#REF!+S635+S636+S637+S638+S639+S640+S641+S642+S646+S647+S648+S649+S650+S651+S652+S654+S929+S910+S911+S912+S913+S918+S916+S658+S659+S660+S661+S662+S663+S664+S676+S677+S678+S680+S681+S682+S683+S685+S686+S687+S688+S689+S690+S691+S692+S693+S694+#REF!+#REF!+S839+S840+#REF!+S842+S843+S844+S885+S890+S948+S949+S951+S952+S953+S954+S955+S956+S957+S958+S959+S960+S1015</f>
        <v>#REF!</v>
      </c>
      <c r="T1063" s="42" t="e">
        <f>+T482+T483+T484+T485+T486+T487+T488+T489+T490+T491+T493+T494+T495+T496+T497+T500+T501+T502+T503+T504+T505+T508+T509+T510+T511+T512+T513+T514+T515+T516+T517+T518+T519+T520+T521+T522+T523+T524+T525+T526+T527+T528+T529+T530+T531+T532+T533+T534+T535+T536+T537+T538+T539+T540+T541+T542+T543+T544+T545+T546+T547+T548+T549+T550+T551+T552+T553+T554+T555+T556+T557+T558+T559+T560+T561+T562+T563+T564+T565+T566+T567+T568+T569+T570+T571+T572+T573+T574+T575+T576+T577+T578+T579+T580+T581+T582+T583+T584+T585+T588+T589+T590+T591+T592+T593+#REF!+#REF!+#REF!+T594+T595+T596+T597+T598+T599+T600+T601+T602+T604+T605+T606+T607+T608+T609+T610+T611+T612+T613+T614+T615+T616+T617+T618+T619+T620+T621+T622+T623+T624+T625+T626+T627+T628+T629+#REF!+#REF!+#REF!+#REF!+#REF!+#REF!+#REF!+#REF!+#REF!+#REF!+#REF!+#REF!+#REF!+#REF!+#REF!+#REF!+#REF!+#REF!+T635+T636+T637+T638+T639+T640+T641+T642+T646+T647+T648+T649+T650+T651+T652+T654+T929+T910+T911+T912+T913+T918+T916+T658+T659+T660+T661+T662+T663+T664+T676+T677+T678+T680+T681+T682+T683+T685+T686+T687+T688+T689+T690+T691+T692+T693+T694+#REF!+#REF!+T839+T840+#REF!+T842+T843+T844+T885+T890+T948+T949+T951+T952+T953+T954+T955+T956+T957+T958+T959+T960+T1015</f>
        <v>#REF!</v>
      </c>
      <c r="U1063" s="42" t="e">
        <f>+U482+U483+U484+U485+U486+U487+U488+U489+U490+U491+U493+U494+U495+U496+U497+U500+U501+U502+U503+U504+U505+U508+U509+U510+U511+U512+U513+U514+U515+U516+U517+U518+U519+U520+U521+U522+U523+U524+U525+U526+U527+U528+U529+U530+U531+U532+U533+U534+U535+U536+U537+U538+U539+U540+U541+U542+U543+U544+U545+U546+U547+U548+U549+U550+U551+U552+U553+U554+U555+U556+U557+U558+U559+U560+U561+U562+U563+U564+U565+U566+U567+U568+U569+U570+U571+U572+U573+U574+U575+U576+U577+U578+U579+U580+U581+U582+U583+U584+U585+U588+U589+U590+U591+U592+U593+#REF!+#REF!+#REF!+U594+U595+U596+U597+U598+U599+U600+U601+U602+U604+U605+U606+U607+U608+U609+U610+U611+U612+U613+U614+U615+U616+U617+U618+U619+U620+U621+U622+U623+U624+U625+U626+U627+U628+U629+#REF!+#REF!+#REF!+#REF!+#REF!+#REF!+#REF!+#REF!+#REF!+#REF!+#REF!+#REF!+#REF!+#REF!+#REF!+#REF!+#REF!+#REF!+U635+U636+U637+U638+U639+U640+U641+U642+U646+U647+U648+U649+U650+U651+U652+U654+U929+U910+U911+U912+U913+U918+U916+U658+U659+U660+U661+U662+U663+U664+U676+U677+U678+U680+U681+U682+U683+U685+U686+U687+U688+U689+U690+U691+U692+U693+U694+#REF!+#REF!+U839+U840+#REF!+U842+U843+U844+U885+U890+U948+U949+U951+U952+U953+U954+U955+U956+U957+U958+U959+U960+U1015</f>
        <v>#REF!</v>
      </c>
      <c r="V1063" s="42" t="e">
        <f>+V482+V483+V484+V485+V486+V487+V488+V489+V490+V491+V493+V494+V495+V496+V497+V500+V501+V502+V503+V504+V505+V508+V509+V510+V511+V512+V513+V514+V515+V516+V517+V518+V519+V520+V521+V522+V523+V524+V525+V526+V527+V528+V529+V530+V531+V532+V533+V534+V535+V536+V537+V538+V539+V540+V541+V542+V543+V544+V545+V546+V547+V548+V549+V550+V551+V552+V553+V554+V555+V556+V557+V558+V559+V560+V561+V562+V563+V564+V565+V566+V567+V568+V569+V570+V571+V572+V573+V574+V575+V576+V577+V578+V579+V580+V581+V582+V583+V584+V585+V588+V589+V590+V591+V592+V593+#REF!+#REF!+#REF!+V594+V595+V596+V597+V598+V599+V600+V601+V602+V604+V605+V606+V607+V608+V609+V610+V611+V612+V613+V614+V615+V616+V617+V618+V619+V620+V621+V622+V623+V624+V625+V626+V627+V628+V629+#REF!+#REF!+#REF!+#REF!+#REF!+#REF!+#REF!+#REF!+#REF!+#REF!+#REF!+#REF!+#REF!+#REF!+#REF!+#REF!+#REF!+#REF!+V635+V636+V637+V638+V639+V640+V641+V642+V646+V647+V648+V649+V650+V651+V652+V654+V929+V910+V911+V912+V913+V918+V916+V658+V659+V660+V661+V662+V663+V664+V676+V677+V678+V680+V681+V682+V683+V685+V686+V687+V688+V689+V690+V691+V692+V693+V694+#REF!+#REF!+V839+V840+#REF!+V842+V843+V844+V885+V890+V948+V949+V951+V952+V953+V954+V955+V956+V957+V958+V959+V960+V1015</f>
        <v>#REF!</v>
      </c>
      <c r="W1063" s="42" t="e">
        <f>+W482+W483+W484+W485+W486+W487+W488+W489+W490+W491+W493+W494+W495+W496+W497+W500+W501+W502+W503+W504+W505+W508+W509+W510+W511+W512+W513+W514+W515+W516+W517+W518+W519+W520+W521+W522+W523+W524+W525+W526+W527+W528+W529+W530+W531+W532+W533+W534+W535+W536+W537+W538+W539+W540+W541+W542+W543+W544+W545+W546+W547+W548+W549+W550+W551+W552+W553+W554+W555+W556+W557+W558+W559+W560+W561+W562+W563+W564+W565+W566+W567+W568+W569+W570+W571+W572+W573+W574+W575+W576+W577+W578+W579+W580+W581+W582+W583+W584+W585+W588+W589+W590+W591+W592+W593+#REF!+#REF!+#REF!+W594+W595+W596+W597+W598+W599+W600+W601+W602+W604+W605+W606+W607+W608+W609+W610+W611+W612+W613+W614+W615+W616+W617+W618+W619+W620+W621+W622+W623+W624+W625+W626+W627+W628+W629+#REF!+#REF!+#REF!+#REF!+#REF!+#REF!+#REF!+#REF!+#REF!+#REF!+#REF!+#REF!+#REF!+#REF!+#REF!+#REF!+#REF!+#REF!+W635+W636+W637+W638+W639+W640+W641+W642+W646+W647+W648+W649+W650+W651+W652+W654+W929+W910+W911+W912+W913+W918+W916+W658+W659+W660+W661+W662+W663+W664+W676+W677+W678+W680+W681+W682+W683+W685+W686+W687+W688+W689+W690+W691+W692+W693+W694+#REF!+#REF!+W839+W840+#REF!+W842+W843+W844+W885+W890+W948+W949+W951+W952+W953+W954+W955+W956+W957+W958+W959+W960+W1015</f>
        <v>#REF!</v>
      </c>
      <c r="X1063" s="42" t="e">
        <f>+X482+X483+X484+X485+X486+X487+X488+X489+X490+X491+X493+X494+X495+X496+X497+X500+X501+X502+X503+X504+X505+X508+X509+X510+X511+X512+X513+X514+X515+X516+X517+X518+X519+X520+X521+X522+X523+X524+X525+X526+X527+X528+X529+X530+X531+X532+X533+X534+X535+X536+X537+X538+X539+X540+X541+X542+X543+X544+X545+X546+X547+X548+X549+X550+X551+X552+X553+X554+X555+X556+X557+X558+X559+X560+X561+X562+X563+X564+X565+X566+X567+X568+X569+X570+X571+X572+X573+X574+X575+X576+X577+X578+X579+X580+X581+X582+X583+X584+X585+X588+X589+X590+X591+X592+X593+#REF!+#REF!+#REF!+X594+X595+X596+X597+X598+X599+X600+X601+X602+X604+X605+X606+X607+X608+X609+X610+X611+X612+X613+X614+X615+X616+X617+X618+X619+X620+X621+X622+X623+X624+X625+X626+X627+X628+X629+#REF!+#REF!+#REF!+#REF!+#REF!+#REF!+#REF!+#REF!+#REF!+#REF!+#REF!+#REF!+#REF!+#REF!+#REF!+#REF!+#REF!+#REF!+X635+X636+X637+X638+X639+X640+X641+X642+X646+X647+X648+X649+X650+X651+X652+X654+X929+X910+X911+X912+X913+X918+X916+X658+X659+X660+X661+X662+X663+X664+X676+X677+X678+X680+X681+X682+X683+X685+X686+X687+X688+X689+X690+X691+X692+X693+X694+#REF!+#REF!+X839+X840+#REF!+X842+X843+X844+X885+X890+X948+X949+X951+X952+X953+X954+X955+X956+X957+X958+X959+X960+X1015</f>
        <v>#REF!</v>
      </c>
      <c r="Y1063" s="42" t="e">
        <f>+Y482+Y483+Y484+Y485+Y486+Y487+Y488+Y489+Y490+Y491+Y493+Y494+Y495+Y496+Y497+Y500+Y501+Y502+Y503+Y504+Y505+Y508+Y509+Y510+Y511+Y512+Y513+Y514+Y515+Y516+Y517+Y518+Y519+Y520+Y521+Y522+Y523+Y524+Y525+Y526+Y527+Y528+Y529+Y530+Y531+Y532+Y533+Y534+Y535+Y536+Y537+Y538+Y539+Y540+Y541+Y542+Y543+Y544+Y545+Y546+Y547+Y548+Y549+Y550+Y551+Y552+Y553+Y554+Y555+Y556+Y557+Y558+Y559+Y560+Y561+Y562+Y563+Y564+Y565+Y566+Y567+Y568+Y569+Y570+Y571+Y572+Y573+Y574+Y575+Y576+Y577+Y578+Y579+Y580+Y581+Y582+Y583+Y584+Y585+Y588+Y589+Y590+Y591+Y592+Y593+#REF!+#REF!+#REF!+Y594+Y595+Y596+Y597+Y598+Y599+Y600+Y601+Y602+Y604+Y605+Y606+Y607+Y608+Y609+Y610+Y611+Y612+Y613+Y614+Y615+Y616+Y617+Y618+Y619+Y620+Y621+Y622+Y623+Y624+Y625+Y626+Y627+Y628+Y629+#REF!+#REF!+#REF!+#REF!+#REF!+#REF!+#REF!+#REF!+#REF!+#REF!+#REF!+#REF!+#REF!+#REF!+#REF!+#REF!+#REF!+#REF!+Y635+Y636+Y637+Y638+Y639+Y640+Y641+Y642+Y646+Y647+Y648+Y649+Y650+Y651+Y652+Y654+Y929+Y910+Y911+Y912+Y913+Y918+Y916+Y658+Y659+Y660+Y661+Y662+Y663+Y664+Y676+Y677+Y678+Y680+Y681+Y682+Y683+Y685+Y686+Y687+Y688+Y689+Y690+Y691+Y692+Y693+Y694+#REF!+#REF!+Y839+Y840+#REF!+Y842+Y843+Y844+Y885+Y890+Y948+Y949+Y951+Y952+Y953+Y954+Y955+Y956+Y957+Y958+Y959+Y960+Y1015</f>
        <v>#REF!</v>
      </c>
      <c r="Z1063" s="42" t="e">
        <f>+Z482+Z483+Z484+Z485+Z486+Z487+Z488+Z489+Z490+Z491+Z493+Z494+Z495+Z496+Z497+Z500+Z501+Z502+Z503+Z504+Z505+Z508+Z509+Z510+Z511+Z512+Z513+Z514+Z515+Z516+Z517+Z518+Z519+Z520+Z521+Z522+Z523+Z524+Z525+Z526+Z527+Z528+Z529+Z530+Z531+Z532+Z533+Z534+Z535+Z536+Z537+Z538+Z539+Z540+Z541+Z542+Z543+Z544+Z545+Z546+Z547+Z548+Z549+Z550+Z551+Z552+Z553+Z554+Z555+Z556+Z557+Z558+Z559+Z560+Z561+Z562+Z563+Z564+Z565+Z566+Z567+Z568+Z569+Z570+Z571+Z572+Z573+Z574+Z575+Z576+Z577+Z578+Z579+Z580+Z581+Z582+Z583+Z584+Z585+Z588+Z589+Z590+Z591+Z592+Z593+#REF!+#REF!+#REF!+Z594+Z595+Z596+Z597+Z598+Z599+Z600+Z601+Z602+Z604+Z605+Z606+Z607+Z608+Z609+Z610+Z611+Z612+Z613+Z614+Z615+Z616+Z617+Z618+Z619+Z620+Z621+Z622+Z623+Z624+Z625+Z626+Z627+Z628+Z629+#REF!+#REF!+#REF!+#REF!+#REF!+#REF!+#REF!+#REF!+#REF!+#REF!+#REF!+#REF!+#REF!+#REF!+#REF!+#REF!+#REF!+#REF!+Z635+Z636+Z637+Z638+Z639+Z640+Z641+Z642+Z646+Z647+Z648+Z649+Z650+Z651+Z652+Z654+Z929+Z910+Z911+Z912+Z913+Z918+Z916+Z658+Z659+Z660+Z661+Z662+Z663+Z664+Z676+Z677+Z678+Z680+Z681+Z682+Z683+Z685+Z686+Z687+Z688+Z689+Z690+Z691+Z692+Z693+Z694+#REF!+#REF!+Z839+Z840+#REF!+Z842+Z843+Z844+Z885+Z890+Z948+Z949+Z951+Z952+Z953+Z954+Z955+Z956+Z957+Z958+Z959+Z960+Z1015</f>
        <v>#REF!</v>
      </c>
      <c r="AA1063" s="42" t="e">
        <f>+AA482+AA483+AA484+AA485+AA486+AA487+AA488+AA489+AA490+AA491+AA493+AA494+AA495+AA496+AA497+AA500+AA501+AA502+AA503+AA504+AA505+AA508+AA509+AA510+AA511+AA512+AA513+AA514+AA515+AA516+AA517+AA518+AA519+AA520+AA521+AA522+AA523+AA524+AA525+AA526+AA527+AA528+AA529+AA530+AA531+AA532+AA533+AA534+AA535+AA536+AA537+AA538+AA539+AA540+AA541+AA542+AA543+AA544+AA545+AA546+AA547+AA548+AA549+AA550+AA551+AA552+AA553+AA554+AA555+AA556+AA557+AA558+AA559+AA560+AA561+AA562+AA563+AA564+AA565+AA566+AA567+AA568+AA569+AA570+AA571+AA572+AA573+AA574+AA575+AA576+AA577+AA578+AA579+AA580+AA581+AA582+AA583+AA584+AA585+AA588+AA589+AA590+AA591+AA592+AA593+#REF!+#REF!+#REF!+AA594+AA595+AA596+AA597+AA598+AA599+AA600+AA601+AA602+AA604+AA605+AA606+AA607+AA608+AA609+AA610+AA611+AA612+AA613+AA614+AA615+AA616+AA617+AA618+AA619+AA620+AA621+AA622+AA623+AA624+AA625+AA626+AA627+AA628+AA629+#REF!+#REF!+#REF!+#REF!+#REF!+#REF!+#REF!+#REF!+#REF!+#REF!+#REF!+#REF!+#REF!+#REF!+#REF!+#REF!+#REF!+#REF!+AA635+AA636+AA637+AA638+AA639+AA640+AA641+AA642+AA646+AA647+AA648+AA649+AA650+AA651+AA652+AA654+AA929+AA910+AA911+AA912+AA913+AA918+AA916+AA658+AA659+AA660+AA661+AA662+AA663+AA664+AA676+AA677+AA678+AA680+AA681+AA682+AA683+AA685+AA686+AA687+AA688+AA689+AA690+AA691+AA692+AA693+AA694+#REF!+#REF!+AA839+AA840+#REF!+AA842+AA843+AA844+AA885+AA890+AA948+AA949+AA951+AA952+AA953+AA954+AA955+AA956+AA957+AA958+AA959+AA960+AA1015</f>
        <v>#REF!</v>
      </c>
      <c r="AB1063" s="42" t="e">
        <f>+AB482+AB483+AB484+AB485+AB486+AB487+AB488+AB489+AB490+AB491+AB493+AB494+AB495+AB496+AB497+AB500+AB501+AB502+AB503+AB504+AB505+AB508+AB509+AB510+AB511+AB512+AB513+AB514+AB515+AB516+AB517+AB518+AB519+AB520+AB521+AB522+AB523+AB524+AB525+AB526+AB527+AB528+AB529+AB530+AB531+AB532+AB533+AB534+AB535+AB536+AB537+AB538+AB539+AB540+AB541+AB542+AB543+AB544+AB545+AB546+AB547+AB548+AB549+AB550+AB551+AB552+AB553+AB554+AB555+AB556+AB557+AB558+AB559+AB560+AB561+AB562+AB563+AB564+AB565+AB566+AB567+AB568+AB569+AB570+AB571+AB572+AB573+AB574+AB575+AB576+AB577+AB578+AB579+AB580+AB581+AB582+AB583+AB584+AB585+AB588+AB589+AB590+AB591+AB592+AB593+#REF!+#REF!+#REF!+AB594+AB595+AB596+AB597+AB598+AB599+AB600+AB601+AB602+AB604+AB605+AB606+AB607+AB608+AB609+AB610+AB611+AB612+AB613+AB614+AB615+AB616+AB617+AB618+AB619+AB620+AB621+AB622+AB623+AB624+AB625+AB626+AB627+AB628+AB629+#REF!+#REF!+#REF!+#REF!+#REF!+#REF!+#REF!+#REF!+#REF!+#REF!+#REF!+#REF!+#REF!+#REF!+#REF!+#REF!+#REF!+#REF!+AB635+AB636+AB637+AB638+AB639+AB640+AB641+AB642+AB646+AB647+AB648+AB649+AB650+AB651+AB652+AB654+AB929+AB910+AB911+AB912+AB913+AB918+AB916+AB658+AB659+AB660+AB661+AB662+AB663+AB664+AB676+AB677+AB678+AB680+AB681+AB682+AB683+AB685+AB686+AB687+AB688+AB689+AB690+AB691+AB692+AB693+AB694+#REF!+#REF!+AB839+AB840+#REF!+AB842+AB843+AB844+AB885+AB890+AB948+AB949+AB951+AB952+AB953+AB954+AB955+AB956+AB957+AB958+AB959+AB960+AB1015</f>
        <v>#REF!</v>
      </c>
      <c r="AC1063" s="42" t="e">
        <f>+AC482+AC483+AC484+AC485+AC486+AC487+AC488+AC489+AC490+AC491+AC493+AC494+AC495+AC496+AC497+AC500+AC501+AC502+AC503+AC504+AC505+AC508+AC509+AC510+AC511+AC512+AC513+AC514+AC515+AC516+AC517+AC518+AC519+AC520+AC521+AC522+AC523+AC524+AC525+AC526+AC527+AC528+AC529+AC530+AC531+AC532+AC533+AC534+AC535+AC536+AC537+AC538+AC539+AC540+AC541+AC542+AC543+AC544+AC545+AC546+AC547+AC548+AC549+AC550+AC551+AC552+AC553+AC554+AC555+AC556+AC557+AC558+AC559+AC560+AC561+AC562+AC563+AC564+AC565+AC566+AC567+AC568+AC569+AC570+AC571+AC572+AC573+AC574+AC575+AC576+AC577+AC578+AC579+AC580+AC581+AC582+AC583+AC584+AC585+AC588+AC589+AC590+AC591+AC592+AC593+#REF!+#REF!+#REF!+AC594+AC595+AC596+AC597+AC598+AC599+AC600+AC601+AC602+AC604+AC605+AC606+AC607+AC608+AC609+AC610+AC611+AC612+AC613+AC614+AC615+AC616+AC617+AC618+AC619+AC620+AC621+AC622+AC623+AC624+AC625+AC626+AC627+AC628+AC629+#REF!+#REF!+#REF!+#REF!+#REF!+#REF!+#REF!+#REF!+#REF!+#REF!+#REF!+#REF!+#REF!+#REF!+#REF!+#REF!+#REF!+#REF!+AC635+AC636+AC637+AC638+AC639+AC640+AC641+AC642+AC646+AC647+AC648+AC649+AC650+AC651+AC652+AC654+AC929+AC910+AC911+AC912+AC913+AC918+AC916+AC658+AC659+AC660+AC661+AC662+AC663+AC664+AC676+AC677+AC678+AC680+AC681+AC682+AC683+AC685+AC686+AC687+AC688+AC689+AC690+AC691+AC692+AC693+AC694+#REF!+#REF!+AC839+AC840+#REF!+AC842+AC843+AC844+AC885+AC890+AC948+AC949+AC951+AC952+AC953+AC954+AC955+AC956+AC957+AC958+AC959+AC960+AC1015</f>
        <v>#REF!</v>
      </c>
      <c r="AD1063" s="42" t="e">
        <f>+AD482+AD483+AD484+AD485+AD486+AD487+AD488+AD489+AD490+AD491+AD493+AD494+AD495+AD496+AD497+AD500+AD501+AD502+AD503+AD504+AD505+AD508+AD509+AD510+AD511+AD512+AD513+AD514+AD515+AD516+AD517+AD518+AD519+AD520+AD521+AD522+AD523+AD524+AD525+AD526+AD527+AD528+AD529+AD530+AD531+AD532+AD533+AD534+AD535+AD536+AD537+AD538+AD539+AD540+AD541+AD542+AD543+AD544+AD545+AD546+AD547+AD548+AD549+AD550+AD551+AD552+AD553+AD554+AD555+AD556+AD557+AD558+AD559+AD560+AD561+AD562+AD563+AD564+AD565+AD566+AD567+AD568+AD569+AD570+AD571+AD572+AD573+AD574+AD575+AD576+AD577+AD578+AD579+AD580+AD581+AD582+AD583+AD584+AD585+AD588+AD589+AD590+AD591+AD592+AD593+#REF!+#REF!+#REF!+AD594+AD595+AD596+AD597+AD598+AD599+AD600+AD601+AD602+AD604+AD605+AD606+AD607+AD608+AD609+AD610+AD611+AD612+AD613+AD614+AD615+AD616+AD617+AD618+AD619+AD620+AD621+AD622+AD623+AD624+AD625+AD626+AD627+AD628+AD629+#REF!+#REF!+#REF!+#REF!+#REF!+#REF!+#REF!+#REF!+#REF!+#REF!+#REF!+#REF!+#REF!+#REF!+#REF!+#REF!+#REF!+#REF!+AD635+AD636+AD637+AD638+AD639+AD640+AD641+AD642+AD646+AD647+AD648+AD649+AD650+AD651+AD652+AD654+AD929+AD910+AD911+AD912+AD913+AD918+AD916+AD658+AD659+AD660+AD661+AD662+AD663+AD664+AD676+AD677+AD678+AD680+AD681+AD682+AD683+AD685+AD686+AD687+AD688+AD689+AD690+AD691+AD692+AD693+AD694+#REF!+#REF!+AD839+AD840+#REF!+AD842+AD843+AD844+AD885+AD890+AD948+AD949+AD951+AD952+AD953+AD954+AD955+AD956+AD957+AD958+AD959+AD960+AD1015</f>
        <v>#REF!</v>
      </c>
      <c r="AE1063" s="42" t="e">
        <f>+AE482+AE483+AE484+AE485+AE486+AE487+AE488+AE489+AE490+AE491+AE493+AE494+AE495+AE496+AE497+AE500+AE501+AE502+AE503+AE504+AE505+AE508+AE509+AE510+AE511+AE512+AE513+AE514+AE515+AE516+AE517+AE518+AE519+AE520+AE521+AE522+AE523+AE524+AE525+AE526+AE527+AE528+AE529+AE530+AE531+AE532+AE533+AE534+AE535+AE536+AE537+AE538+AE539+AE540+AE541+AE542+AE543+AE544+AE545+AE546+AE547+AE548+AE549+AE550+AE551+AE552+AE553+AE554+AE555+AE556+AE557+AE558+AE559+AE560+AE561+AE562+AE563+AE564+AE565+AE566+AE567+AE568+AE569+AE570+AE571+AE572+AE573+AE574+AE575+AE576+AE577+AE578+AE579+AE580+AE581+AE582+AE583+AE584+AE585+AE588+AE589+AE590+AE591+AE592+AE593+#REF!+#REF!+#REF!+AE594+AE595+AE596+AE597+AE598+AE599+AE600+AE601+AE602+AE604+AE605+AE606+AE607+AE608+AE609+AE610+AE611+AE612+AE613+AE614+AE615+AE616+AE617+AE618+AE619+AE620+AE621+AE622+AE623+AE624+AE625+AE626+AE627+AE628+AE629+#REF!+#REF!+#REF!+#REF!+#REF!+#REF!+#REF!+#REF!+#REF!+#REF!+#REF!+#REF!+#REF!+#REF!+#REF!+#REF!+#REF!+#REF!+AE635+AE636+AE637+AE638+AE639+AE640+AE641+AE642+AE646+AE647+AE648+AE649+AE650+AE651+AE652+AE654+AE929+AE910+AE911+AE912+AE913+AE918+AE916+AE658+AE659+AE660+AE661+AE662+AE663+AE664+AE676+AE677+AE678+AE680+AE681+AE682+AE683+AE685+AE686+AE687+AE688+AE689+AE690+AE691+AE692+AE693+AE694+#REF!+#REF!+AE839+AE840+#REF!+AE842+AE843+AE844+AE885+AE890+AE948+AE949+AE951+AE952+AE953+AE954+AE955+AE956+AE957+AE958+AE959+AE960+AE1015</f>
        <v>#REF!</v>
      </c>
      <c r="AF1063" s="42" t="e">
        <f>+AF482+AF483+AF484+AF485+AF486+AF487+AF488+AF489+AF490+AF491+AF493+AF494+AF495+AF496+AF497+AF500+AF501+AF502+AF503+AF504+AF505+AF508+AF509+AF510+AF511+AF512+AF513+AF514+AF515+AF516+AF517+AF518+AF519+AF520+AF521+AF522+AF523+AF524+AF525+AF526+AF527+AF528+AF529+AF530+AF531+AF532+AF533+AF534+AF535+AF536+AF537+AF538+AF539+AF540+AF541+AF542+AF543+AF544+AF545+AF546+AF547+AF548+AF549+AF550+AF551+AF552+AF553+AF554+AF555+AF556+AF557+AF558+AF559+AF560+AF561+AF562+AF563+AF564+AF565+AF566+AF567+AF568+AF569+AF570+AF571+AF572+AF573+AF574+AF575+AF576+AF577+AF578+AF579+AF580+AF581+AF582+AF583+AF584+AF585+AF588+AF589+AF590+AF591+AF592+AF593+#REF!+#REF!+#REF!+AF594+AF595+AF596+AF597+AF598+AF599+AF600+AF601+AF602+AF604+AF605+AF606+AF607+AF608+AF609+AF610+AF611+AF612+AF613+AF614+AF615+AF616+AF617+AF618+AF619+AF620+AF621+AF622+AF623+AF624+AF625+AF626+AF627+AF628+AF629+#REF!+#REF!+#REF!+#REF!+#REF!+#REF!+#REF!+#REF!+#REF!+#REF!+#REF!+#REF!+#REF!+#REF!+#REF!+#REF!+#REF!+#REF!+AF635+AF636+AF637+AF638+AF639+AF640+AF641+AF642+AF646+AF647+AF648+AF649+AF650+AF651+AF652+AF654+AF929+AF910+AF911+AF912+AF913+AF918+AF916+AF658+AF659+AF660+AF661+AF662+AF663+AF664+AF676+AF677+AF678+AF680+AF681+AF682+AF683+AF685+AF686+AF687+AF688+AF689+AF690+AF691+AF692+AF693+AF694+#REF!+#REF!+AF839+AF840+#REF!+AF842+AF843+AF844+AF885+AF890+AF948+AF949+AF951+AF952+AF953+AF954+AF955+AF956+AF957+AF958+AF959+AF960+AF1015</f>
        <v>#REF!</v>
      </c>
      <c r="AG1063" s="42" t="e">
        <f>+AG482+AG483+AG484+AG485+AG486+AG487+AG488+AG489+AG490+AG491+AG493+AG494+AG495+AG496+AG497+AG500+AG501+AG502+AG503+AG504+AG505+AG508+AG509+AG510+AG511+AG512+AG513+AG514+AG515+AG516+AG517+AG518+AG519+AG520+AG521+AG522+AG523+AG524+AG525+AG526+AG527+AG528+AG529+AG530+AG531+AG532+AG533+AG534+AG535+AG536+AG537+AG538+AG539+AG540+AG541+AG542+AG543+AG544+AG545+AG546+AG547+AG548+AG549+AG550+AG551+AG552+AG553+AG554+AG555+AG556+AG557+AG558+AG559+AG560+AG561+AG562+AG563+AG564+AG565+AG566+AG567+AG568+AG569+AG570+AG571+AG572+AG573+AG574+AG575+AG576+AG577+AG578+AG579+AG580+AG581+AG582+AG583+AG584+AG585+AG588+AG589+AG590+AG591+AG592+AG593+#REF!+#REF!+#REF!+AG594+AG595+AG596+AG597+AG598+AG599+AG600+AG601+AG602+AG604+AG605+AG606+AG607+AG608+AG609+AG610+AG611+AG612+AG613+AG614+AG615+AG616+AG617+AG618+AG619+AG620+AG621+AG622+AG623+AG624+AG625+AG626+AG627+AG628+AG629+#REF!+#REF!+#REF!+#REF!+#REF!+#REF!+#REF!+#REF!+#REF!+#REF!+#REF!+#REF!+#REF!+#REF!+#REF!+#REF!+#REF!+#REF!+AG635+AG636+AG637+AG638+AG639+AG640+AG641+AG642+AG646+AG647+AG648+AG649+AG650+AG651+AG652+AG654+AG929+AG910+AG911+AG912+AG913+AG918+AG916+AG658+AG659+AG660+AG661+AG662+AG663+AG664+AG676+AG677+AG678+AG680+AG681+AG682+AG683+AG685+AG686+AG687+AG688+AG689+AG690+AG691+AG692+AG693+AG694+#REF!+#REF!+AG839+AG840+#REF!+AG842+AG843+AG844+AG885+AG890+AG948+AG949+AG951+AG952+AG953+AG954+AG955+AG956+AG957+AG958+AG959+AG960+AG1015</f>
        <v>#REF!</v>
      </c>
      <c r="AH1063" s="42" t="e">
        <f>+AH482+AH483+AH484+AH485+AH486+AH487+AH488+AH489+AH490+AH491+AH493+AH494+AH495+AH496+AH497+AH500+AH501+AH502+AH503+AH504+AH505+AH508+AH509+AH510+AH511+AH512+AH513+AH514+AH515+AH516+AH517+AH518+AH519+AH520+AH521+AH522+AH523+AH524+AH525+AH526+AH527+AH528+AH529+AH530+AH531+AH532+AH533+AH534+AH535+AH536+AH537+AH538+AH539+AH540+AH541+AH542+AH543+AH544+AH545+AH546+AH547+AH548+AH549+AH550+AH551+AH552+AH553+AH554+AH555+AH556+AH557+AH558+AH559+AH560+AH561+AH562+AH563+AH564+AH565+AH566+AH567+AH568+AH569+AH570+AH571+AH572+AH573+AH574+AH575+AH576+AH577+AH578+AH579+AH580+AH581+AH582+AH583+AH584+AH585+AH588+AH589+AH590+AH591+AH592+AH593+#REF!+#REF!+#REF!+AH594+AH595+AH596+AH597+AH598+AH599+AH600+AH601+AH602+AH604+AH605+AH606+AH607+AH608+AH609+AH610+AH611+AH612+AH613+AH614+AH615+AH616+AH617+AH618+AH619+AH620+AH621+AH622+AH623+AH624+AH625+AH626+AH627+AH628+AH629+#REF!+#REF!+#REF!+#REF!+#REF!+#REF!+#REF!+#REF!+#REF!+#REF!+#REF!+#REF!+#REF!+#REF!+#REF!+#REF!+#REF!+#REF!+AH635+AH636+AH637+AH638+AH639+AH640+AH641+AH642+AH646+AH647+AH648+AH649+AH650+AH651+AH652+AH654+AH929+AH910+AH911+AH912+AH913+AH918+AH916+AH658+AH659+AH660+AH661+AH662+AH663+AH664+AH676+AH677+AH678+AH680+AH681+AH682+AH683+AH685+AH686+AH687+AH688+AH689+AH690+AH691+AH692+AH693+AH694+#REF!+#REF!+AH839+AH840+#REF!+AH842+AH843+AH844+AH885+AH890+AH948+AH949+AH951+AH952+AH953+AH954+AH955+AH956+AH957+AH958+AH959+AH960+AH1015</f>
        <v>#REF!</v>
      </c>
      <c r="AI1063" s="42" t="e">
        <f>+AI482+AI483+AI484+AI485+AI486+AI487+AI488+AI489+AI490+AI491+AI493+AI494+AI495+AI496+AI497+AI500+AI501+AI502+AI503+AI504+AI505+AI508+AI509+AI510+AI511+AI512+AI513+AI514+AI515+AI516+AI517+AI518+AI519+AI520+AI521+AI522+AI523+AI524+AI525+AI526+AI527+AI528+AI529+AI530+AI531+AI532+AI533+AI534+AI535+AI536+AI537+AI538+AI539+AI540+AI541+AI542+AI543+AI544+AI545+AI546+AI547+AI548+AI549+AI550+AI551+AI552+AI553+AI554+AI555+AI556+AI557+AI558+AI559+AI560+AI561+AI562+AI563+AI564+AI565+AI566+AI567+AI568+AI569+AI570+AI571+AI572+AI573+AI574+AI575+AI576+AI577+AI578+AI579+AI580+AI581+AI582+AI583+AI584+AI585+AI588+AI589+AI590+AI591+AI592+AI593+#REF!+#REF!+#REF!+AI594+AI595+AI596+AI597+AI598+AI599+AI600+AI601+AI602+AI604+AI605+AI606+AI607+AI608+AI609+AI610+AI611+AI612+AI613+AI614+AI615+AI616+AI617+AI618+AI619+AI620+AI621+AI622+AI623+AI624+AI625+AI626+AI627+AI628+AI629+#REF!+#REF!+#REF!+#REF!+#REF!+#REF!+#REF!+#REF!+#REF!+#REF!+#REF!+#REF!+#REF!+#REF!+#REF!+#REF!+#REF!+#REF!+AI635+AI636+AI637+AI638+AI639+AI640+AI641+AI642+AI646+AI647+AI648+AI649+AI650+AI651+AI652+AI654+AI929+AI910+AI911+AI912+AI913+AI918+AI916+AI658+AI659+AI660+AI661+AI662+AI663+AI664+AI676+AI677+AI678+AI680+AI681+AI682+AI683+AI685+AI686+AI687+AI688+AI689+AI690+AI691+AI692+AI693+AI694+#REF!+#REF!+AI839+AI840+#REF!+AI842+AI843+AI844+AI885+AI890+AI948+AI949+AI951+AI952+AI953+AI954+AI955+AI956+AI957+AI958+AI959+AI960+AI1015</f>
        <v>#REF!</v>
      </c>
      <c r="AJ1063" s="42" t="e">
        <f>+AJ482+AJ483+AJ484+AJ485+AJ486+AJ487+AJ488+AJ489+AJ490+AJ491+AJ493+AJ494+AJ495+AJ496+AJ497+AJ500+AJ501+AJ502+AJ503+AJ504+AJ505+AJ508+AJ509+AJ510+AJ511+AJ512+AJ513+AJ514+AJ515+AJ516+AJ517+AJ518+AJ519+AJ520+AJ521+AJ522+AJ523+AJ524+AJ525+AJ526+AJ527+AJ528+AJ529+AJ530+AJ531+AJ532+AJ533+AJ534+AJ535+AJ536+AJ537+AJ538+AJ539+AJ540+AJ541+AJ542+AJ543+AJ544+AJ545+AJ546+AJ547+AJ548+AJ549+AJ550+AJ551+AJ552+AJ553+AJ554+AJ555+AJ556+AJ557+AJ558+AJ559+AJ560+AJ561+AJ562+AJ563+AJ564+AJ565+AJ566+AJ567+AJ568+AJ569+AJ570+AJ571+AJ572+AJ573+AJ574+AJ575+AJ576+AJ577+AJ578+AJ579+AJ580+AJ581+AJ582+AJ583+AJ584+AJ585+AJ588+AJ589+AJ590+AJ591+AJ592+AJ593+#REF!+#REF!+#REF!+AJ594+AJ595+AJ596+AJ597+AJ598+AJ599+AJ600+AJ601+AJ602+AJ604+AJ605+AJ606+AJ607+AJ608+AJ609+AJ610+AJ611+AJ612+AJ613+AJ614+AJ615+AJ616+AJ617+AJ618+AJ619+AJ620+AJ621+AJ622+AJ623+AJ624+AJ625+AJ626+AJ627+AJ628+AJ629+#REF!+#REF!+#REF!+#REF!+#REF!+#REF!+#REF!+#REF!+#REF!+#REF!+#REF!+#REF!+#REF!+#REF!+#REF!+#REF!+#REF!+#REF!+AJ635+AJ636+AJ637+AJ638+AJ639+AJ640+AJ641+AJ642+AJ646+AJ647+AJ648+AJ649+AJ650+AJ651+AJ652+AJ654+AJ929+AJ910+AJ911+AJ912+AJ913+AJ918+AJ916+AJ658+AJ659+AJ660+AJ661+AJ662+AJ663+AJ664+AJ676+AJ677+AJ678+AJ680+AJ681+AJ682+AJ683+AJ685+AJ686+AJ687+AJ688+AJ689+AJ690+AJ691+AJ692+AJ693+AJ694+#REF!+#REF!+AJ839+AJ840+#REF!+AJ842+AJ843+AJ844+AJ885+AJ890+AJ948+AJ949+AJ951+AJ952+AJ953+AJ954+AJ955+AJ956+AJ957+AJ958+AJ959+AJ960+AJ1015</f>
        <v>#REF!</v>
      </c>
      <c r="AK1063" s="42" t="e">
        <f>+AK482+AK483+AK484+AK485+AK486+AK487+AK488+AK489+AK490+AK491+AK493+AK494+AK495+AK496+AK497+AK500+AK501+AK502+AK503+AK504+AK505+AK508+AK509+AK510+AK511+AK512+AK513+AK514+AK515+AK516+AK517+AK518+AK519+AK520+AK521+AK522+AK523+AK524+AK525+AK526+AK527+AK528+AK529+AK530+AK531+AK532+AK533+AK534+AK535+AK536+AK537+AK538+AK539+AK540+AK541+AK542+AK543+AK544+AK545+AK546+AK547+AK548+AK549+AK550+AK551+AK552+AK553+AK554+AK555+AK556+AK557+AK558+AK559+AK560+AK561+AK562+AK563+AK564+AK565+AK566+AK567+AK568+AK569+AK570+AK571+AK572+AK573+AK574+AK575+AK576+AK577+AK578+AK579+AK580+AK581+AK582+AK583+AK584+AK585+AK588+AK589+AK590+AK591+AK592+AK593+#REF!+#REF!+#REF!+AK594+AK595+AK596+AK597+AK598+AK599+AK600+AK601+AK602+AK604+AK605+AK606+AK607+AK608+AK609+AK610+AK611+AK612+AK613+AK614+AK615+AK616+AK617+AK618+AK619+AK620+AK621+AK622+AK623+AK624+AK625+AK626+AK627+AK628+AK629+#REF!+#REF!+#REF!+#REF!+#REF!+#REF!+#REF!+#REF!+#REF!+#REF!+#REF!+#REF!+#REF!+#REF!+#REF!+#REF!+#REF!+#REF!+AK635+AK636+AK637+AK638+AK639+AK640+AK641+AK642+AK646+AK647+AK648+AK649+AK650+AK651+AK652+AK654+AK929+AK910+AK911+AK912+AK913+AK918+AK916+AK658+AK659+AK660+AK661+AK662+AK663+AK664+AK676+AK677+AK678+AK680+AK681+AK682+AK683+AK685+AK686+AK687+AK688+AK689+AK690+AK691+AK692+AK693+AK694+#REF!+#REF!+AK839+AK840+#REF!+AK842+AK843+AK844+AK885+AK890+AK948+AK949+AK951+AK952+AK953+AK954+AK955+AK956+AK957+AK958+AK959+AK960+AK1015</f>
        <v>#REF!</v>
      </c>
      <c r="AL1063" s="42" t="e">
        <f>+AL482+AL483+AL484+AL485+AL486+AL487+AL488+AL489+AL490+AL491+AL493+AL494+AL495+AL496+AL497+AL500+AL501+AL502+AL503+AL504+AL505+AL508+AL509+AL510+AL511+AL512+AL513+AL514+AL515+AL516+AL517+AL518+AL519+AL520+AL521+AL522+AL523+AL524+AL525+AL526+AL527+AL528+AL529+AL530+AL531+AL532+AL533+AL534+AL535+AL536+AL537+AL538+AL539+AL540+AL541+AL542+AL543+AL544+AL545+AL546+AL547+AL548+AL549+AL550+AL551+AL552+AL553+AL554+AL555+AL556+AL557+AL558+AL559+AL560+AL561+AL562+AL563+AL564+AL565+AL566+AL567+AL568+AL569+AL570+AL571+AL572+AL573+AL574+AL575+AL576+AL577+AL578+AL579+AL580+AL581+AL582+AL583+AL584+AL585+AL588+AL589+AL590+AL591+AL592+AL593+#REF!+#REF!+#REF!+AL594+AL595+AL596+AL597+AL598+AL599+AL600+AL601+AL602+AL604+AL605+AL606+AL607+AL608+AL609+AL610+AL611+AL612+AL613+AL614+AL615+AL616+AL617+AL618+AL619+AL620+AL621+AL622+AL623+AL624+AL625+AL626+AL627+AL628+AL629+#REF!+#REF!+#REF!+#REF!+#REF!+#REF!+#REF!+#REF!+#REF!+#REF!+#REF!+#REF!+#REF!+#REF!+#REF!+#REF!+#REF!+#REF!+AL635+AL636+AL637+AL638+AL639+AL640+AL641+AL642+AL646+AL647+AL648+AL649+AL650+AL651+AL652+AL654+AL929+AL910+AL911+AL912+AL913+AL918+AL916+AL658+AL659+AL660+AL661+AL662+AL663+AL664+AL676+AL677+AL678+AL680+AL681+AL682+AL683+AL685+AL686+AL687+AL688+AL689+AL690+AL691+AL692+AL693+AL694+#REF!+#REF!+AL839+AL840+#REF!+AL842+AL843+AL844+AL885+AL890+AL948+AL949+AL951+AL952+AL953+AL954+AL955+AL956+AL957+AL958+AL959+AL960+AL1015</f>
        <v>#REF!</v>
      </c>
      <c r="AM1063" s="42" t="e">
        <f>+AM482+AM483+AM484+AM485+AM486+AM487+AM488+AM489+AM490+AM491+AM493+AM494+AM495+AM496+AM497+AM500+AM501+AM502+AM503+AM504+AM505+AM508+AM509+AM510+AM511+AM512+AM513+AM514+AM515+AM516+AM517+AM518+AM519+AM520+AM521+AM522+AM523+AM524+AM525+AM526+AM527+AM528+AM529+AM530+AM531+AM532+AM533+AM534+AM535+AM536+AM537+AM538+AM539+AM540+AM541+AM542+AM543+AM544+AM545+AM546+AM547+AM548+AM549+AM550+AM551+AM552+AM553+AM554+AM555+AM556+AM557+AM558+AM559+AM560+AM561+AM562+AM563+AM564+AM565+AM566+AM567+AM568+AM569+AM570+AM571+AM572+AM573+AM574+AM575+AM576+AM577+AM578+AM579+AM580+AM581+AM582+AM583+AM584+AM585+AM588+AM589+AM590+AM591+AM592+AM593+#REF!+#REF!+#REF!+AM594+AM595+AM596+AM597+AM598+AM599+AM600+AM601+AM602+AM604+AM605+AM606+AM607+AM608+AM609+AM610+AM611+AM612+AM613+AM614+AM615+AM616+AM617+AM618+AM619+AM620+AM621+AM622+AM623+AM624+AM625+AM626+AM627+AM628+AM629+#REF!+#REF!+#REF!+#REF!+#REF!+#REF!+#REF!+#REF!+#REF!+#REF!+#REF!+#REF!+#REF!+#REF!+#REF!+#REF!+#REF!+#REF!+AM635+AM636+AM637+AM638+AM639+AM640+AM641+AM642+AM646+AM647+AM648+AM649+AM650+AM651+AM652+AM654+AM929+AM910+AM911+AM912+AM913+AM918+AM916+AM658+AM659+AM660+AM661+AM662+AM663+AM664+AM676+AM677+AM678+AM680+AM681+AM682+AM683+AM685+AM686+AM687+AM688+AM689+AM690+AM691+AM692+AM693+AM694+#REF!+#REF!+AM839+AM840+#REF!+AM842+AM843+AM844+AM885+AM890+AM948+AM949+AM951+AM952+AM953+AM954+AM955+AM956+AM957+AM958+AM959+AM960+AM1015</f>
        <v>#REF!</v>
      </c>
      <c r="AN1063" s="42" t="e">
        <f>+AN482+AN483+AN484+AN485+AN486+AN487+AN488+AN489+AN490+AN491+AN493+AN494+AN495+AN496+AN497+AN500+AN501+AN502+AN503+AN504+AN505+AN508+AN509+AN510+AN511+AN512+AN513+AN514+AN515+AN516+AN517+AN518+AN519+AN520+AN521+AN522+AN523+AN524+AN525+AN526+AN527+AN528+AN529+AN530+AN531+AN532+AN533+AN534+AN535+AN536+AN537+AN538+AN539+AN540+AN541+AN542+AN543+AN544+AN545+AN546+AN547+AN548+AN549+AN550+AN551+AN552+AN553+AN554+AN555+AN556+AN557+AN558+AN559+AN560+AN561+AN562+AN563+AN564+AN565+AN566+AN567+AN568+AN569+AN570+AN571+AN572+AN573+AN574+AN575+AN576+AN577+AN578+AN579+AN580+AN581+AN582+AN583+AN584+AN585+AN588+AN589+AN590+AN591+AN592+AN593+#REF!+#REF!+#REF!+AN594+AN595+AN596+AN597+AN598+AN599+AN600+AN601+AN602+AN604+AN605+AN606+AN607+AN608+AN609+AN610+AN611+AN612+AN613+AN614+AN615+AN616+AN617+AN618+AN619+AN620+AN621+AN622+AN623+AN624+AN625+AN626+AN627+AN628+AN629+#REF!+#REF!+#REF!+#REF!+#REF!+#REF!+#REF!+#REF!+#REF!+#REF!+#REF!+#REF!+#REF!+#REF!+#REF!+#REF!+#REF!+#REF!+AN635+AN636+AN637+AN638+AN639+AN640+AN641+AN642+AN646+AN647+AN648+AN649+AN650+AN651+AN652+AN654+AN929+AN910+AN911+AN912+AN913+AN918+AN916+AN658+AN659+AN660+AN661+AN662+AN663+AN664+AN676+AN677+AN678+AN680+AN681+AN682+AN683+AN685+AN686+AN687+AN688+AN689+AN690+AN691+AN692+AN693+AN694+#REF!+#REF!+AN839+AN840+#REF!+AN842+AN843+AN844+AN885+AN890+AN948+AN949+AN951+AN952+AN953+AN954+AN955+AN956+AN957+AN958+AN959+AN960+AN1015</f>
        <v>#REF!</v>
      </c>
      <c r="AO1063" s="42" t="e">
        <f>+AO482+AO483+AO484+AO485+AO486+AO487+AO488+AO489+AO490+AO491+AO493+AO494+AO495+AO496+AO497+AO500+AO501+AO502+AO503+AO504+AO505+AO508+AO509+AO510+AO511+AO512+AO513+AO514+AO515+AO516+AO517+AO518+AO519+AO520+AO521+AO522+AO523+AO524+AO525+AO526+AO527+AO528+AO529+AO530+AO531+AO532+AO533+AO534+AO535+AO536+AO537+AO538+AO539+AO540+AO541+AO542+AO543+AO544+AO545+AO546+AO547+AO548+AO549+AO550+AO551+AO552+AO553+AO554+AO555+AO556+AO557+AO558+AO559+AO560+AO561+AO562+AO563+AO564+AO565+AO566+AO567+AO568+AO569+AO570+AO571+AO572+AO573+AO574+AO575+AO576+AO577+AO578+AO579+AO580+AO581+AO582+AO583+AO584+AO585+AO588+AO589+AO590+AO591+AO592+AO593+#REF!+#REF!+#REF!+AO594+AO595+AO596+AO597+AO598+AO599+AO600+AO601+AO602+AO604+AO605+AO606+AO607+AO608+AO609+AO610+AO611+AO612+AO613+AO614+AO615+AO616+AO617+AO618+AO619+AO620+AO621+AO622+AO623+AO624+AO625+AO626+AO627+AO628+AO629+#REF!+#REF!+#REF!+#REF!+#REF!+#REF!+#REF!+#REF!+#REF!+#REF!+#REF!+#REF!+#REF!+#REF!+#REF!+#REF!+#REF!+#REF!+AO635+AO636+AO637+AO638+AO639+AO640+AO641+AO642+AO646+AO647+AO648+AO649+AO650+AO651+AO652+AO654+AO929+AO910+AO911+AO912+AO913+AO918+AO916+AO658+AO659+AO660+AO661+AO662+AO663+AO664+AO676+AO677+AO678+AO680+AO681+AO682+AO683+AO685+AO686+AO687+AO688+AO689+AO690+AO691+AO692+AO693+AO694+#REF!+#REF!+AO839+AO840+#REF!+AO842+AO843+AO844+AO885+AO890+AO948+AO949+AO951+AO952+AO953+AO954+AO955+AO956+AO957+AO958+AO959+AO960+AO1015</f>
        <v>#REF!</v>
      </c>
      <c r="AP1063" s="42" t="e">
        <f>+AP482+AP483+AP484+AP485+AP486+AP487+AP488+AP489+AP490+AP491+AP493+AP494+AP495+AP496+AP497+AP500+AP501+AP502+AP503+AP504+AP505+AP508+AP509+AP510+AP511+AP512+AP513+AP514+AP515+AP516+AP517+AP518+AP519+AP520+AP521+AP522+AP523+AP524+AP525+AP526+AP527+AP528+AP529+AP530+AP531+AP532+AP533+AP534+AP535+AP536+AP537+AP538+AP539+AP540+AP541+AP542+AP543+AP544+AP545+AP546+AP547+AP548+AP549+AP550+AP551+AP552+AP553+AP554+AP555+AP556+AP557+AP558+AP559+AP560+AP561+AP562+AP563+AP564+AP565+AP566+AP567+AP568+AP569+AP570+AP571+AP572+AP573+AP574+AP575+AP576+AP577+AP578+AP579+AP580+AP581+AP582+AP583+AP584+AP585+AP588+AP589+AP590+AP591+AP592+AP593+#REF!+#REF!+#REF!+AP594+AP595+AP596+AP597+AP598+AP599+AP600+AP601+AP602+AP604+AP605+AP606+AP607+AP608+AP609+AP610+AP611+AP612+AP613+AP614+AP615+AP616+AP617+AP618+AP619+AP620+AP621+AP622+AP623+AP624+AP625+AP626+AP627+AP628+AP629+#REF!+#REF!+#REF!+#REF!+#REF!+#REF!+#REF!+#REF!+#REF!+#REF!+#REF!+#REF!+#REF!+#REF!+#REF!+#REF!+#REF!+#REF!+AP635+AP636+AP637+AP638+AP639+AP640+AP641+AP642+AP646+AP647+AP648+AP649+AP650+AP651+AP652+AP654+AP929+AP910+AP911+AP912+AP913+AP918+AP916+AP658+AP659+AP660+AP661+AP662+AP663+AP664+AP676+AP677+AP678+AP680+AP681+AP682+AP683+AP685+AP686+AP687+AP688+AP689+AP690+AP691+AP692+AP693+AP694+#REF!+#REF!+AP839+AP840+#REF!+AP842+AP843+AP844+AP885+AP890+AP948+AP949+AP951+AP952+AP953+AP954+AP955+AP956+AP957+AP958+AP959+AP960+AP1015</f>
        <v>#REF!</v>
      </c>
      <c r="AQ1063" s="42" t="e">
        <f>+AQ482+AQ483+AQ484+AQ485+AQ486+AQ487+AQ488+AQ489+AQ490+AQ491+AQ493+AQ494+AQ495+AQ496+AQ497+AQ500+AQ501+AQ502+AQ503+AQ504+AQ505+AQ508+AQ509+AQ510+AQ511+AQ512+AQ513+AQ514+AQ515+AQ516+AQ517+AQ518+AQ519+AQ520+AQ521+AQ522+AQ523+AQ524+AQ525+AQ526+AQ527+AQ528+AQ529+AQ530+AQ531+AQ532+AQ533+AQ534+AQ535+AQ536+AQ537+AQ538+AQ539+AQ540+AQ541+AQ542+AQ543+AQ544+AQ545+AQ546+AQ547+AQ548+AQ549+AQ550+AQ551+AQ552+AQ553+AQ554+AQ555+AQ556+AQ557+AQ558+AQ559+AQ560+AQ561+AQ562+AQ563+AQ564+AQ565+AQ566+AQ567+AQ568+AQ569+AQ570+AQ571+AQ572+AQ573+AQ574+AQ575+AQ576+AQ577+AQ578+AQ579+AQ580+AQ581+AQ582+AQ583+AQ584+AQ585+AQ588+AQ589+AQ590+AQ591+AQ592+AQ593+#REF!+#REF!+#REF!+AQ594+AQ595+AQ596+AQ597+AQ598+AQ599+AQ600+AQ601+AQ602+AQ604+AQ605+AQ606+AQ607+AQ608+AQ609+AQ610+AQ611+AQ612+AQ613+AQ614+AQ615+AQ616+AQ617+AQ618+AQ619+AQ620+AQ621+AQ622+AQ623+AQ624+AQ625+AQ626+AQ627+AQ628+AQ629+#REF!+#REF!+#REF!+#REF!+#REF!+#REF!+#REF!+#REF!+#REF!+#REF!+#REF!+#REF!+#REF!+#REF!+#REF!+#REF!+#REF!+#REF!+AQ635+AQ636+AQ637+AQ638+AQ639+AQ640+AQ641+AQ642+AQ646+AQ647+AQ648+AQ649+AQ650+AQ651+AQ652+AQ654+AQ929+AQ910+AQ911+AQ912+AQ913+AQ918+AQ916+AQ658+AQ659+AQ660+AQ661+AQ662+AQ663+AQ664+AQ676+AQ677+AQ678+AQ680+AQ681+AQ682+AQ683+AQ685+AQ686+AQ687+AQ688+AQ689+AQ690+AQ691+AQ692+AQ693+AQ694+#REF!+#REF!+AQ839+AQ840+#REF!+AQ842+AQ843+AQ844+AQ885+AQ890+AQ948+AQ949+AQ951+AQ952+AQ953+AQ954+AQ955+AQ956+AQ957+AQ958+AQ959+AQ960+AQ1015</f>
        <v>#REF!</v>
      </c>
      <c r="AR1063" s="42" t="e">
        <f>+AR482+AR483+AR484+AR485+AR486+AR487+AR488+AR489+AR490+AR491+AR493+AR494+AR495+AR496+AR497+AR500+AR501+AR502+AR503+AR504+AR505+AR508+AR509+AR510+AR511+AR512+AR513+AR514+AR515+AR516+AR517+AR518+AR519+AR520+AR521+AR522+AR523+AR524+AR525+AR526+AR527+AR528+AR529+AR530+AR531+AR532+AR533+AR534+AR535+AR536+AR537+AR538+AR539+AR540+AR541+AR542+AR543+AR544+AR545+AR546+AR547+AR548+AR549+AR550+AR551+AR552+AR553+AR554+AR555+AR556+AR557+AR558+AR559+AR560+AR561+AR562+AR563+AR564+AR565+AR566+AR567+AR568+AR569+AR570+AR571+AR572+AR573+AR574+AR575+AR576+AR577+AR578+AR579+AR580+AR581+AR582+AR583+AR584+AR585+AR588+AR589+AR590+AR591+AR592+AR593+#REF!+#REF!+#REF!+AR594+AR595+AR596+AR597+AR598+AR599+AR600+AR601+AR602+AR604+AR605+AR606+AR607+AR608+AR609+AR610+AR611+AR612+AR613+AR614+AR615+AR616+AR617+AR618+AR619+AR620+AR621+AR622+AR623+AR624+AR625+AR626+AR627+AR628+AR629+#REF!+#REF!+#REF!+#REF!+#REF!+#REF!+#REF!+#REF!+#REF!+#REF!+#REF!+#REF!+#REF!+#REF!+#REF!+#REF!+#REF!+#REF!+AR635+AR636+AR637+AR638+AR639+AR640+AR641+AR642+AR646+AR647+AR648+AR649+AR650+AR651+AR652+AR654+AR929+AR910+AR911+AR912+AR913+AR918+AR916+AR658+AR659+AR660+AR661+AR662+AR663+AR664+AR676+AR677+AR678+AR680+AR681+AR682+AR683+AR685+AR686+AR687+AR688+AR689+AR690+AR691+AR692+AR693+AR694+#REF!+#REF!+AR839+AR840+#REF!+AR842+AR843+AR844+AR885+AR890+AR948+AR949+AR951+AR952+AR953+AR954+AR955+AR956+AR957+AR958+AR959+AR960+AR1015</f>
        <v>#REF!</v>
      </c>
      <c r="AS1063" s="42" t="e">
        <f>+AS482+AS483+AS484+AS485+AS486+AS487+AS488+AS489+AS490+AS491+AS493+AS494+AS495+AS496+AS497+AS500+AS501+AS502+AS503+AS504+AS505+AS508+AS509+AS510+AS511+AS512+AS513+AS514+AS515+AS516+AS517+AS518+AS519+AS520+AS521+AS522+AS523+AS524+AS525+AS526+AS527+AS528+AS529+AS530+AS531+AS532+AS533+AS534+AS535+AS536+AS537+AS538+AS539+AS540+AS541+AS542+AS543+AS544+AS545+AS546+AS547+AS548+AS549+AS550+AS551+AS552+AS553+AS554+AS555+AS556+AS557+AS558+AS559+AS560+AS561+AS562+AS563+AS564+AS565+AS566+AS567+AS568+AS569+AS570+AS571+AS572+AS573+AS574+AS575+AS576+AS577+AS578+AS579+AS580+AS581+AS582+AS583+AS584+AS585+AS588+AS589+AS590+AS591+AS592+AS593+#REF!+#REF!+#REF!+AS594+AS595+AS596+AS597+AS598+AS599+AS600+AS601+AS602+AS604+AS605+AS606+AS607+AS608+AS609+AS610+AS611+AS612+AS613+AS614+AS615+AS616+AS617+AS618+AS619+AS620+AS621+AS622+AS623+AS624+AS625+AS626+AS627+AS628+AS629+#REF!+#REF!+#REF!+#REF!+#REF!+#REF!+#REF!+#REF!+#REF!+#REF!+#REF!+#REF!+#REF!+#REF!+#REF!+#REF!+#REF!+#REF!+AS635+AS636+AS637+AS638+AS639+AS640+AS641+AS642+AS646+AS647+AS648+AS649+AS650+AS651+AS652+AS654+AS929+AS910+AS911+AS912+AS913+AS918+AS916+AS658+AS659+AS660+AS661+AS662+AS663+AS664+AS676+AS677+AS678+AS680+AS681+AS682+AS683+AS685+AS686+AS687+AS688+AS689+AS690+AS691+AS692+AS693+AS694+#REF!+#REF!+AS839+AS840+#REF!+AS842+AS843+AS844+AS885+AS890+AS948+AS949+AS951+AS952+AS953+AS954+AS955+AS956+AS957+AS958+AS959+AS960+AS1015</f>
        <v>#REF!</v>
      </c>
      <c r="AT1063" s="42" t="e">
        <f>+AT482+AT483+AT484+AT485+AT486+AT487+AT488+AT489+AT490+AT491+AT493+AT494+AT495+AT496+AT497+AT500+AT501+AT502+AT503+AT504+AT505+AT508+AT509+AT510+AT511+AT512+AT513+AT514+AT515+AT516+AT517+AT518+AT519+AT520+AT521+AT522+AT523+AT524+AT525+AT526+AT527+AT528+AT529+AT530+AT531+AT532+AT533+AT534+AT535+AT536+AT537+AT538+AT539+AT540+AT541+AT542+AT543+AT544+AT545+AT546+AT547+AT548+AT549+AT550+AT551+AT552+AT553+AT554+AT555+AT556+AT557+AT558+AT559+AT560+AT561+AT562+AT563+AT564+AT565+AT566+AT567+AT568+AT569+AT570+AT571+AT572+AT573+AT574+AT575+AT576+AT577+AT578+AT579+AT580+AT581+AT582+AT583+AT584+AT585+AT588+AT589+AT590+AT591+AT592+AT593+#REF!+#REF!+#REF!+AT594+AT595+AT596+AT597+AT598+AT599+AT600+AT601+AT602+AT604+AT605+AT606+AT607+AT608+AT609+AT610+AT611+AT612+AT613+AT614+AT615+AT616+AT617+AT618+AT619+AT620+AT621+AT622+AT623+AT624+AT625+AT626+AT627+AT628+AT629+#REF!+#REF!+#REF!+#REF!+#REF!+#REF!+#REF!+#REF!+#REF!+#REF!+#REF!+#REF!+#REF!+#REF!+#REF!+#REF!+#REF!+#REF!+AT635+AT636+AT637+AT638+AT639+AT640+AT641+AT642+AT646+AT647+AT648+AT649+AT650+AT651+AT652+AT654+AT929+AT910+AT911+AT912+AT913+AT918+AT916+AT658+AT659+AT660+AT661+AT662+AT663+AT664+AT676+AT677+AT678+AT680+AT681+AT682+AT683+AT685+AT686+AT687+AT688+AT689+AT690+AT691+AT692+AT693+AT694+#REF!+#REF!+AT839+AT840+#REF!+AT842+AT843+AT844+AT885+AT890+AT948+AT949+AT951+AT952+AT953+AT954+AT955+AT956+AT957+AT958+AT959+AT960+AT1015</f>
        <v>#REF!</v>
      </c>
      <c r="AU1063" s="42" t="e">
        <f>+AU482+AU483+AU484+AU485+AU486+AU487+AU488+AU489+AU490+AU491+AU493+AU494+AU495+AU496+AU497+AU500+AU501+AU502+AU503+AU504+AU505+AU508+AU509+AU510+AU511+AU512+AU513+AU514+AU515+AU516+AU517+AU518+AU519+AU520+AU521+AU522+AU523+AU524+AU525+AU526+AU527+AU528+AU529+AU530+AU531+AU532+AU533+AU534+AU535+AU536+AU537+AU538+AU539+AU540+AU541+AU542+AU543+AU544+AU545+AU546+AU547+AU548+AU549+AU550+AU551+AU552+AU553+AU554+AU555+AU556+AU557+AU558+AU559+AU560+AU561+AU562+AU563+AU564+AU565+AU566+AU567+AU568+AU569+AU570+AU571+AU572+AU573+AU574+AU575+AU576+AU577+AU578+AU579+AU580+AU581+AU582+AU583+AU584+AU585+AU588+AU589+AU590+AU591+AU592+AU593+#REF!+#REF!+#REF!+AU594+AU595+AU596+AU597+AU598+AU599+AU600+AU601+AU602+AU604+AU605+AU606+AU607+AU608+AU609+AU610+AU611+AU612+AU613+AU614+AU615+AU616+AU617+AU618+AU619+AU620+AU621+AU622+AU623+AU624+AU625+AU626+AU627+AU628+AU629+#REF!+#REF!+#REF!+#REF!+#REF!+#REF!+#REF!+#REF!+#REF!+#REF!+#REF!+#REF!+#REF!+#REF!+#REF!+#REF!+#REF!+#REF!+AU635+AU636+AU637+AU638+AU639+AU640+AU641+AU642+AU646+AU647+AU648+AU649+AU650+AU651+AU652+AU654+AU929+AU910+AU911+AU912+AU913+AU918+AU916+AU658+AU659+AU660+AU661+AU662+AU663+AU664+AU676+AU677+AU678+AU680+AU681+AU682+AU683+AU685+AU686+AU687+AU688+AU689+AU690+AU691+AU692+AU693+AU694+#REF!+#REF!+AU839+AU840+#REF!+AU842+AU843+AU844+AU885+AU890+AU948+AU949+AU951+AU952+AU953+AU954+AU955+AU956+AU957+AU958+AU959+AU960+AU1015</f>
        <v>#REF!</v>
      </c>
      <c r="AV1063" s="42" t="e">
        <f>+AV482+AV483+AV484+AV485+AV486+AV487+AV488+AV489+AV490+AV491+AV493+AV494+AV495+AV496+AV497+AV500+AV501+AV502+AV503+AV504+AV505+AV508+AV509+AV510+AV511+AV512+AV513+AV514+AV515+AV516+AV517+AV518+AV519+AV520+AV521+AV522+AV523+AV524+AV525+AV526+AV527+AV528+AV529+AV530+AV531+AV532+AV533+AV534+AV535+AV536+AV537+AV538+AV539+AV540+AV541+AV542+AV543+AV544+AV545+AV546+AV547+AV548+AV549+AV550+AV551+AV552+AV553+AV554+AV555+AV556+AV557+AV558+AV559+AV560+AV561+AV562+AV563+AV564+AV565+AV566+AV567+AV568+AV569+AV570+AV571+AV572+AV573+AV574+AV575+AV576+AV577+AV578+AV579+AV580+AV581+AV582+AV583+AV584+AV585+AV588+AV589+AV590+AV591+AV592+AV593+#REF!+#REF!+#REF!+AV594+AV595+AV596+AV597+AV598+AV599+AV600+AV601+AV602+AV604+AV605+AV606+AV607+AV608+AV609+AV610+AV611+AV612+AV613+AV614+AV615+AV616+AV617+AV618+AV619+AV620+AV621+AV622+AV623+AV624+AV625+AV626+AV627+AV628+AV629+#REF!+#REF!+#REF!+#REF!+#REF!+#REF!+#REF!+#REF!+#REF!+#REF!+#REF!+#REF!+#REF!+#REF!+#REF!+#REF!+#REF!+#REF!+AV635+AV636+AV637+AV638+AV639+AV640+AV641+AV642+AV646+AV647+AV648+AV649+AV650+AV651+AV652+AV654+AV929+AV910+AV911+AV912+AV913+AV918+AV916+AV658+AV659+AV660+AV661+AV662+AV663+AV664+AV676+AV677+AV678+AV680+AV681+AV682+AV683+AV685+AV686+AV687+AV688+AV689+AV690+AV691+AV692+AV693+AV694+#REF!+#REF!+AV839+AV840+#REF!+AV842+AV843+AV844+AV885+AV890+AV948+AV949+AV951+AV952+AV953+AV954+AV955+AV956+AV957+AV958+AV959+AV960+AV1015</f>
        <v>#REF!</v>
      </c>
      <c r="AW1063" s="42" t="e">
        <f>+AW482+AW483+AW484+AW485+AW486+AW487+AW488+AW489+AW490+AW491+AW493+AW494+AW495+AW496+AW497+AW500+AW501+AW502+AW503+AW504+AW505+AW508+AW509+AW510+AW511+AW512+AW513+AW514+AW515+AW516+AW517+AW518+AW519+AW520+AW521+AW522+AW523+AW524+AW525+AW526+AW527+AW528+AW529+AW530+AW531+AW532+AW533+AW534+AW535+AW536+AW537+AW538+AW539+AW540+AW541+AW542+AW543+AW544+AW545+AW546+AW547+AW548+AW549+AW550+AW551+AW552+AW553+AW554+AW555+AW556+AW557+AW558+AW559+AW560+AW561+AW562+AW563+AW564+AW565+AW566+AW567+AW568+AW569+AW570+AW571+AW572+AW573+AW574+AW575+AW576+AW577+AW578+AW579+AW580+AW581+AW582+AW583+AW584+AW585+AW588+AW589+AW590+AW591+AW592+AW593+#REF!+#REF!+#REF!+AW594+AW595+AW596+AW597+AW598+AW599+AW600+AW601+AW602+AW604+AW605+AW606+AW607+AW608+AW609+AW610+AW611+AW612+AW613+AW614+AW615+AW616+AW617+AW618+AW619+AW620+AW621+AW622+AW623+AW624+AW625+AW626+AW627+AW628+AW629+#REF!+#REF!+#REF!+#REF!+#REF!+#REF!+#REF!+#REF!+#REF!+#REF!+#REF!+#REF!+#REF!+#REF!+#REF!+#REF!+#REF!+#REF!+AW635+AW636+AW637+AW638+AW639+AW640+AW641+AW642+AW646+AW647+AW648+AW649+AW650+AW651+AW652+AW654+AW929+AW910+AW911+AW912+AW913+AW918+AW916+AW658+AW659+AW660+AW661+AW662+AW663+AW664+AW676+AW677+AW678+AW680+AW681+AW682+AW683+AW685+AW686+AW687+AW688+AW689+AW690+AW691+AW692+AW693+AW694+#REF!+#REF!+AW839+AW840+#REF!+AW842+AW843+AW844+AW885+AW890+AW948+AW949+AW951+AW952+AW953+AW954+AW955+AW956+AW957+AW958+AW959+AW960+AW1015</f>
        <v>#REF!</v>
      </c>
      <c r="AX1063" s="42" t="e">
        <f>+AX482+AX483+AX484+AX485+AX486+AX487+AX488+AX489+AX490+AX491+AX493+AX494+AX495+AX496+AX497+AX500+AX501+AX502+AX503+AX504+AX505+AX508+AX509+AX510+AX511+AX512+AX513+AX514+AX515+AX516+AX517+AX518+AX519+AX520+AX521+AX522+AX523+AX524+AX525+AX526+AX527+AX528+AX529+AX530+AX531+AX532+AX533+AX534+AX535+AX536+AX537+AX538+AX539+AX540+AX541+AX542+AX543+AX544+AX545+AX546+AX547+AX548+AX549+AX550+AX551+AX552+AX553+AX554+AX555+AX556+AX557+AX558+AX559+AX560+AX561+AX562+AX563+AX564+AX565+AX566+AX567+AX568+AX569+AX570+AX571+AX572+AX573+AX574+AX575+AX576+AX577+AX578+AX579+AX580+AX581+AX582+AX583+AX584+AX585+AX588+AX589+AX590+AX591+AX592+AX593+#REF!+#REF!+#REF!+AX594+AX595+AX596+AX597+AX598+AX599+AX600+AX601+AX602+AX604+AX605+AX606+AX607+AX608+AX609+AX610+AX611+AX612+AX613+AX614+AX615+AX616+AX617+AX618+AX619+AX620+AX621+AX622+AX623+AX624+AX625+AX626+AX627+AX628+AX629+#REF!+#REF!+#REF!+#REF!+#REF!+#REF!+#REF!+#REF!+#REF!+#REF!+#REF!+#REF!+#REF!+#REF!+#REF!+#REF!+#REF!+#REF!+AX635+AX636+AX637+AX638+AX639+AX640+AX641+AX642+AX646+AX647+AX648+AX649+AX650+AX651+AX652+AX654+AX929+AX910+AX911+AX912+AX913+AX918+AX916+AX658+AX659+AX660+AX661+AX662+AX663+AX664+AX676+AX677+AX678+AX680+AX681+AX682+AX683+AX685+AX686+AX687+AX688+AX689+AX690+AX691+AX692+AX693+AX694+#REF!+#REF!+AX839+AX840+#REF!+AX842+AX843+AX844+AX885+AX890+AX948+AX949+AX951+AX952+AX953+AX954+AX955+AX956+AX957+AX958+AX959+AX960+AX1015</f>
        <v>#REF!</v>
      </c>
      <c r="AY1063" s="42" t="e">
        <f>+AY482+AY483+AY484+AY485+AY486+AY487+AY488+AY489+AY490+AY491+AY493+AY494+AY495+AY496+AY497+AY500+AY501+AY502+AY503+AY504+AY505+AY508+AY509+AY510+AY511+AY512+AY513+AY514+AY515+AY516+AY517+AY518+AY519+AY520+AY521+AY522+AY523+AY524+AY525+AY526+AY527+AY528+AY529+AY530+AY531+AY532+AY533+AY534+AY535+AY536+AY537+AY538+AY539+AY540+AY541+AY542+AY543+AY544+AY545+AY546+AY547+AY548+AY549+AY550+AY551+AY552+AY553+AY554+AY555+AY556+AY557+AY558+AY559+AY560+AY561+AY562+AY563+AY564+AY565+AY566+AY567+AY568+AY569+AY570+AY571+AY572+AY573+AY574+AY575+AY576+AY577+AY578+AY579+AY580+AY581+AY582+AY583+AY584+AY585+AY588+AY589+AY590+AY591+AY592+AY593+#REF!+#REF!+#REF!+AY594+AY595+AY596+AY597+AY598+AY599+AY600+AY601+AY602+AY604+AY605+AY606+AY607+AY608+AY609+AY610+AY611+AY612+AY613+AY614+AY615+AY616+AY617+AY618+AY619+AY620+AY621+AY622+AY623+AY624+AY625+AY626+AY627+AY628+AY629+#REF!+#REF!+#REF!+#REF!+#REF!+#REF!+#REF!+#REF!+#REF!+#REF!+#REF!+#REF!+#REF!+#REF!+#REF!+#REF!+#REF!+#REF!+AY635+AY636+AY637+AY638+AY639+AY640+AY641+AY642+AY646+AY647+AY648+AY649+AY650+AY651+AY652+AY654+AY929+AY910+AY911+AY912+AY913+AY918+AY916+AY658+AY659+AY660+AY661+AY662+AY663+AY664+AY676+AY677+AY678+AY680+AY681+AY682+AY683+AY685+AY686+AY687+AY688+AY689+AY690+AY691+AY692+AY693+AY694+#REF!+#REF!+AY839+AY840+#REF!+AY842+AY843+AY844+AY885+AY890+AY948+AY949+AY951+AY952+AY953+AY954+AY955+AY956+AY957+AY958+AY959+AY960+AY1015</f>
        <v>#REF!</v>
      </c>
      <c r="AZ1063" s="42" t="e">
        <f>+AZ482+AZ483+AZ484+AZ485+AZ486+AZ487+AZ488+AZ489+AZ490+AZ491+AZ493+AZ494+AZ495+AZ496+AZ497+AZ500+AZ501+AZ502+AZ503+AZ504+AZ505+AZ508+AZ509+AZ510+AZ511+AZ512+AZ513+AZ514+AZ515+AZ516+AZ517+AZ518+AZ519+AZ520+AZ521+AZ522+AZ523+AZ524+AZ525+AZ526+AZ527+AZ528+AZ529+AZ530+AZ531+AZ532+AZ533+AZ534+AZ535+AZ536+AZ537+AZ538+AZ539+AZ540+AZ541+AZ542+AZ543+AZ544+AZ545+AZ546+AZ547+AZ548+AZ549+AZ550+AZ551+AZ552+AZ553+AZ554+AZ555+AZ556+AZ557+AZ558+AZ559+AZ560+AZ561+AZ562+AZ563+AZ564+AZ565+AZ566+AZ567+AZ568+AZ569+AZ570+AZ571+AZ572+AZ573+AZ574+AZ575+AZ576+AZ577+AZ578+AZ579+AZ580+AZ581+AZ582+AZ583+AZ584+AZ585+AZ588+AZ589+AZ590+AZ591+AZ592+AZ593+#REF!+#REF!+#REF!+AZ594+AZ595+AZ596+AZ597+AZ598+AZ599+AZ600+AZ601+AZ602+AZ604+AZ605+AZ606+AZ607+AZ608+AZ609+AZ610+AZ611+AZ612+AZ613+AZ614+AZ615+AZ616+AZ617+AZ618+AZ619+AZ620+AZ621+AZ622+AZ623+AZ624+AZ625+AZ626+AZ627+AZ628+AZ629+#REF!+#REF!+#REF!+#REF!+#REF!+#REF!+#REF!+#REF!+#REF!+#REF!+#REF!+#REF!+#REF!+#REF!+#REF!+#REF!+#REF!+#REF!+AZ635+AZ636+AZ637+AZ638+AZ639+AZ640+AZ641+AZ642+AZ646+AZ647+AZ648+AZ649+AZ650+AZ651+AZ652+AZ654+AZ929+AZ910+AZ911+AZ912+AZ913+AZ918+AZ916+AZ658+AZ659+AZ660+AZ661+AZ662+AZ663+AZ664+AZ676+AZ677+AZ678+AZ680+AZ681+AZ682+AZ683+AZ685+AZ686+AZ687+AZ688+AZ689+AZ690+AZ691+AZ692+AZ693+AZ694+#REF!+#REF!+AZ839+AZ840+#REF!+AZ842+AZ843+AZ844+AZ885+AZ890+AZ948+AZ949+AZ951+AZ952+AZ953+AZ954+AZ955+AZ956+AZ957+AZ958+AZ959+AZ960+AZ1015</f>
        <v>#REF!</v>
      </c>
      <c r="BA1063" s="42" t="e">
        <f>+BA482+BA483+BA484+BA485+BA486+BA487+BA488+BA489+BA490+BA491+BA493+BA494+BA495+BA496+BA497+BA500+BA501+BA502+BA503+BA504+BA505+BA508+BA509+BA510+BA511+BA512+BA513+BA514+BA515+BA516+BA517+BA518+BA519+BA520+BA521+BA522+BA523+BA524+BA525+BA526+BA527+BA528+BA529+BA530+BA531+BA532+BA533+BA534+BA535+BA536+BA537+BA538+BA539+BA540+BA541+BA542+BA543+BA544+BA545+BA546+BA547+BA548+BA549+BA550+BA551+BA552+BA553+BA554+BA555+BA556+BA557+BA558+BA559+BA560+BA561+BA562+BA563+BA564+BA565+BA566+BA567+BA568+BA569+BA570+BA571+BA572+BA573+BA574+BA575+BA576+BA577+BA578+BA579+BA580+BA581+BA582+BA583+BA584+BA585+BA588+BA589+BA590+BA591+BA592+BA593+#REF!+#REF!+#REF!+BA594+BA595+BA596+BA597+BA598+BA599+BA600+BA601+BA602+BA604+BA605+BA606+BA607+BA608+BA609+BA610+BA611+BA612+BA613+BA614+BA615+BA616+BA617+BA618+BA619+BA620+BA621+BA622+BA623+BA624+BA625+BA626+BA627+BA628+BA629+#REF!+#REF!+#REF!+#REF!+#REF!+#REF!+#REF!+#REF!+#REF!+#REF!+#REF!+#REF!+#REF!+#REF!+#REF!+#REF!+#REF!+#REF!+BA635+BA636+BA637+BA638+BA639+BA640+BA641+BA642+BA646+BA647+BA648+BA649+BA650+BA651+BA652+BA654+BA929+BA910+BA911+BA912+BA913+BA918+BA916+BA658+BA659+BA660+BA661+BA662+BA663+BA664+BA676+BA677+BA678+BA680+BA681+BA682+BA683+BA685+BA686+BA687+BA688+BA689+BA690+BA691+BA692+BA693+BA694+#REF!+#REF!+BA839+BA840+#REF!+BA842+BA843+BA844+BA885+BA890+BA948+BA949+BA951+BA952+BA953+BA954+BA955+BA956+BA957+BA958+BA959+BA960+BA1015</f>
        <v>#REF!</v>
      </c>
      <c r="BB1063" s="42" t="e">
        <f>+BB482+BB483+BB484+BB485+BB486+BB487+BB488+BB489+BB490+BB491+BB493+BB494+BB495+BB496+BB497+BB500+BB501+BB502+BB503+BB504+BB505+BB508+BB509+BB510+BB511+BB512+BB513+BB514+BB515+BB516+BB517+BB518+BB519+BB520+BB521+BB522+BB523+BB524+BB525+BB526+BB527+BB528+BB529+BB530+BB531+BB532+BB533+BB534+BB535+BB536+BB537+BB538+BB539+BB540+BB541+BB542+BB543+BB544+BB545+BB546+BB547+BB548+BB549+BB550+BB551+BB552+BB553+BB554+BB555+BB556+BB557+BB558+BB559+BB560+BB561+BB562+BB563+BB564+BB565+BB566+BB567+BB568+BB569+BB570+BB571+BB572+BB573+BB574+BB575+BB576+BB577+BB578+BB579+BB580+BB581+BB582+BB583+BB584+BB585+BB588+BB589+BB590+BB591+BB592+BB593+#REF!+#REF!+#REF!+BB594+BB595+BB596+BB597+BB598+BB599+BB600+BB601+BB602+BB604+BB605+BB606+BB607+BB608+BB609+BB610+BB611+BB612+BB613+BB614+BB615+BB616+BB617+BB618+BB619+BB620+BB621+BB622+BB623+BB624+BB625+BB626+BB627+BB628+BB629+#REF!+#REF!+#REF!+#REF!+#REF!+#REF!+#REF!+#REF!+#REF!+#REF!+#REF!+#REF!+#REF!+#REF!+#REF!+#REF!+#REF!+#REF!+BB635+BB636+BB637+BB638+BB639+BB640+BB641+BB642+BB646+BB647+BB648+BB649+BB650+BB651+BB652+BB654+BB929+BB910+BB911+BB912+BB913+BB918+BB916+BB658+BB659+BB660+BB661+BB662+BB663+BB664+BB676+BB677+BB678+BB680+BB681+BB682+BB683+BB685+BB686+BB687+BB688+BB689+BB690+BB691+BB692+BB693+BB694+#REF!+#REF!+BB839+BB840+#REF!+BB842+BB843+BB844+BB885+BB890+BB948+BB949+BB951+BB952+BB953+BB954+BB955+BB956+BB957+BB958+BB959+BB960+BB1015</f>
        <v>#REF!</v>
      </c>
      <c r="BC1063" s="42" t="e">
        <f>+BC482+BC483+BC484+BC485+BC486+BC487+BC488+BC489+BC490+BC491+BC493+BC494+BC495+BC496+BC497+BC500+BC501+BC502+BC503+BC504+BC505+BC508+BC509+BC510+BC511+BC512+BC513+BC514+BC515+BC516+BC517+BC518+BC519+BC520+BC521+BC522+BC523+BC524+BC525+BC526+BC527+BC528+BC529+BC530+BC531+BC532+BC533+BC534+BC535+BC536+BC537+BC538+BC539+BC540+BC541+BC542+BC543+BC544+BC545+BC546+BC547+BC548+BC549+BC550+BC551+BC552+BC553+BC554+BC555+BC556+BC557+BC558+BC559+BC560+BC561+BC562+BC563+BC564+BC565+BC566+BC567+BC568+BC569+BC570+BC571+BC572+BC573+BC574+BC575+BC576+BC577+BC578+BC579+BC580+BC581+BC582+BC583+BC584+BC585+BC588+BC589+BC590+BC591+BC592+BC593+#REF!+#REF!+#REF!+BC594+BC595+BC596+BC597+BC598+BC599+BC600+BC601+BC602+BC604+BC605+BC606+BC607+BC608+BC609+BC610+BC611+BC612+BC613+BC614+BC615+BC616+BC617+BC618+BC619+BC620+BC621+BC622+BC623+BC624+BC625+BC626+BC627+BC628+BC629+#REF!+#REF!+#REF!+#REF!+#REF!+#REF!+#REF!+#REF!+#REF!+#REF!+#REF!+#REF!+#REF!+#REF!+#REF!+#REF!+#REF!+#REF!+BC635+BC636+BC637+BC638+BC639+BC640+BC641+BC642+BC646+BC647+BC648+BC649+BC650+BC651+BC652+BC654+BC929+BC910+BC911+BC912+BC913+BC918+BC916+BC658+BC659+BC660+BC661+BC662+BC663+BC664+BC676+BC677+BC678+BC680+BC681+BC682+BC683+BC685+BC686+BC687+BC688+BC689+BC690+BC691+BC692+BC693+BC694+#REF!+#REF!+BC839+BC840+#REF!+BC842+BC843+BC844+BC885+BC890+BC948+BC949+BC951+BC952+BC953+BC954+BC955+BC956+BC957+BC958+BC959+BC960+BC1015</f>
        <v>#REF!</v>
      </c>
      <c r="BD1063" s="42" t="e">
        <f>+BD482+BD483+BD484+BD485+BD486+BD487+BD488+BD489+BD490+BD491+BD493+BD494+BD495+BD496+BD497+BD500+BD501+BD502+BD503+BD504+BD505+BD508+BD509+BD510+BD511+BD512+BD513+BD514+BD515+BD516+BD517+BD518+BD519+BD520+BD521+BD522+BD523+BD524+BD525+BD526+BD527+BD528+BD529+BD530+BD531+BD532+BD533+BD534+BD535+BD536+BD537+BD538+BD539+BD540+BD541+BD542+BD543+BD544+BD545+BD546+BD547+BD548+BD549+BD550+BD551+BD552+BD553+BD554+BD555+BD556+BD557+BD558+BD559+BD560+BD561+BD562+BD563+BD564+BD565+BD566+BD567+BD568+BD569+BD570+BD571+BD572+BD573+BD574+BD575+BD576+BD577+BD578+BD579+BD580+BD581+BD582+BD583+BD584+BD585+BD588+BD589+BD590+BD591+BD592+BD593+#REF!+#REF!+#REF!+BD594+BD595+BD596+BD597+BD598+BD599+BD600+BD601+BD602+BD604+BD605+BD606+BD607+BD608+BD609+BD610+BD611+BD612+BD613+BD614+BD615+BD616+BD617+BD618+BD619+BD620+BD621+BD622+BD623+BD624+BD625+BD626+BD627+BD628+BD629+#REF!+#REF!+#REF!+#REF!+#REF!+#REF!+#REF!+#REF!+#REF!+#REF!+#REF!+#REF!+#REF!+#REF!+#REF!+#REF!+#REF!+#REF!+BD635+BD636+BD637+BD638+BD639+BD640+BD641+BD642+BD646+BD647+BD648+BD649+BD650+BD651+BD652+BD654+BD929+BD910+BD911+BD912+BD913+BD918+BD916+BD658+BD659+BD660+BD661+BD662+BD663+BD664+BD676+BD677+BD678+BD680+BD681+BD682+BD683+BD685+BD686+BD687+BD688+BD689+BD690+BD691+BD692+BD693+BD694+#REF!+#REF!+BD839+BD840+#REF!+BD842+BD843+BD844+BD885+BD890+BD948+BD949+BD951+BD952+BD953+BD954+BD955+BD956+BD957+BD958+BD959+BD960+BD1015</f>
        <v>#REF!</v>
      </c>
      <c r="BE1063" s="42" t="e">
        <f>+BE482+BE483+BE484+BE485+BE486+BE487+BE488+BE489+BE490+BE491+BE493+BE494+BE495+BE496+BE497+BE500+BE501+BE502+BE503+BE504+BE505+BE508+BE509+BE510+BE511+BE512+BE513+BE514+BE515+BE516+BE517+BE518+BE519+BE520+BE521+BE522+BE523+BE524+BE525+BE526+BE527+BE528+BE529+BE530+BE531+BE532+BE533+BE534+BE535+BE536+BE537+BE538+BE539+BE540+BE541+BE542+BE543+BE544+BE545+BE546+BE547+BE548+BE549+BE550+BE551+BE552+BE553+BE554+BE555+BE556+BE557+BE558+BE559+BE560+BE561+BE562+BE563+BE564+BE565+BE566+BE567+BE568+BE569+BE570+BE571+BE572+BE573+BE574+BE575+BE576+BE577+BE578+BE579+BE580+BE581+BE582+BE583+BE584+BE585+BE588+BE589+BE590+BE591+BE592+BE593+#REF!+#REF!+#REF!+BE594+BE595+BE596+BE597+BE598+BE599+BE600+BE601+BE602+BE604+BE605+BE606+BE607+BE608+BE609+BE610+BE611+BE612+BE613+BE614+BE615+BE616+BE617+BE618+BE619+BE620+BE621+BE622+BE623+BE624+BE625+BE626+BE627+BE628+BE629+#REF!+#REF!+#REF!+#REF!+#REF!+#REF!+#REF!+#REF!+#REF!+#REF!+#REF!+#REF!+#REF!+#REF!+#REF!+#REF!+#REF!+#REF!+BE635+BE636+BE637+BE638+BE639+BE640+BE641+BE642+BE646+BE647+BE648+BE649+BE650+BE651+BE652+BE654+BE929+BE910+BE911+BE912+BE913+BE918+BE916+BE658+BE659+BE660+BE661+BE662+BE663+BE664+BE676+BE677+BE678+BE680+BE681+BE682+BE683+BE685+BE686+BE687+BE688+BE689+BE690+BE691+BE692+BE693+BE694+#REF!+#REF!+BE839+BE840+#REF!+BE842+BE843+BE844+BE885+BE890+BE948+BE949+BE951+BE952+BE953+BE954+BE955+BE956+BE957+BE958+BE959+BE960+BE1015</f>
        <v>#REF!</v>
      </c>
      <c r="BF1063" s="42" t="e">
        <f>+BF482+BF483+BF484+BF485+BF486+BF487+BF488+BF489+BF490+BF491+BF493+BF494+BF495+BF496+BF497+BF500+BF501+BF502+BF503+BF504+BF505+BF508+BF509+BF510+BF511+BF512+BF513+BF514+BF515+BF516+BF517+BF518+BF519+BF520+BF521+BF522+BF523+BF524+BF525+BF526+BF527+BF528+BF529+BF530+BF531+BF532+BF533+BF534+BF535+BF536+BF537+BF538+BF539+BF540+BF541+BF542+BF543+BF544+BF545+BF546+BF547+BF548+BF549+BF550+BF551+BF552+BF553+BF554+BF555+BF556+BF557+BF558+BF559+BF560+BF561+BF562+BF563+BF564+BF565+BF566+BF567+BF568+BF569+BF570+BF571+BF572+BF573+BF574+BF575+BF576+BF577+BF578+BF579+BF580+BF581+BF582+BF583+BF584+BF585+BF588+BF589+BF590+BF591+BF592+BF593+#REF!+#REF!+#REF!+BF594+BF595+BF596+BF597+BF598+BF599+BF600+BF601+BF602+BF604+BF605+BF606+BF607+BF608+BF609+BF610+BF611+BF612+BF613+BF614+BF615+BF616+BF617+BF618+BF619+BF620+BF621+BF622+BF623+BF624+BF625+BF626+BF627+BF628+BF629+#REF!+#REF!+#REF!+#REF!+#REF!+#REF!+#REF!+#REF!+#REF!+#REF!+#REF!+#REF!+#REF!+#REF!+#REF!+#REF!+#REF!+#REF!+BF635+BF636+BF637+BF638+BF639+BF640+BF641+BF642+BF646+BF647+BF648+BF649+BF650+BF651+BF652+BF654+BF929+BF910+BF911+BF912+BF913+BF918+BF916+BF658+BF659+BF660+BF661+BF662+BF663+BF664+BF676+BF677+BF678+BF680+BF681+BF682+BF683+BF685+BF686+BF687+BF688+BF689+BF690+BF691+BF692+BF693+BF694+#REF!+#REF!+BF839+BF840+#REF!+BF842+BF843+BF844+BF885+BF890+BF948+BF949+BF951+BF952+BF953+BF954+BF955+BF956+BF957+BF958+BF959+BF960+BF1015</f>
        <v>#REF!</v>
      </c>
    </row>
    <row r="1064" spans="1:58" s="3" customFormat="1" ht="26.25" hidden="1" customHeight="1">
      <c r="A1064" s="14" t="s">
        <v>1348</v>
      </c>
      <c r="B1064" s="14" t="s">
        <v>1348</v>
      </c>
      <c r="C1064" s="14" t="s">
        <v>1348</v>
      </c>
      <c r="D1064" s="83"/>
      <c r="E1064" s="83"/>
      <c r="F1064" s="50"/>
      <c r="G1064" s="50"/>
      <c r="H1064" s="52"/>
      <c r="I1064" s="52">
        <v>0</v>
      </c>
      <c r="J1064" s="42"/>
      <c r="K1064" s="42"/>
      <c r="L1064" s="42"/>
      <c r="M1064" s="42"/>
      <c r="N1064" s="42"/>
      <c r="O1064" s="42"/>
      <c r="P1064" s="42"/>
      <c r="Q1064" s="42"/>
      <c r="R1064" s="42"/>
      <c r="S1064" s="42"/>
      <c r="T1064" s="42"/>
      <c r="U1064" s="42"/>
      <c r="V1064" s="42"/>
      <c r="W1064" s="42"/>
      <c r="X1064" s="42"/>
      <c r="Y1064" s="42"/>
      <c r="Z1064" s="42"/>
      <c r="AA1064" s="42"/>
      <c r="AB1064" s="42"/>
      <c r="AC1064" s="42"/>
      <c r="AD1064" s="42"/>
      <c r="AE1064" s="42"/>
      <c r="AF1064" s="42"/>
      <c r="AG1064" s="42"/>
      <c r="AH1064" s="42"/>
      <c r="AI1064" s="42"/>
      <c r="AJ1064" s="42"/>
      <c r="AK1064" s="42"/>
      <c r="AL1064" s="42"/>
      <c r="AM1064" s="42"/>
      <c r="AN1064" s="42"/>
      <c r="AO1064" s="42"/>
      <c r="AP1064" s="42"/>
      <c r="AQ1064" s="42"/>
      <c r="AR1064" s="42"/>
      <c r="AS1064" s="42"/>
      <c r="AT1064" s="42"/>
      <c r="AU1064" s="42"/>
      <c r="AV1064" s="42"/>
      <c r="AW1064" s="42"/>
      <c r="AX1064" s="42"/>
      <c r="AY1064" s="42"/>
      <c r="AZ1064" s="42"/>
      <c r="BA1064" s="42"/>
      <c r="BB1064" s="42"/>
      <c r="BC1064" s="42"/>
      <c r="BD1064" s="42"/>
      <c r="BE1064" s="42"/>
      <c r="BF1064" s="42"/>
    </row>
    <row r="1065" spans="1:58" s="3" customFormat="1" ht="26.25" hidden="1" customHeight="1">
      <c r="A1065" s="14" t="s">
        <v>15</v>
      </c>
      <c r="B1065" s="14" t="s">
        <v>15</v>
      </c>
      <c r="C1065" s="14" t="s">
        <v>15</v>
      </c>
      <c r="D1065" s="83"/>
      <c r="E1065" s="83"/>
      <c r="F1065" s="50"/>
      <c r="G1065" s="50"/>
      <c r="H1065" s="52"/>
      <c r="I1065" s="52">
        <v>5</v>
      </c>
      <c r="J1065" s="42" t="e">
        <f>+#REF!+#REF!+#REF!+J1037+J1038</f>
        <v>#REF!</v>
      </c>
      <c r="K1065" s="42" t="e">
        <f>+#REF!+#REF!+#REF!+K1037+K1038</f>
        <v>#REF!</v>
      </c>
      <c r="L1065" s="42" t="e">
        <f>+#REF!+#REF!+#REF!+L1037+L1038</f>
        <v>#REF!</v>
      </c>
      <c r="M1065" s="42" t="e">
        <f>+#REF!+#REF!+#REF!+M1037+M1038</f>
        <v>#REF!</v>
      </c>
      <c r="N1065" s="42" t="e">
        <f>+#REF!+#REF!+#REF!+N1037+N1038</f>
        <v>#REF!</v>
      </c>
      <c r="O1065" s="42" t="e">
        <f>+#REF!+#REF!+#REF!+O1037+O1038</f>
        <v>#REF!</v>
      </c>
      <c r="P1065" s="42" t="e">
        <f>+#REF!+#REF!+#REF!+P1037+P1038</f>
        <v>#REF!</v>
      </c>
      <c r="Q1065" s="42" t="e">
        <f>#REF!+Q1037</f>
        <v>#REF!</v>
      </c>
      <c r="R1065" s="42" t="e">
        <f>#REF!+R1037</f>
        <v>#REF!</v>
      </c>
      <c r="S1065" s="42" t="e">
        <f>#REF!+S1037</f>
        <v>#REF!</v>
      </c>
      <c r="T1065" s="42" t="e">
        <f>#REF!+T1037</f>
        <v>#REF!</v>
      </c>
      <c r="U1065" s="42" t="e">
        <f>#REF!+U1037</f>
        <v>#REF!</v>
      </c>
      <c r="V1065" s="42" t="e">
        <f>#REF!+V1037</f>
        <v>#REF!</v>
      </c>
      <c r="W1065" s="42" t="e">
        <f>+#REF!+#REF!+#REF!+W1037+W1038</f>
        <v>#REF!</v>
      </c>
      <c r="X1065" s="42" t="e">
        <f>#REF!+X1037</f>
        <v>#REF!</v>
      </c>
      <c r="Y1065" s="42" t="e">
        <f>#REF!+Y1037</f>
        <v>#REF!</v>
      </c>
      <c r="Z1065" s="42" t="e">
        <f>#REF!+Z1037</f>
        <v>#REF!</v>
      </c>
      <c r="AA1065" s="42" t="e">
        <f>#REF!+AA1037</f>
        <v>#REF!</v>
      </c>
      <c r="AB1065" s="42" t="e">
        <f>#REF!+AB1037</f>
        <v>#REF!</v>
      </c>
      <c r="AC1065" s="42" t="e">
        <f>#REF!+AC1037</f>
        <v>#REF!</v>
      </c>
      <c r="AD1065" s="42" t="e">
        <f>+#REF!+#REF!+#REF!+AD1037+AD1038</f>
        <v>#REF!</v>
      </c>
      <c r="AE1065" s="42" t="e">
        <f>#REF!+AE1037</f>
        <v>#REF!</v>
      </c>
      <c r="AF1065" s="42" t="e">
        <f>#REF!+AF1037</f>
        <v>#REF!</v>
      </c>
      <c r="AG1065" s="42" t="e">
        <f>#REF!+AG1037</f>
        <v>#REF!</v>
      </c>
      <c r="AH1065" s="42" t="e">
        <f>#REF!+AH1037</f>
        <v>#REF!</v>
      </c>
      <c r="AI1065" s="42" t="e">
        <f>#REF!+AI1037</f>
        <v>#REF!</v>
      </c>
      <c r="AJ1065" s="42" t="e">
        <f>#REF!+AJ1037</f>
        <v>#REF!</v>
      </c>
      <c r="AK1065" s="42" t="e">
        <f>+#REF!+#REF!+#REF!+AK1037+AK1038</f>
        <v>#REF!</v>
      </c>
      <c r="AL1065" s="42" t="e">
        <f>#REF!+AL1037</f>
        <v>#REF!</v>
      </c>
      <c r="AM1065" s="42" t="e">
        <f>#REF!+AM1037</f>
        <v>#REF!</v>
      </c>
      <c r="AN1065" s="42" t="e">
        <f>#REF!+AN1037</f>
        <v>#REF!</v>
      </c>
      <c r="AO1065" s="42" t="e">
        <f>#REF!+AO1037</f>
        <v>#REF!</v>
      </c>
      <c r="AP1065" s="42" t="e">
        <f>#REF!+AP1037</f>
        <v>#REF!</v>
      </c>
      <c r="AQ1065" s="42" t="e">
        <f>#REF!+AQ1037</f>
        <v>#REF!</v>
      </c>
      <c r="AR1065" s="42" t="e">
        <f>+#REF!+#REF!+#REF!+AR1037+AR1038</f>
        <v>#REF!</v>
      </c>
      <c r="AS1065" s="42" t="e">
        <f>#REF!+AS1037</f>
        <v>#REF!</v>
      </c>
      <c r="AT1065" s="42" t="e">
        <f>#REF!+AT1037</f>
        <v>#REF!</v>
      </c>
      <c r="AU1065" s="42" t="e">
        <f>#REF!+AU1037</f>
        <v>#REF!</v>
      </c>
      <c r="AV1065" s="42" t="e">
        <f>#REF!+AV1037</f>
        <v>#REF!</v>
      </c>
      <c r="AW1065" s="42" t="e">
        <f>#REF!+AW1037</f>
        <v>#REF!</v>
      </c>
      <c r="AX1065" s="42" t="e">
        <f>#REF!+AX1037</f>
        <v>#REF!</v>
      </c>
      <c r="AY1065" s="42" t="e">
        <f>+#REF!+#REF!+#REF!+AY1037+AY1038</f>
        <v>#REF!</v>
      </c>
      <c r="AZ1065" s="42" t="e">
        <f>+#REF!+#REF!+#REF!+AZ1037+AZ1038</f>
        <v>#REF!</v>
      </c>
      <c r="BA1065" s="42" t="e">
        <f>+#REF!+#REF!+#REF!+BA1037+BA1038</f>
        <v>#REF!</v>
      </c>
      <c r="BB1065" s="42" t="e">
        <f>+#REF!+#REF!+#REF!+BB1037+BB1038</f>
        <v>#REF!</v>
      </c>
      <c r="BC1065" s="42" t="e">
        <f>+#REF!+#REF!+#REF!+BC1037+BC1038</f>
        <v>#REF!</v>
      </c>
      <c r="BD1065" s="42" t="e">
        <f>+#REF!+#REF!+#REF!+BD1037+BD1038</f>
        <v>#REF!</v>
      </c>
      <c r="BE1065" s="42" t="e">
        <f>+#REF!+#REF!+#REF!+BE1037+BE1038</f>
        <v>#REF!</v>
      </c>
      <c r="BF1065" s="42" t="e">
        <f>+#REF!+#REF!+#REF!+BF1037+BF1038</f>
        <v>#REF!</v>
      </c>
    </row>
    <row r="1066" spans="1:58" s="3" customFormat="1" ht="26.25" hidden="1" customHeight="1">
      <c r="A1066" s="14" t="s">
        <v>12</v>
      </c>
      <c r="B1066" s="14" t="s">
        <v>12</v>
      </c>
      <c r="C1066" s="14" t="s">
        <v>12</v>
      </c>
      <c r="D1066" s="83"/>
      <c r="E1066" s="83"/>
      <c r="F1066" s="50"/>
      <c r="G1066" s="50"/>
      <c r="H1066" s="52"/>
      <c r="I1066" s="52">
        <v>9</v>
      </c>
      <c r="J1066" s="42" t="e">
        <f>+J679+J684+J696+J964+J965+J966+J1032+J1035+#REF!</f>
        <v>#REF!</v>
      </c>
      <c r="K1066" s="42" t="e">
        <f>+K679+K684+K696+K964+K965+K966+K1032+K1035+#REF!</f>
        <v>#REF!</v>
      </c>
      <c r="L1066" s="42" t="e">
        <f>+L679+L684+L696+L964+L965+L966+L1032+L1035+#REF!</f>
        <v>#REF!</v>
      </c>
      <c r="M1066" s="42" t="e">
        <f>+M679+M684+M696+M964+M965+M966+M1032+M1035+#REF!</f>
        <v>#REF!</v>
      </c>
      <c r="N1066" s="42" t="e">
        <f>+N679+N684+N696+N964+N965+N966+N1032+N1035+#REF!</f>
        <v>#REF!</v>
      </c>
      <c r="O1066" s="42" t="e">
        <f>+O679+O684+O696+O964+O965+O966+O1032+O1035+#REF!</f>
        <v>#REF!</v>
      </c>
      <c r="P1066" s="42" t="e">
        <f>+P679+P684+P696+P964+P965+P966+P1032+P1035+#REF!</f>
        <v>#REF!</v>
      </c>
      <c r="Q1066" s="42" t="e">
        <f t="shared" ref="Q1066:V1066" si="465">+Q679+Q697+Q698+Q1032</f>
        <v>#REF!</v>
      </c>
      <c r="R1066" s="42" t="e">
        <f t="shared" si="465"/>
        <v>#REF!</v>
      </c>
      <c r="S1066" s="42" t="e">
        <f t="shared" si="465"/>
        <v>#REF!</v>
      </c>
      <c r="T1066" s="42" t="e">
        <f t="shared" si="465"/>
        <v>#REF!</v>
      </c>
      <c r="U1066" s="42" t="e">
        <f t="shared" si="465"/>
        <v>#REF!</v>
      </c>
      <c r="V1066" s="42" t="e">
        <f t="shared" si="465"/>
        <v>#REF!</v>
      </c>
      <c r="W1066" s="42" t="e">
        <f>+W679+W684+W696+W964+W965+W966+W1032+W1035+#REF!</f>
        <v>#REF!</v>
      </c>
      <c r="X1066" s="42" t="e">
        <f t="shared" ref="X1066:AC1066" si="466">+X679+X697+X698+X1032</f>
        <v>#REF!</v>
      </c>
      <c r="Y1066" s="42" t="e">
        <f t="shared" si="466"/>
        <v>#REF!</v>
      </c>
      <c r="Z1066" s="42" t="e">
        <f t="shared" si="466"/>
        <v>#REF!</v>
      </c>
      <c r="AA1066" s="42" t="e">
        <f t="shared" si="466"/>
        <v>#REF!</v>
      </c>
      <c r="AB1066" s="42" t="e">
        <f t="shared" si="466"/>
        <v>#REF!</v>
      </c>
      <c r="AC1066" s="42" t="e">
        <f t="shared" si="466"/>
        <v>#REF!</v>
      </c>
      <c r="AD1066" s="42" t="e">
        <f>+AD679+AD684+AD696+AD964+AD965+AD966+AD1032+AD1035+#REF!</f>
        <v>#REF!</v>
      </c>
      <c r="AE1066" s="42" t="e">
        <f t="shared" ref="AE1066:AJ1066" si="467">+AE679+AE697+AE698+AE1032</f>
        <v>#REF!</v>
      </c>
      <c r="AF1066" s="42" t="e">
        <f t="shared" si="467"/>
        <v>#REF!</v>
      </c>
      <c r="AG1066" s="42" t="e">
        <f t="shared" si="467"/>
        <v>#REF!</v>
      </c>
      <c r="AH1066" s="42" t="e">
        <f t="shared" si="467"/>
        <v>#REF!</v>
      </c>
      <c r="AI1066" s="42" t="e">
        <f t="shared" si="467"/>
        <v>#REF!</v>
      </c>
      <c r="AJ1066" s="42" t="e">
        <f t="shared" si="467"/>
        <v>#REF!</v>
      </c>
      <c r="AK1066" s="42" t="e">
        <f>+AK679+AK684+AK696+AK964+AK965+AK966+AK1032+AK1035+#REF!</f>
        <v>#REF!</v>
      </c>
      <c r="AL1066" s="42" t="e">
        <f t="shared" ref="AL1066:AQ1066" si="468">+AL679+AL697+AL698+AL1032</f>
        <v>#REF!</v>
      </c>
      <c r="AM1066" s="42" t="e">
        <f t="shared" si="468"/>
        <v>#REF!</v>
      </c>
      <c r="AN1066" s="42" t="e">
        <f t="shared" si="468"/>
        <v>#REF!</v>
      </c>
      <c r="AO1066" s="42" t="e">
        <f t="shared" si="468"/>
        <v>#REF!</v>
      </c>
      <c r="AP1066" s="42" t="e">
        <f t="shared" si="468"/>
        <v>#REF!</v>
      </c>
      <c r="AQ1066" s="42" t="e">
        <f t="shared" si="468"/>
        <v>#REF!</v>
      </c>
      <c r="AR1066" s="42" t="e">
        <f>+AR679+AR684+AR696+AR964+AR965+AR966+AR1032+AR1035+#REF!</f>
        <v>#REF!</v>
      </c>
      <c r="AS1066" s="42" t="e">
        <f t="shared" ref="AS1066:AX1066" si="469">+AS679+AS697+AS698+AS1032</f>
        <v>#REF!</v>
      </c>
      <c r="AT1066" s="42" t="e">
        <f t="shared" si="469"/>
        <v>#REF!</v>
      </c>
      <c r="AU1066" s="42" t="e">
        <f t="shared" si="469"/>
        <v>#REF!</v>
      </c>
      <c r="AV1066" s="42" t="e">
        <f t="shared" si="469"/>
        <v>#REF!</v>
      </c>
      <c r="AW1066" s="42" t="e">
        <f t="shared" si="469"/>
        <v>#REF!</v>
      </c>
      <c r="AX1066" s="42" t="e">
        <f t="shared" si="469"/>
        <v>#REF!</v>
      </c>
      <c r="AY1066" s="42" t="e">
        <f>+AY679+AY684+AY696+AY964+AY965+AY966+AY1032+AY1035+#REF!</f>
        <v>#REF!</v>
      </c>
      <c r="AZ1066" s="42" t="e">
        <f>+AZ679+AZ684+AZ696+AZ964+AZ965+AZ966+AZ1032+AZ1035+#REF!</f>
        <v>#REF!</v>
      </c>
      <c r="BA1066" s="42" t="e">
        <f>+BA679+BA684+BA696+BA964+BA965+BA966+BA1032+BA1035+#REF!</f>
        <v>#REF!</v>
      </c>
      <c r="BB1066" s="42" t="e">
        <f>+BB679+BB684+BB696+BB964+BB965+BB966+BB1032+BB1035+#REF!</f>
        <v>#REF!</v>
      </c>
      <c r="BC1066" s="42" t="e">
        <f>+BC679+BC684+BC696+BC964+BC965+BC966+BC1032+BC1035+#REF!</f>
        <v>#REF!</v>
      </c>
      <c r="BD1066" s="42" t="e">
        <f>+BD679+BD684+BD696+BD964+BD965+BD966+BD1032+BD1035+#REF!</f>
        <v>#REF!</v>
      </c>
      <c r="BE1066" s="42" t="e">
        <f>+BE679+BE684+BE696+BE964+BE965+BE966+BE1032+BE1035+#REF!</f>
        <v>#REF!</v>
      </c>
      <c r="BF1066" s="42" t="e">
        <f>+BF679+BF684+BF696+BF964+BF965+BF966+BF1032+BF1035+#REF!</f>
        <v>#REF!</v>
      </c>
    </row>
    <row r="1067" spans="1:58" ht="26.25" hidden="1" customHeight="1">
      <c r="A1067" s="72" t="s">
        <v>1349</v>
      </c>
      <c r="B1067" s="14" t="s">
        <v>19</v>
      </c>
      <c r="C1067" s="52"/>
      <c r="D1067" s="83"/>
      <c r="E1067" s="83"/>
      <c r="F1067" s="50"/>
      <c r="G1067" s="50"/>
      <c r="H1067" s="52"/>
      <c r="I1067" s="52">
        <v>1</v>
      </c>
      <c r="J1067" s="42" t="e">
        <f t="shared" ref="J1067:BF1067" si="470">+J1016</f>
        <v>#REF!</v>
      </c>
      <c r="K1067" s="42" t="e">
        <f t="shared" si="470"/>
        <v>#REF!</v>
      </c>
      <c r="L1067" s="42" t="e">
        <f t="shared" si="470"/>
        <v>#REF!</v>
      </c>
      <c r="M1067" s="42" t="e">
        <f t="shared" si="470"/>
        <v>#REF!</v>
      </c>
      <c r="N1067" s="42" t="e">
        <f t="shared" si="470"/>
        <v>#REF!</v>
      </c>
      <c r="O1067" s="42" t="e">
        <f t="shared" si="470"/>
        <v>#REF!</v>
      </c>
      <c r="P1067" s="42" t="e">
        <f t="shared" si="470"/>
        <v>#REF!</v>
      </c>
      <c r="Q1067" s="42" t="e">
        <f t="shared" si="470"/>
        <v>#REF!</v>
      </c>
      <c r="R1067" s="42" t="e">
        <f t="shared" si="470"/>
        <v>#REF!</v>
      </c>
      <c r="S1067" s="42" t="e">
        <f t="shared" si="470"/>
        <v>#REF!</v>
      </c>
      <c r="T1067" s="42" t="e">
        <f t="shared" si="470"/>
        <v>#REF!</v>
      </c>
      <c r="U1067" s="42" t="e">
        <f t="shared" si="470"/>
        <v>#REF!</v>
      </c>
      <c r="V1067" s="42" t="e">
        <f t="shared" si="470"/>
        <v>#REF!</v>
      </c>
      <c r="W1067" s="42" t="e">
        <f t="shared" si="470"/>
        <v>#REF!</v>
      </c>
      <c r="X1067" s="42" t="e">
        <f t="shared" si="470"/>
        <v>#REF!</v>
      </c>
      <c r="Y1067" s="42" t="e">
        <f t="shared" si="470"/>
        <v>#REF!</v>
      </c>
      <c r="Z1067" s="42" t="e">
        <f t="shared" si="470"/>
        <v>#REF!</v>
      </c>
      <c r="AA1067" s="42" t="e">
        <f t="shared" si="470"/>
        <v>#REF!</v>
      </c>
      <c r="AB1067" s="42" t="e">
        <f t="shared" si="470"/>
        <v>#REF!</v>
      </c>
      <c r="AC1067" s="42" t="e">
        <f t="shared" si="470"/>
        <v>#REF!</v>
      </c>
      <c r="AD1067" s="42" t="e">
        <f t="shared" si="470"/>
        <v>#REF!</v>
      </c>
      <c r="AE1067" s="42" t="e">
        <f t="shared" si="470"/>
        <v>#REF!</v>
      </c>
      <c r="AF1067" s="42" t="e">
        <f t="shared" si="470"/>
        <v>#REF!</v>
      </c>
      <c r="AG1067" s="42" t="e">
        <f t="shared" si="470"/>
        <v>#REF!</v>
      </c>
      <c r="AH1067" s="42" t="e">
        <f t="shared" si="470"/>
        <v>#REF!</v>
      </c>
      <c r="AI1067" s="42" t="e">
        <f t="shared" si="470"/>
        <v>#REF!</v>
      </c>
      <c r="AJ1067" s="42" t="e">
        <f t="shared" si="470"/>
        <v>#REF!</v>
      </c>
      <c r="AK1067" s="42" t="e">
        <f t="shared" si="470"/>
        <v>#REF!</v>
      </c>
      <c r="AL1067" s="42" t="e">
        <f t="shared" si="470"/>
        <v>#REF!</v>
      </c>
      <c r="AM1067" s="42" t="e">
        <f t="shared" si="470"/>
        <v>#REF!</v>
      </c>
      <c r="AN1067" s="42" t="e">
        <f t="shared" si="470"/>
        <v>#REF!</v>
      </c>
      <c r="AO1067" s="42" t="e">
        <f t="shared" si="470"/>
        <v>#REF!</v>
      </c>
      <c r="AP1067" s="42" t="e">
        <f t="shared" si="470"/>
        <v>#REF!</v>
      </c>
      <c r="AQ1067" s="42" t="e">
        <f t="shared" si="470"/>
        <v>#REF!</v>
      </c>
      <c r="AR1067" s="42" t="e">
        <f t="shared" si="470"/>
        <v>#REF!</v>
      </c>
      <c r="AS1067" s="42" t="e">
        <f t="shared" ref="AS1067:AY1067" si="471">+AS1016</f>
        <v>#REF!</v>
      </c>
      <c r="AT1067" s="42" t="e">
        <f t="shared" si="471"/>
        <v>#REF!</v>
      </c>
      <c r="AU1067" s="42" t="e">
        <f t="shared" si="471"/>
        <v>#REF!</v>
      </c>
      <c r="AV1067" s="42" t="e">
        <f t="shared" si="471"/>
        <v>#REF!</v>
      </c>
      <c r="AW1067" s="42" t="e">
        <f t="shared" si="471"/>
        <v>#REF!</v>
      </c>
      <c r="AX1067" s="42" t="e">
        <f t="shared" si="471"/>
        <v>#REF!</v>
      </c>
      <c r="AY1067" s="42" t="e">
        <f t="shared" si="471"/>
        <v>#REF!</v>
      </c>
      <c r="AZ1067" s="42" t="e">
        <f t="shared" si="470"/>
        <v>#REF!</v>
      </c>
      <c r="BA1067" s="42" t="e">
        <f t="shared" si="470"/>
        <v>#REF!</v>
      </c>
      <c r="BB1067" s="42" t="e">
        <f t="shared" si="470"/>
        <v>#REF!</v>
      </c>
      <c r="BC1067" s="42" t="e">
        <f t="shared" si="470"/>
        <v>#REF!</v>
      </c>
      <c r="BD1067" s="42" t="e">
        <f t="shared" si="470"/>
        <v>#REF!</v>
      </c>
      <c r="BE1067" s="42" t="e">
        <f t="shared" si="470"/>
        <v>#REF!</v>
      </c>
      <c r="BF1067" s="42" t="e">
        <f t="shared" si="470"/>
        <v>#REF!</v>
      </c>
    </row>
    <row r="1068" spans="1:58" ht="26.25" hidden="1" customHeight="1">
      <c r="A1068" s="72" t="s">
        <v>1350</v>
      </c>
      <c r="B1068" s="14" t="s">
        <v>6</v>
      </c>
      <c r="C1068" s="52"/>
      <c r="D1068" s="83"/>
      <c r="E1068" s="83"/>
      <c r="F1068" s="50"/>
      <c r="G1068" s="50"/>
      <c r="H1068" s="52"/>
      <c r="I1068" s="52">
        <v>1</v>
      </c>
      <c r="J1068" s="42">
        <f t="shared" ref="J1068:AR1068" si="472">+J980</f>
        <v>0</v>
      </c>
      <c r="K1068" s="42">
        <f t="shared" si="472"/>
        <v>0</v>
      </c>
      <c r="L1068" s="42">
        <f t="shared" si="472"/>
        <v>0</v>
      </c>
      <c r="M1068" s="42">
        <f t="shared" si="472"/>
        <v>0</v>
      </c>
      <c r="N1068" s="42">
        <f t="shared" si="472"/>
        <v>0</v>
      </c>
      <c r="O1068" s="42">
        <f t="shared" si="472"/>
        <v>0</v>
      </c>
      <c r="P1068" s="42">
        <f t="shared" si="472"/>
        <v>0</v>
      </c>
      <c r="Q1068" s="42">
        <f t="shared" si="472"/>
        <v>0</v>
      </c>
      <c r="R1068" s="42">
        <f t="shared" si="472"/>
        <v>0</v>
      </c>
      <c r="S1068" s="42">
        <f t="shared" si="472"/>
        <v>0</v>
      </c>
      <c r="T1068" s="42">
        <f t="shared" si="472"/>
        <v>0</v>
      </c>
      <c r="U1068" s="42">
        <f t="shared" si="472"/>
        <v>0</v>
      </c>
      <c r="V1068" s="42">
        <f t="shared" si="472"/>
        <v>0</v>
      </c>
      <c r="W1068" s="42">
        <f t="shared" si="472"/>
        <v>0</v>
      </c>
      <c r="X1068" s="42">
        <f t="shared" si="472"/>
        <v>0</v>
      </c>
      <c r="Y1068" s="42">
        <f t="shared" si="472"/>
        <v>0</v>
      </c>
      <c r="Z1068" s="42">
        <f t="shared" si="472"/>
        <v>0</v>
      </c>
      <c r="AA1068" s="42">
        <f t="shared" si="472"/>
        <v>0</v>
      </c>
      <c r="AB1068" s="42">
        <f t="shared" si="472"/>
        <v>0</v>
      </c>
      <c r="AC1068" s="42">
        <f t="shared" si="472"/>
        <v>0</v>
      </c>
      <c r="AD1068" s="42">
        <f t="shared" si="472"/>
        <v>0</v>
      </c>
      <c r="AE1068" s="42">
        <f t="shared" si="472"/>
        <v>0</v>
      </c>
      <c r="AF1068" s="42">
        <f t="shared" si="472"/>
        <v>0</v>
      </c>
      <c r="AG1068" s="42">
        <f t="shared" si="472"/>
        <v>0</v>
      </c>
      <c r="AH1068" s="42">
        <f t="shared" si="472"/>
        <v>0</v>
      </c>
      <c r="AI1068" s="42">
        <f t="shared" si="472"/>
        <v>0</v>
      </c>
      <c r="AJ1068" s="42">
        <f t="shared" si="472"/>
        <v>0</v>
      </c>
      <c r="AK1068" s="42">
        <f t="shared" si="472"/>
        <v>0</v>
      </c>
      <c r="AL1068" s="42">
        <f t="shared" si="472"/>
        <v>0</v>
      </c>
      <c r="AM1068" s="42">
        <f t="shared" si="472"/>
        <v>0</v>
      </c>
      <c r="AN1068" s="42">
        <f t="shared" si="472"/>
        <v>0</v>
      </c>
      <c r="AO1068" s="42">
        <f t="shared" si="472"/>
        <v>0</v>
      </c>
      <c r="AP1068" s="42">
        <f t="shared" si="472"/>
        <v>0</v>
      </c>
      <c r="AQ1068" s="42">
        <f t="shared" si="472"/>
        <v>0</v>
      </c>
      <c r="AR1068" s="42">
        <f t="shared" si="472"/>
        <v>0</v>
      </c>
      <c r="AS1068" s="42">
        <f t="shared" ref="AS1068:AY1068" si="473">+AS980</f>
        <v>0</v>
      </c>
      <c r="AT1068" s="42">
        <f t="shared" si="473"/>
        <v>0</v>
      </c>
      <c r="AU1068" s="42">
        <f t="shared" si="473"/>
        <v>0</v>
      </c>
      <c r="AV1068" s="42">
        <f t="shared" si="473"/>
        <v>0</v>
      </c>
      <c r="AW1068" s="42">
        <f t="shared" si="473"/>
        <v>0</v>
      </c>
      <c r="AX1068" s="42">
        <f t="shared" si="473"/>
        <v>0</v>
      </c>
      <c r="AY1068" s="42">
        <f t="shared" si="473"/>
        <v>0</v>
      </c>
      <c r="AZ1068" s="42">
        <f t="shared" ref="AZ1068:BF1068" si="474">+AZ980</f>
        <v>0</v>
      </c>
      <c r="BA1068" s="42">
        <f t="shared" si="474"/>
        <v>0</v>
      </c>
      <c r="BB1068" s="42">
        <f t="shared" si="474"/>
        <v>0</v>
      </c>
      <c r="BC1068" s="42">
        <f t="shared" si="474"/>
        <v>0</v>
      </c>
      <c r="BD1068" s="42">
        <f t="shared" si="474"/>
        <v>0</v>
      </c>
      <c r="BE1068" s="42">
        <f t="shared" si="474"/>
        <v>0</v>
      </c>
      <c r="BF1068" s="42">
        <f t="shared" si="474"/>
        <v>0</v>
      </c>
    </row>
    <row r="1069" spans="1:58" s="3" customFormat="1" ht="26.25" hidden="1" customHeight="1">
      <c r="A1069" s="14" t="s">
        <v>1351</v>
      </c>
      <c r="B1069" s="14" t="s">
        <v>1351</v>
      </c>
      <c r="C1069" s="14" t="s">
        <v>1351</v>
      </c>
      <c r="D1069" s="83"/>
      <c r="E1069" s="83"/>
      <c r="F1069" s="50"/>
      <c r="G1069" s="50"/>
      <c r="H1069" s="52"/>
      <c r="I1069" s="52"/>
      <c r="J1069" s="42"/>
      <c r="K1069" s="42"/>
      <c r="L1069" s="42"/>
      <c r="M1069" s="42"/>
      <c r="N1069" s="42"/>
      <c r="O1069" s="42"/>
      <c r="P1069" s="42"/>
      <c r="Q1069" s="42"/>
      <c r="R1069" s="42"/>
      <c r="S1069" s="42"/>
      <c r="T1069" s="42"/>
      <c r="U1069" s="42"/>
      <c r="V1069" s="42"/>
      <c r="W1069" s="42"/>
      <c r="X1069" s="42"/>
      <c r="Y1069" s="42"/>
      <c r="Z1069" s="42"/>
      <c r="AA1069" s="42"/>
      <c r="AB1069" s="42"/>
      <c r="AC1069" s="42"/>
      <c r="AD1069" s="42"/>
      <c r="AE1069" s="42"/>
      <c r="AF1069" s="42"/>
      <c r="AG1069" s="42"/>
      <c r="AH1069" s="42"/>
      <c r="AI1069" s="42"/>
      <c r="AJ1069" s="42"/>
      <c r="AK1069" s="42"/>
      <c r="AL1069" s="42"/>
      <c r="AM1069" s="42"/>
      <c r="AN1069" s="42"/>
      <c r="AO1069" s="42"/>
      <c r="AP1069" s="42"/>
      <c r="AQ1069" s="42"/>
      <c r="AR1069" s="42"/>
      <c r="AS1069" s="42"/>
      <c r="AT1069" s="42"/>
      <c r="AU1069" s="42"/>
      <c r="AV1069" s="42"/>
      <c r="AW1069" s="42"/>
      <c r="AX1069" s="42"/>
      <c r="AY1069" s="42"/>
      <c r="AZ1069" s="42"/>
      <c r="BA1069" s="42"/>
      <c r="BB1069" s="42"/>
      <c r="BC1069" s="42"/>
      <c r="BD1069" s="42"/>
      <c r="BE1069" s="42"/>
      <c r="BF1069" s="42"/>
    </row>
    <row r="1070" spans="1:58" ht="26.25" hidden="1" customHeight="1">
      <c r="A1070" s="72" t="s">
        <v>1352</v>
      </c>
      <c r="B1070" s="14" t="s">
        <v>1258</v>
      </c>
      <c r="C1070" s="52"/>
      <c r="D1070" s="83"/>
      <c r="E1070" s="83"/>
      <c r="F1070" s="50"/>
      <c r="G1070" s="50"/>
      <c r="H1070" s="52"/>
      <c r="I1070" s="52">
        <v>2</v>
      </c>
      <c r="J1070" s="42">
        <f t="shared" ref="J1070:AR1070" si="475">+J713+J714</f>
        <v>138730</v>
      </c>
      <c r="K1070" s="42">
        <f t="shared" si="475"/>
        <v>0</v>
      </c>
      <c r="L1070" s="42">
        <f t="shared" si="475"/>
        <v>0</v>
      </c>
      <c r="M1070" s="42">
        <f t="shared" si="475"/>
        <v>0</v>
      </c>
      <c r="N1070" s="42">
        <f t="shared" si="475"/>
        <v>0</v>
      </c>
      <c r="O1070" s="42">
        <f t="shared" si="475"/>
        <v>0</v>
      </c>
      <c r="P1070" s="42">
        <f t="shared" si="475"/>
        <v>138730</v>
      </c>
      <c r="Q1070" s="42">
        <f t="shared" si="475"/>
        <v>193960</v>
      </c>
      <c r="R1070" s="42">
        <f t="shared" si="475"/>
        <v>0</v>
      </c>
      <c r="S1070" s="42">
        <f t="shared" si="475"/>
        <v>0</v>
      </c>
      <c r="T1070" s="42">
        <f t="shared" si="475"/>
        <v>0</v>
      </c>
      <c r="U1070" s="42">
        <f t="shared" si="475"/>
        <v>0</v>
      </c>
      <c r="V1070" s="42">
        <f t="shared" si="475"/>
        <v>0</v>
      </c>
      <c r="W1070" s="42">
        <f t="shared" si="475"/>
        <v>193960</v>
      </c>
      <c r="X1070" s="42">
        <f t="shared" si="475"/>
        <v>31478</v>
      </c>
      <c r="Y1070" s="42">
        <f t="shared" si="475"/>
        <v>0</v>
      </c>
      <c r="Z1070" s="42">
        <f t="shared" si="475"/>
        <v>0</v>
      </c>
      <c r="AA1070" s="42">
        <f t="shared" si="475"/>
        <v>0</v>
      </c>
      <c r="AB1070" s="42">
        <f t="shared" si="475"/>
        <v>0</v>
      </c>
      <c r="AC1070" s="42">
        <f t="shared" si="475"/>
        <v>0</v>
      </c>
      <c r="AD1070" s="42">
        <f t="shared" si="475"/>
        <v>31478</v>
      </c>
      <c r="AE1070" s="42">
        <f t="shared" si="475"/>
        <v>0</v>
      </c>
      <c r="AF1070" s="42">
        <f t="shared" si="475"/>
        <v>0</v>
      </c>
      <c r="AG1070" s="42">
        <f t="shared" si="475"/>
        <v>0</v>
      </c>
      <c r="AH1070" s="42">
        <f t="shared" si="475"/>
        <v>0</v>
      </c>
      <c r="AI1070" s="42">
        <f t="shared" si="475"/>
        <v>0</v>
      </c>
      <c r="AJ1070" s="42">
        <f t="shared" si="475"/>
        <v>0</v>
      </c>
      <c r="AK1070" s="42">
        <f t="shared" si="475"/>
        <v>0</v>
      </c>
      <c r="AL1070" s="42">
        <f t="shared" si="475"/>
        <v>364168</v>
      </c>
      <c r="AM1070" s="42">
        <f t="shared" si="475"/>
        <v>0</v>
      </c>
      <c r="AN1070" s="42">
        <f t="shared" si="475"/>
        <v>0</v>
      </c>
      <c r="AO1070" s="42">
        <f t="shared" si="475"/>
        <v>0</v>
      </c>
      <c r="AP1070" s="42">
        <f t="shared" si="475"/>
        <v>0</v>
      </c>
      <c r="AQ1070" s="42">
        <f t="shared" si="475"/>
        <v>0</v>
      </c>
      <c r="AR1070" s="42">
        <f t="shared" si="475"/>
        <v>364168</v>
      </c>
      <c r="AS1070" s="42">
        <f t="shared" ref="AS1070:AY1070" si="476">+AS713+AS714</f>
        <v>0</v>
      </c>
      <c r="AT1070" s="42">
        <f t="shared" si="476"/>
        <v>0</v>
      </c>
      <c r="AU1070" s="42">
        <f t="shared" si="476"/>
        <v>0</v>
      </c>
      <c r="AV1070" s="42">
        <f t="shared" si="476"/>
        <v>0</v>
      </c>
      <c r="AW1070" s="42">
        <f t="shared" si="476"/>
        <v>0</v>
      </c>
      <c r="AX1070" s="42">
        <f t="shared" si="476"/>
        <v>0</v>
      </c>
      <c r="AY1070" s="42">
        <f t="shared" si="476"/>
        <v>0</v>
      </c>
      <c r="AZ1070" s="42">
        <f t="shared" ref="AZ1070:BF1070" si="477">+AZ713+AZ714</f>
        <v>364168</v>
      </c>
      <c r="BA1070" s="42">
        <f t="shared" si="477"/>
        <v>0</v>
      </c>
      <c r="BB1070" s="42">
        <f t="shared" si="477"/>
        <v>0</v>
      </c>
      <c r="BC1070" s="42">
        <f t="shared" si="477"/>
        <v>0</v>
      </c>
      <c r="BD1070" s="42">
        <f t="shared" si="477"/>
        <v>0</v>
      </c>
      <c r="BE1070" s="42">
        <f t="shared" si="477"/>
        <v>0</v>
      </c>
      <c r="BF1070" s="42">
        <f t="shared" si="477"/>
        <v>364168</v>
      </c>
    </row>
    <row r="1071" spans="1:58" s="3" customFormat="1" ht="26.25" hidden="1" customHeight="1">
      <c r="A1071" s="14" t="s">
        <v>13</v>
      </c>
      <c r="B1071" s="14" t="s">
        <v>13</v>
      </c>
      <c r="C1071" s="14" t="s">
        <v>13</v>
      </c>
      <c r="D1071" s="83"/>
      <c r="E1071" s="83"/>
      <c r="F1071" s="50"/>
      <c r="G1071" s="50"/>
      <c r="H1071" s="52"/>
      <c r="I1071" s="52">
        <v>2</v>
      </c>
      <c r="J1071" s="42">
        <f t="shared" ref="J1071:AK1071" si="478">+J709+J995</f>
        <v>161300</v>
      </c>
      <c r="K1071" s="42">
        <f t="shared" si="478"/>
        <v>0</v>
      </c>
      <c r="L1071" s="42">
        <f t="shared" si="478"/>
        <v>0</v>
      </c>
      <c r="M1071" s="42">
        <f t="shared" si="478"/>
        <v>0</v>
      </c>
      <c r="N1071" s="42">
        <f t="shared" si="478"/>
        <v>0</v>
      </c>
      <c r="O1071" s="42">
        <f t="shared" si="478"/>
        <v>0</v>
      </c>
      <c r="P1071" s="42">
        <f t="shared" si="478"/>
        <v>161300</v>
      </c>
      <c r="Q1071" s="42">
        <f t="shared" si="478"/>
        <v>90000</v>
      </c>
      <c r="R1071" s="42">
        <f t="shared" si="478"/>
        <v>0</v>
      </c>
      <c r="S1071" s="42">
        <f t="shared" si="478"/>
        <v>0</v>
      </c>
      <c r="T1071" s="42">
        <f t="shared" si="478"/>
        <v>0</v>
      </c>
      <c r="U1071" s="42">
        <f t="shared" si="478"/>
        <v>0</v>
      </c>
      <c r="V1071" s="42">
        <f t="shared" si="478"/>
        <v>0</v>
      </c>
      <c r="W1071" s="42">
        <f t="shared" si="478"/>
        <v>90000</v>
      </c>
      <c r="X1071" s="42">
        <f t="shared" si="478"/>
        <v>55846</v>
      </c>
      <c r="Y1071" s="42">
        <f t="shared" si="478"/>
        <v>0</v>
      </c>
      <c r="Z1071" s="42">
        <f t="shared" si="478"/>
        <v>0</v>
      </c>
      <c r="AA1071" s="42">
        <f t="shared" si="478"/>
        <v>0</v>
      </c>
      <c r="AB1071" s="42">
        <f t="shared" si="478"/>
        <v>0</v>
      </c>
      <c r="AC1071" s="42">
        <f t="shared" si="478"/>
        <v>0</v>
      </c>
      <c r="AD1071" s="42">
        <f t="shared" si="478"/>
        <v>55846</v>
      </c>
      <c r="AE1071" s="42">
        <f t="shared" si="478"/>
        <v>0</v>
      </c>
      <c r="AF1071" s="42">
        <f t="shared" si="478"/>
        <v>0</v>
      </c>
      <c r="AG1071" s="42">
        <f t="shared" si="478"/>
        <v>0</v>
      </c>
      <c r="AH1071" s="42">
        <f t="shared" si="478"/>
        <v>0</v>
      </c>
      <c r="AI1071" s="42">
        <f t="shared" si="478"/>
        <v>0</v>
      </c>
      <c r="AJ1071" s="42">
        <f t="shared" si="478"/>
        <v>0</v>
      </c>
      <c r="AK1071" s="42">
        <f t="shared" si="478"/>
        <v>0</v>
      </c>
      <c r="AL1071" s="42">
        <f t="shared" ref="AL1071:BF1071" si="479">+AL709+AL995</f>
        <v>307146</v>
      </c>
      <c r="AM1071" s="42">
        <f t="shared" si="479"/>
        <v>0</v>
      </c>
      <c r="AN1071" s="42">
        <f t="shared" si="479"/>
        <v>0</v>
      </c>
      <c r="AO1071" s="42">
        <f t="shared" si="479"/>
        <v>0</v>
      </c>
      <c r="AP1071" s="42">
        <f t="shared" si="479"/>
        <v>0</v>
      </c>
      <c r="AQ1071" s="42">
        <f t="shared" si="479"/>
        <v>0</v>
      </c>
      <c r="AR1071" s="42">
        <f t="shared" si="479"/>
        <v>307146</v>
      </c>
      <c r="AS1071" s="42">
        <f t="shared" ref="AS1071:AY1071" si="480">+AS709+AS995</f>
        <v>0</v>
      </c>
      <c r="AT1071" s="42">
        <f t="shared" si="480"/>
        <v>0</v>
      </c>
      <c r="AU1071" s="42">
        <f t="shared" si="480"/>
        <v>0</v>
      </c>
      <c r="AV1071" s="42">
        <f t="shared" si="480"/>
        <v>0</v>
      </c>
      <c r="AW1071" s="42">
        <f t="shared" si="480"/>
        <v>0</v>
      </c>
      <c r="AX1071" s="42">
        <f t="shared" si="480"/>
        <v>0</v>
      </c>
      <c r="AY1071" s="42">
        <f t="shared" si="480"/>
        <v>0</v>
      </c>
      <c r="AZ1071" s="42">
        <f t="shared" si="479"/>
        <v>307146</v>
      </c>
      <c r="BA1071" s="42">
        <f t="shared" si="479"/>
        <v>0</v>
      </c>
      <c r="BB1071" s="42">
        <f t="shared" si="479"/>
        <v>0</v>
      </c>
      <c r="BC1071" s="42">
        <f t="shared" si="479"/>
        <v>0</v>
      </c>
      <c r="BD1071" s="42">
        <f t="shared" si="479"/>
        <v>0</v>
      </c>
      <c r="BE1071" s="42">
        <f t="shared" si="479"/>
        <v>0</v>
      </c>
      <c r="BF1071" s="42">
        <f t="shared" si="479"/>
        <v>307146</v>
      </c>
    </row>
    <row r="1072" spans="1:58" s="3" customFormat="1" ht="26.25" hidden="1" customHeight="1">
      <c r="A1072" s="14" t="s">
        <v>1353</v>
      </c>
      <c r="B1072" s="14" t="s">
        <v>1353</v>
      </c>
      <c r="C1072" s="14" t="s">
        <v>1353</v>
      </c>
      <c r="D1072" s="83"/>
      <c r="E1072" s="83"/>
      <c r="F1072" s="50"/>
      <c r="G1072" s="50"/>
      <c r="H1072" s="52"/>
      <c r="I1072" s="52">
        <v>5</v>
      </c>
      <c r="J1072" s="42" t="e">
        <f t="shared" ref="J1072:P1072" si="481">+J1023+J1024+J1025+J1026+J1027</f>
        <v>#REF!</v>
      </c>
      <c r="K1072" s="42" t="e">
        <f t="shared" si="481"/>
        <v>#REF!</v>
      </c>
      <c r="L1072" s="42" t="e">
        <f t="shared" si="481"/>
        <v>#REF!</v>
      </c>
      <c r="M1072" s="42" t="e">
        <f t="shared" si="481"/>
        <v>#REF!</v>
      </c>
      <c r="N1072" s="42" t="e">
        <f t="shared" si="481"/>
        <v>#REF!</v>
      </c>
      <c r="O1072" s="42" t="e">
        <f t="shared" si="481"/>
        <v>#REF!</v>
      </c>
      <c r="P1072" s="42" t="e">
        <f t="shared" si="481"/>
        <v>#REF!</v>
      </c>
      <c r="Q1072" s="42"/>
      <c r="R1072" s="42"/>
      <c r="S1072" s="42"/>
      <c r="T1072" s="42"/>
      <c r="U1072" s="42"/>
      <c r="V1072" s="42"/>
      <c r="W1072" s="42" t="e">
        <f>+W1023+W1024+W1025+W1026+W1027</f>
        <v>#REF!</v>
      </c>
      <c r="X1072" s="42"/>
      <c r="Y1072" s="42"/>
      <c r="Z1072" s="42"/>
      <c r="AA1072" s="42"/>
      <c r="AB1072" s="42"/>
      <c r="AC1072" s="42"/>
      <c r="AD1072" s="42" t="e">
        <f>+AD1023+AD1024+AD1025+AD1026+AD1027</f>
        <v>#REF!</v>
      </c>
      <c r="AE1072" s="42"/>
      <c r="AF1072" s="42"/>
      <c r="AG1072" s="42"/>
      <c r="AH1072" s="42"/>
      <c r="AI1072" s="42"/>
      <c r="AJ1072" s="42"/>
      <c r="AK1072" s="42" t="e">
        <f>+AK1023+AK1024+AK1025+AK1026+AK1027</f>
        <v>#REF!</v>
      </c>
      <c r="AL1072" s="42"/>
      <c r="AM1072" s="42"/>
      <c r="AN1072" s="42"/>
      <c r="AO1072" s="42"/>
      <c r="AP1072" s="42"/>
      <c r="AQ1072" s="42"/>
      <c r="AR1072" s="42" t="e">
        <f>+AR1023+AR1024+AR1025+AR1026+AR1027</f>
        <v>#REF!</v>
      </c>
      <c r="AS1072" s="42"/>
      <c r="AT1072" s="42"/>
      <c r="AU1072" s="42"/>
      <c r="AV1072" s="42"/>
      <c r="AW1072" s="42"/>
      <c r="AX1072" s="42"/>
      <c r="AY1072" s="42" t="e">
        <f>+AY1023+AY1024+AY1025+AY1026+AY1027</f>
        <v>#REF!</v>
      </c>
      <c r="AZ1072" s="42" t="e">
        <f t="shared" ref="AZ1072:BF1072" si="482">+AZ1023+AZ1024+AZ1025+AZ1026+AZ1027</f>
        <v>#REF!</v>
      </c>
      <c r="BA1072" s="42" t="e">
        <f t="shared" si="482"/>
        <v>#REF!</v>
      </c>
      <c r="BB1072" s="42" t="e">
        <f t="shared" si="482"/>
        <v>#REF!</v>
      </c>
      <c r="BC1072" s="42" t="e">
        <f t="shared" si="482"/>
        <v>#REF!</v>
      </c>
      <c r="BD1072" s="42" t="e">
        <f t="shared" si="482"/>
        <v>#REF!</v>
      </c>
      <c r="BE1072" s="42" t="e">
        <f t="shared" si="482"/>
        <v>#REF!</v>
      </c>
      <c r="BF1072" s="42" t="e">
        <f t="shared" si="482"/>
        <v>#REF!</v>
      </c>
    </row>
    <row r="1073" spans="1:59" s="3" customFormat="1" ht="26.25" hidden="1" customHeight="1">
      <c r="A1073" s="14" t="s">
        <v>11</v>
      </c>
      <c r="B1073" s="14" t="s">
        <v>11</v>
      </c>
      <c r="C1073" s="14" t="s">
        <v>11</v>
      </c>
      <c r="D1073" s="83"/>
      <c r="E1073" s="83"/>
      <c r="F1073" s="50"/>
      <c r="G1073" s="50"/>
      <c r="H1073" s="52"/>
      <c r="I1073" s="52">
        <v>1</v>
      </c>
      <c r="J1073" s="42">
        <f t="shared" ref="J1073:AR1073" si="483">+J507</f>
        <v>0</v>
      </c>
      <c r="K1073" s="42">
        <f t="shared" si="483"/>
        <v>0</v>
      </c>
      <c r="L1073" s="42">
        <f t="shared" si="483"/>
        <v>0</v>
      </c>
      <c r="M1073" s="42">
        <f t="shared" si="483"/>
        <v>0</v>
      </c>
      <c r="N1073" s="42">
        <f t="shared" si="483"/>
        <v>0</v>
      </c>
      <c r="O1073" s="42">
        <f t="shared" si="483"/>
        <v>0</v>
      </c>
      <c r="P1073" s="42">
        <f t="shared" si="483"/>
        <v>0</v>
      </c>
      <c r="Q1073" s="42">
        <f t="shared" si="483"/>
        <v>0</v>
      </c>
      <c r="R1073" s="42">
        <f t="shared" si="483"/>
        <v>0</v>
      </c>
      <c r="S1073" s="42">
        <f t="shared" si="483"/>
        <v>0</v>
      </c>
      <c r="T1073" s="42">
        <f t="shared" si="483"/>
        <v>0</v>
      </c>
      <c r="U1073" s="42">
        <f t="shared" si="483"/>
        <v>0</v>
      </c>
      <c r="V1073" s="42">
        <f t="shared" si="483"/>
        <v>0</v>
      </c>
      <c r="W1073" s="42">
        <f t="shared" si="483"/>
        <v>0</v>
      </c>
      <c r="X1073" s="42">
        <f t="shared" si="483"/>
        <v>0</v>
      </c>
      <c r="Y1073" s="42">
        <f t="shared" si="483"/>
        <v>0</v>
      </c>
      <c r="Z1073" s="42">
        <f t="shared" si="483"/>
        <v>0</v>
      </c>
      <c r="AA1073" s="42">
        <f t="shared" si="483"/>
        <v>0</v>
      </c>
      <c r="AB1073" s="42">
        <f t="shared" si="483"/>
        <v>0</v>
      </c>
      <c r="AC1073" s="42">
        <f t="shared" si="483"/>
        <v>0</v>
      </c>
      <c r="AD1073" s="42">
        <f t="shared" si="483"/>
        <v>0</v>
      </c>
      <c r="AE1073" s="42">
        <f t="shared" si="483"/>
        <v>37900</v>
      </c>
      <c r="AF1073" s="42">
        <f t="shared" si="483"/>
        <v>0</v>
      </c>
      <c r="AG1073" s="42">
        <f t="shared" si="483"/>
        <v>0</v>
      </c>
      <c r="AH1073" s="42">
        <f t="shared" si="483"/>
        <v>0</v>
      </c>
      <c r="AI1073" s="42">
        <f t="shared" si="483"/>
        <v>0</v>
      </c>
      <c r="AJ1073" s="42">
        <f t="shared" si="483"/>
        <v>0</v>
      </c>
      <c r="AK1073" s="42">
        <f t="shared" si="483"/>
        <v>37900</v>
      </c>
      <c r="AL1073" s="42">
        <f t="shared" si="483"/>
        <v>37900</v>
      </c>
      <c r="AM1073" s="42">
        <f t="shared" si="483"/>
        <v>0</v>
      </c>
      <c r="AN1073" s="42">
        <f t="shared" si="483"/>
        <v>0</v>
      </c>
      <c r="AO1073" s="42">
        <f t="shared" si="483"/>
        <v>0</v>
      </c>
      <c r="AP1073" s="42">
        <f t="shared" si="483"/>
        <v>0</v>
      </c>
      <c r="AQ1073" s="42">
        <f t="shared" si="483"/>
        <v>0</v>
      </c>
      <c r="AR1073" s="42">
        <f t="shared" si="483"/>
        <v>37900</v>
      </c>
      <c r="AS1073" s="42">
        <f t="shared" ref="AS1073:AY1073" si="484">+AS507</f>
        <v>684100</v>
      </c>
      <c r="AT1073" s="42">
        <f t="shared" si="484"/>
        <v>0</v>
      </c>
      <c r="AU1073" s="42">
        <f t="shared" si="484"/>
        <v>0</v>
      </c>
      <c r="AV1073" s="42">
        <f t="shared" si="484"/>
        <v>0</v>
      </c>
      <c r="AW1073" s="42">
        <f t="shared" si="484"/>
        <v>0</v>
      </c>
      <c r="AX1073" s="42">
        <f t="shared" si="484"/>
        <v>0</v>
      </c>
      <c r="AY1073" s="42">
        <f t="shared" si="484"/>
        <v>684100</v>
      </c>
      <c r="AZ1073" s="42">
        <f t="shared" ref="AZ1073:BF1073" si="485">+AZ507</f>
        <v>722000</v>
      </c>
      <c r="BA1073" s="42">
        <f t="shared" si="485"/>
        <v>0</v>
      </c>
      <c r="BB1073" s="42">
        <f t="shared" si="485"/>
        <v>0</v>
      </c>
      <c r="BC1073" s="42">
        <f t="shared" si="485"/>
        <v>0</v>
      </c>
      <c r="BD1073" s="42">
        <f t="shared" si="485"/>
        <v>0</v>
      </c>
      <c r="BE1073" s="42">
        <f t="shared" si="485"/>
        <v>0</v>
      </c>
      <c r="BF1073" s="42">
        <f t="shared" si="485"/>
        <v>722000</v>
      </c>
    </row>
    <row r="1074" spans="1:59" ht="52.5" hidden="1" customHeight="1">
      <c r="A1074" s="14" t="s">
        <v>1354</v>
      </c>
      <c r="B1074" s="14" t="s">
        <v>1354</v>
      </c>
      <c r="C1074" s="14" t="s">
        <v>1355</v>
      </c>
      <c r="D1074" s="83"/>
      <c r="E1074" s="83"/>
      <c r="F1074" s="50"/>
      <c r="G1074" s="50"/>
      <c r="H1074" s="52"/>
      <c r="I1074" s="52">
        <v>1</v>
      </c>
      <c r="J1074" s="42" t="e">
        <f t="shared" ref="J1074:BF1074" si="486">+J1034</f>
        <v>#REF!</v>
      </c>
      <c r="K1074" s="42" t="e">
        <f t="shared" si="486"/>
        <v>#REF!</v>
      </c>
      <c r="L1074" s="42" t="e">
        <f t="shared" si="486"/>
        <v>#REF!</v>
      </c>
      <c r="M1074" s="42" t="e">
        <f t="shared" si="486"/>
        <v>#REF!</v>
      </c>
      <c r="N1074" s="42" t="e">
        <f t="shared" si="486"/>
        <v>#REF!</v>
      </c>
      <c r="O1074" s="42" t="e">
        <f t="shared" si="486"/>
        <v>#REF!</v>
      </c>
      <c r="P1074" s="42" t="e">
        <f t="shared" si="486"/>
        <v>#REF!</v>
      </c>
      <c r="Q1074" s="42" t="e">
        <f t="shared" si="486"/>
        <v>#REF!</v>
      </c>
      <c r="R1074" s="42" t="e">
        <f t="shared" si="486"/>
        <v>#REF!</v>
      </c>
      <c r="S1074" s="42" t="e">
        <f t="shared" si="486"/>
        <v>#REF!</v>
      </c>
      <c r="T1074" s="42" t="e">
        <f t="shared" si="486"/>
        <v>#REF!</v>
      </c>
      <c r="U1074" s="42" t="e">
        <f t="shared" si="486"/>
        <v>#REF!</v>
      </c>
      <c r="V1074" s="42" t="e">
        <f t="shared" si="486"/>
        <v>#REF!</v>
      </c>
      <c r="W1074" s="42" t="e">
        <f t="shared" si="486"/>
        <v>#REF!</v>
      </c>
      <c r="X1074" s="42" t="e">
        <f t="shared" si="486"/>
        <v>#REF!</v>
      </c>
      <c r="Y1074" s="42" t="e">
        <f t="shared" si="486"/>
        <v>#REF!</v>
      </c>
      <c r="Z1074" s="42" t="e">
        <f t="shared" si="486"/>
        <v>#REF!</v>
      </c>
      <c r="AA1074" s="42" t="e">
        <f t="shared" si="486"/>
        <v>#REF!</v>
      </c>
      <c r="AB1074" s="42" t="e">
        <f t="shared" si="486"/>
        <v>#REF!</v>
      </c>
      <c r="AC1074" s="42" t="e">
        <f t="shared" si="486"/>
        <v>#REF!</v>
      </c>
      <c r="AD1074" s="42" t="e">
        <f t="shared" si="486"/>
        <v>#REF!</v>
      </c>
      <c r="AE1074" s="42" t="e">
        <f t="shared" si="486"/>
        <v>#REF!</v>
      </c>
      <c r="AF1074" s="42" t="e">
        <f t="shared" si="486"/>
        <v>#REF!</v>
      </c>
      <c r="AG1074" s="42" t="e">
        <f t="shared" si="486"/>
        <v>#REF!</v>
      </c>
      <c r="AH1074" s="42" t="e">
        <f t="shared" si="486"/>
        <v>#REF!</v>
      </c>
      <c r="AI1074" s="42" t="e">
        <f t="shared" si="486"/>
        <v>#REF!</v>
      </c>
      <c r="AJ1074" s="42" t="e">
        <f t="shared" si="486"/>
        <v>#REF!</v>
      </c>
      <c r="AK1074" s="42" t="e">
        <f t="shared" si="486"/>
        <v>#REF!</v>
      </c>
      <c r="AL1074" s="42" t="e">
        <f t="shared" si="486"/>
        <v>#REF!</v>
      </c>
      <c r="AM1074" s="42" t="e">
        <f t="shared" si="486"/>
        <v>#REF!</v>
      </c>
      <c r="AN1074" s="42" t="e">
        <f t="shared" si="486"/>
        <v>#REF!</v>
      </c>
      <c r="AO1074" s="42" t="e">
        <f t="shared" si="486"/>
        <v>#REF!</v>
      </c>
      <c r="AP1074" s="42" t="e">
        <f t="shared" si="486"/>
        <v>#REF!</v>
      </c>
      <c r="AQ1074" s="42" t="e">
        <f t="shared" si="486"/>
        <v>#REF!</v>
      </c>
      <c r="AR1074" s="42" t="e">
        <f t="shared" si="486"/>
        <v>#REF!</v>
      </c>
      <c r="AS1074" s="42" t="e">
        <f t="shared" ref="AS1074:AY1074" si="487">+AS1034</f>
        <v>#REF!</v>
      </c>
      <c r="AT1074" s="42" t="e">
        <f t="shared" si="487"/>
        <v>#REF!</v>
      </c>
      <c r="AU1074" s="42" t="e">
        <f t="shared" si="487"/>
        <v>#REF!</v>
      </c>
      <c r="AV1074" s="42" t="e">
        <f t="shared" si="487"/>
        <v>#REF!</v>
      </c>
      <c r="AW1074" s="42" t="e">
        <f t="shared" si="487"/>
        <v>#REF!</v>
      </c>
      <c r="AX1074" s="42" t="e">
        <f t="shared" si="487"/>
        <v>#REF!</v>
      </c>
      <c r="AY1074" s="42" t="e">
        <f t="shared" si="487"/>
        <v>#REF!</v>
      </c>
      <c r="AZ1074" s="42" t="e">
        <f t="shared" si="486"/>
        <v>#REF!</v>
      </c>
      <c r="BA1074" s="42" t="e">
        <f t="shared" si="486"/>
        <v>#REF!</v>
      </c>
      <c r="BB1074" s="42" t="e">
        <f t="shared" si="486"/>
        <v>#REF!</v>
      </c>
      <c r="BC1074" s="42" t="e">
        <f t="shared" si="486"/>
        <v>#REF!</v>
      </c>
      <c r="BD1074" s="42" t="e">
        <f t="shared" si="486"/>
        <v>#REF!</v>
      </c>
      <c r="BE1074" s="42" t="e">
        <f t="shared" si="486"/>
        <v>#REF!</v>
      </c>
      <c r="BF1074" s="42" t="e">
        <f t="shared" si="486"/>
        <v>#REF!</v>
      </c>
    </row>
    <row r="1075" spans="1:59" s="4" customFormat="1" ht="26.25" hidden="1" customHeight="1">
      <c r="A1075" s="55"/>
      <c r="B1075" s="28" t="s">
        <v>1364</v>
      </c>
      <c r="C1075" s="55"/>
      <c r="D1075" s="56"/>
      <c r="E1075" s="56"/>
      <c r="F1075" s="57"/>
      <c r="G1075" s="57"/>
      <c r="H1075" s="55"/>
      <c r="I1075" s="55"/>
      <c r="J1075" s="59"/>
      <c r="K1075" s="59"/>
      <c r="L1075" s="59"/>
      <c r="M1075" s="59"/>
      <c r="N1075" s="59"/>
      <c r="O1075" s="59"/>
      <c r="P1075" s="59"/>
      <c r="Q1075" s="59"/>
      <c r="R1075" s="59"/>
      <c r="S1075" s="59"/>
      <c r="T1075" s="59"/>
      <c r="U1075" s="59"/>
      <c r="V1075" s="59"/>
      <c r="W1075" s="59"/>
      <c r="X1075" s="59"/>
      <c r="Y1075" s="59"/>
      <c r="Z1075" s="59"/>
      <c r="AA1075" s="59"/>
      <c r="AB1075" s="59"/>
      <c r="AC1075" s="59"/>
      <c r="AD1075" s="59"/>
      <c r="AE1075" s="59"/>
      <c r="AF1075" s="59"/>
      <c r="AG1075" s="59"/>
      <c r="AH1075" s="59"/>
      <c r="AI1075" s="59"/>
      <c r="AJ1075" s="59"/>
      <c r="AK1075" s="59"/>
      <c r="AL1075" s="59"/>
      <c r="AM1075" s="59"/>
      <c r="AN1075" s="59"/>
      <c r="AO1075" s="59"/>
      <c r="AP1075" s="59"/>
      <c r="AQ1075" s="59"/>
      <c r="AR1075" s="59"/>
      <c r="AS1075" s="59"/>
      <c r="AT1075" s="59"/>
      <c r="AU1075" s="59"/>
      <c r="AV1075" s="59"/>
      <c r="AW1075" s="59"/>
      <c r="AX1075" s="59"/>
      <c r="AY1075" s="59"/>
      <c r="AZ1075" s="59"/>
      <c r="BA1075" s="59"/>
      <c r="BB1075" s="59"/>
      <c r="BC1075" s="59"/>
      <c r="BD1075" s="59"/>
      <c r="BE1075" s="59"/>
      <c r="BF1075" s="59"/>
      <c r="BG1075" s="93"/>
    </row>
    <row r="1076" spans="1:59" s="4" customFormat="1" ht="26.25" hidden="1" customHeight="1">
      <c r="A1076" s="55"/>
      <c r="B1076" s="28" t="s">
        <v>1365</v>
      </c>
      <c r="C1076" s="55"/>
      <c r="D1076" s="56"/>
      <c r="E1076" s="56"/>
      <c r="F1076" s="57"/>
      <c r="G1076" s="57"/>
      <c r="H1076" s="55"/>
      <c r="I1076" s="55"/>
      <c r="J1076" s="59"/>
      <c r="K1076" s="59"/>
      <c r="L1076" s="59"/>
      <c r="M1076" s="59"/>
      <c r="N1076" s="59"/>
      <c r="O1076" s="59"/>
      <c r="P1076" s="59"/>
      <c r="Q1076" s="59"/>
      <c r="R1076" s="59"/>
      <c r="S1076" s="59"/>
      <c r="T1076" s="59"/>
      <c r="U1076" s="59"/>
      <c r="V1076" s="59"/>
      <c r="W1076" s="59"/>
      <c r="X1076" s="59"/>
      <c r="Y1076" s="59"/>
      <c r="Z1076" s="59"/>
      <c r="AA1076" s="59"/>
      <c r="AB1076" s="59"/>
      <c r="AC1076" s="59"/>
      <c r="AD1076" s="59"/>
      <c r="AE1076" s="59"/>
      <c r="AF1076" s="59"/>
      <c r="AG1076" s="59"/>
      <c r="AH1076" s="59"/>
      <c r="AI1076" s="59"/>
      <c r="AJ1076" s="59"/>
      <c r="AK1076" s="59"/>
      <c r="AL1076" s="59"/>
      <c r="AM1076" s="59"/>
      <c r="AN1076" s="59"/>
      <c r="AO1076" s="59"/>
      <c r="AP1076" s="59"/>
      <c r="AQ1076" s="59"/>
      <c r="AR1076" s="59"/>
      <c r="AS1076" s="59"/>
      <c r="AT1076" s="59"/>
      <c r="AU1076" s="59"/>
      <c r="AV1076" s="59"/>
      <c r="AW1076" s="59"/>
      <c r="AX1076" s="59"/>
      <c r="AY1076" s="59"/>
      <c r="AZ1076" s="59"/>
      <c r="BA1076" s="59"/>
      <c r="BB1076" s="59"/>
      <c r="BC1076" s="59"/>
      <c r="BD1076" s="59"/>
      <c r="BE1076" s="59"/>
      <c r="BF1076" s="59"/>
      <c r="BG1076" s="93"/>
    </row>
    <row r="1077" spans="1:59" ht="26.25" hidden="1" customHeight="1">
      <c r="A1077" s="83" t="s">
        <v>8</v>
      </c>
      <c r="B1077" s="52" t="s">
        <v>8</v>
      </c>
      <c r="C1077" s="52"/>
      <c r="D1077" s="83"/>
      <c r="E1077" s="83"/>
      <c r="F1077" s="50"/>
      <c r="G1077" s="50"/>
      <c r="H1077" s="52"/>
      <c r="I1077" s="52">
        <v>6</v>
      </c>
      <c r="J1077" s="42" t="e">
        <f>+J236+#REF!+J610+J960+J961+J962</f>
        <v>#REF!</v>
      </c>
      <c r="K1077" s="42" t="e">
        <f>+K236+#REF!+K610+K960+K961+K962</f>
        <v>#REF!</v>
      </c>
      <c r="L1077" s="42" t="e">
        <f>+L236+#REF!+L610+L960+L961+L962</f>
        <v>#REF!</v>
      </c>
      <c r="M1077" s="42" t="e">
        <f>+M236+#REF!+M610+M960+M961+M962</f>
        <v>#REF!</v>
      </c>
      <c r="N1077" s="42" t="e">
        <f>+N236+#REF!+N610+N960+N961+N962</f>
        <v>#REF!</v>
      </c>
      <c r="O1077" s="42" t="e">
        <f>+O236+#REF!+O610+O960+O961+O962</f>
        <v>#REF!</v>
      </c>
      <c r="P1077" s="42" t="e">
        <f>+P236+#REF!+P610+P960+P961+P962</f>
        <v>#REF!</v>
      </c>
      <c r="Q1077" s="42" t="e">
        <f>+Q236+#REF!+Q610+Q960+Q961+Q962</f>
        <v>#REF!</v>
      </c>
      <c r="R1077" s="42" t="e">
        <f>+R236+#REF!+R610+R960+R961+R962</f>
        <v>#REF!</v>
      </c>
      <c r="S1077" s="42" t="e">
        <f>+S236+#REF!+S610+S960+S961+S962</f>
        <v>#REF!</v>
      </c>
      <c r="T1077" s="42" t="e">
        <f>+T236+#REF!+T610+T960+T961+T962</f>
        <v>#REF!</v>
      </c>
      <c r="U1077" s="42" t="e">
        <f>+U236+#REF!+U610+U960+U961+U962</f>
        <v>#REF!</v>
      </c>
      <c r="V1077" s="42" t="e">
        <f>+V236+#REF!+V610+V960+V961+V962</f>
        <v>#REF!</v>
      </c>
      <c r="W1077" s="42" t="e">
        <f>+W236+#REF!+W610+W960+W961+W962</f>
        <v>#REF!</v>
      </c>
      <c r="X1077" s="42" t="e">
        <f>+X236+#REF!+X610+X960+X961+X962</f>
        <v>#REF!</v>
      </c>
      <c r="Y1077" s="42" t="e">
        <f>+Y236+#REF!+Y610+Y960+Y961+Y962</f>
        <v>#REF!</v>
      </c>
      <c r="Z1077" s="42" t="e">
        <f>+Z236+#REF!+Z610+Z960+Z961+Z962</f>
        <v>#REF!</v>
      </c>
      <c r="AA1077" s="42" t="e">
        <f>+AA236+#REF!+AA610+AA960+AA961+AA962</f>
        <v>#REF!</v>
      </c>
      <c r="AB1077" s="42" t="e">
        <f>+AB236+#REF!+AB610+AB960+AB961+AB962</f>
        <v>#REF!</v>
      </c>
      <c r="AC1077" s="42" t="e">
        <f>+AC236+#REF!+AC610+AC960+AC961+AC962</f>
        <v>#REF!</v>
      </c>
      <c r="AD1077" s="42" t="e">
        <f>+AD236+#REF!+AD610+AD960+AD961+AD962</f>
        <v>#REF!</v>
      </c>
      <c r="AE1077" s="42" t="e">
        <f>+AE236+#REF!+AE610+AE960+AE961+AE962</f>
        <v>#REF!</v>
      </c>
      <c r="AF1077" s="42" t="e">
        <f>+AF236+#REF!+AF610+AF960+AF961+AF962</f>
        <v>#REF!</v>
      </c>
      <c r="AG1077" s="42" t="e">
        <f>+AG236+#REF!+AG610+AG960+AG961+AG962</f>
        <v>#REF!</v>
      </c>
      <c r="AH1077" s="42" t="e">
        <f>+AH236+#REF!+AH610+AH960+AH961+AH962</f>
        <v>#REF!</v>
      </c>
      <c r="AI1077" s="42" t="e">
        <f>+AI236+#REF!+AI610+AI960+AI961+AI962</f>
        <v>#REF!</v>
      </c>
      <c r="AJ1077" s="42" t="e">
        <f>+AJ236+#REF!+AJ610+AJ960+AJ961+AJ962</f>
        <v>#REF!</v>
      </c>
      <c r="AK1077" s="42" t="e">
        <f>+AK236+#REF!+AK610+AK960+AK961+AK962</f>
        <v>#REF!</v>
      </c>
      <c r="AL1077" s="42" t="e">
        <f>+AL236+#REF!+AL610+AL960+AL961+AL962</f>
        <v>#REF!</v>
      </c>
      <c r="AM1077" s="42" t="e">
        <f>+AM236+#REF!+AM610+AM960+AM961+AM962</f>
        <v>#REF!</v>
      </c>
      <c r="AN1077" s="42" t="e">
        <f>+AN236+#REF!+AN610+AN960+AN961+AN962</f>
        <v>#REF!</v>
      </c>
      <c r="AO1077" s="42" t="e">
        <f>+AO236+#REF!+AO610+AO960+AO961+AO962</f>
        <v>#REF!</v>
      </c>
      <c r="AP1077" s="42" t="e">
        <f>+AP236+#REF!+AP610+AP960+AP961+AP962</f>
        <v>#REF!</v>
      </c>
      <c r="AQ1077" s="42" t="e">
        <f>+AQ236+#REF!+AQ610+AQ960+AQ961+AQ962</f>
        <v>#REF!</v>
      </c>
      <c r="AR1077" s="42" t="e">
        <f>+AR236+#REF!+AR610+AR960+AR961+AR962</f>
        <v>#REF!</v>
      </c>
      <c r="AS1077" s="42" t="e">
        <f>+AS236+#REF!+AS610+AS960+AS961+AS962</f>
        <v>#REF!</v>
      </c>
      <c r="AT1077" s="42" t="e">
        <f>+AT236+#REF!+AT610+AT960+AT961+AT962</f>
        <v>#REF!</v>
      </c>
      <c r="AU1077" s="42" t="e">
        <f>+AU236+#REF!+AU610+AU960+AU961+AU962</f>
        <v>#REF!</v>
      </c>
      <c r="AV1077" s="42" t="e">
        <f>+AV236+#REF!+AV610+AV960+AV961+AV962</f>
        <v>#REF!</v>
      </c>
      <c r="AW1077" s="42" t="e">
        <f>+AW236+#REF!+AW610+AW960+AW961+AW962</f>
        <v>#REF!</v>
      </c>
      <c r="AX1077" s="42" t="e">
        <f>+AX236+#REF!+AX610+AX960+AX961+AX962</f>
        <v>#REF!</v>
      </c>
      <c r="AY1077" s="42" t="e">
        <f>+AY236+#REF!+AY610+AY960+AY961+AY962</f>
        <v>#REF!</v>
      </c>
      <c r="AZ1077" s="42" t="e">
        <f>+AZ236+#REF!+AZ610+AZ960+AZ961+AZ962</f>
        <v>#REF!</v>
      </c>
      <c r="BA1077" s="42" t="e">
        <f>+BA236+#REF!+BA610+BA960+BA961+BA962</f>
        <v>#REF!</v>
      </c>
      <c r="BB1077" s="42" t="e">
        <f>+BB236+#REF!+BB610+BB960+BB961+BB962</f>
        <v>#REF!</v>
      </c>
      <c r="BC1077" s="42" t="e">
        <f>+BC236+#REF!+BC610+BC960+BC961+BC962</f>
        <v>#REF!</v>
      </c>
      <c r="BD1077" s="42" t="e">
        <f>+BD236+#REF!+BD610+BD960+BD961+BD962</f>
        <v>#REF!</v>
      </c>
      <c r="BE1077" s="42" t="e">
        <f>+BE236+#REF!+BE610+BE960+BE961+BE962</f>
        <v>#REF!</v>
      </c>
      <c r="BF1077" s="42" t="e">
        <f>+BF236+#REF!+BF610+BF960+BF961+BF962</f>
        <v>#REF!</v>
      </c>
    </row>
    <row r="1078" spans="1:59" ht="26.25" hidden="1" customHeight="1">
      <c r="A1078" s="14" t="s">
        <v>7</v>
      </c>
      <c r="B1078" s="14" t="s">
        <v>7</v>
      </c>
      <c r="C1078" s="14" t="s">
        <v>7</v>
      </c>
      <c r="D1078" s="83"/>
      <c r="E1078" s="83"/>
      <c r="F1078" s="50"/>
      <c r="G1078" s="50"/>
      <c r="H1078" s="52"/>
      <c r="I1078" s="52">
        <v>3</v>
      </c>
      <c r="J1078" s="44">
        <f t="shared" ref="J1078:AO1078" si="488">+J94+J526+J955</f>
        <v>10000000</v>
      </c>
      <c r="K1078" s="44">
        <f t="shared" si="488"/>
        <v>53900</v>
      </c>
      <c r="L1078" s="44">
        <f t="shared" si="488"/>
        <v>0</v>
      </c>
      <c r="M1078" s="44">
        <f t="shared" si="488"/>
        <v>0</v>
      </c>
      <c r="N1078" s="44">
        <f t="shared" si="488"/>
        <v>0</v>
      </c>
      <c r="O1078" s="44">
        <f t="shared" si="488"/>
        <v>0</v>
      </c>
      <c r="P1078" s="44">
        <f t="shared" si="488"/>
        <v>10053900</v>
      </c>
      <c r="Q1078" s="44">
        <f t="shared" si="488"/>
        <v>10000000</v>
      </c>
      <c r="R1078" s="44">
        <f t="shared" si="488"/>
        <v>28180</v>
      </c>
      <c r="S1078" s="44">
        <f t="shared" si="488"/>
        <v>0</v>
      </c>
      <c r="T1078" s="44">
        <f t="shared" si="488"/>
        <v>0</v>
      </c>
      <c r="U1078" s="44">
        <f t="shared" si="488"/>
        <v>0</v>
      </c>
      <c r="V1078" s="44">
        <f t="shared" si="488"/>
        <v>0</v>
      </c>
      <c r="W1078" s="44">
        <f t="shared" si="488"/>
        <v>10028180</v>
      </c>
      <c r="X1078" s="44">
        <f t="shared" si="488"/>
        <v>10000000</v>
      </c>
      <c r="Y1078" s="44">
        <f t="shared" si="488"/>
        <v>5850</v>
      </c>
      <c r="Z1078" s="44">
        <f t="shared" si="488"/>
        <v>0</v>
      </c>
      <c r="AA1078" s="44">
        <f t="shared" si="488"/>
        <v>0</v>
      </c>
      <c r="AB1078" s="44">
        <f t="shared" si="488"/>
        <v>0</v>
      </c>
      <c r="AC1078" s="44">
        <f t="shared" si="488"/>
        <v>0</v>
      </c>
      <c r="AD1078" s="44">
        <f t="shared" si="488"/>
        <v>10005850</v>
      </c>
      <c r="AE1078" s="44">
        <f t="shared" si="488"/>
        <v>10000000</v>
      </c>
      <c r="AF1078" s="44">
        <f t="shared" si="488"/>
        <v>5000</v>
      </c>
      <c r="AG1078" s="44">
        <f t="shared" si="488"/>
        <v>0</v>
      </c>
      <c r="AH1078" s="44">
        <f t="shared" si="488"/>
        <v>0</v>
      </c>
      <c r="AI1078" s="44">
        <f t="shared" si="488"/>
        <v>0</v>
      </c>
      <c r="AJ1078" s="44">
        <f t="shared" si="488"/>
        <v>0</v>
      </c>
      <c r="AK1078" s="44">
        <f t="shared" si="488"/>
        <v>10005000</v>
      </c>
      <c r="AL1078" s="44">
        <f t="shared" si="488"/>
        <v>90582000</v>
      </c>
      <c r="AM1078" s="44">
        <f t="shared" si="488"/>
        <v>92930</v>
      </c>
      <c r="AN1078" s="44">
        <f t="shared" si="488"/>
        <v>0</v>
      </c>
      <c r="AO1078" s="44">
        <f t="shared" si="488"/>
        <v>0</v>
      </c>
      <c r="AP1078" s="44">
        <f t="shared" ref="AP1078:BF1078" si="489">+AP94+AP526+AP955</f>
        <v>0</v>
      </c>
      <c r="AQ1078" s="44">
        <f t="shared" si="489"/>
        <v>0</v>
      </c>
      <c r="AR1078" s="44">
        <f t="shared" si="489"/>
        <v>90674930</v>
      </c>
      <c r="AS1078" s="44">
        <f t="shared" si="489"/>
        <v>0</v>
      </c>
      <c r="AT1078" s="44">
        <f t="shared" si="489"/>
        <v>0</v>
      </c>
      <c r="AU1078" s="44">
        <f t="shared" si="489"/>
        <v>0</v>
      </c>
      <c r="AV1078" s="44">
        <f t="shared" si="489"/>
        <v>0</v>
      </c>
      <c r="AW1078" s="44">
        <f t="shared" si="489"/>
        <v>0</v>
      </c>
      <c r="AX1078" s="44">
        <f t="shared" si="489"/>
        <v>0</v>
      </c>
      <c r="AY1078" s="44">
        <f t="shared" si="489"/>
        <v>0</v>
      </c>
      <c r="AZ1078" s="44">
        <f t="shared" si="489"/>
        <v>90582000</v>
      </c>
      <c r="BA1078" s="44">
        <f t="shared" si="489"/>
        <v>92930</v>
      </c>
      <c r="BB1078" s="44">
        <f t="shared" si="489"/>
        <v>0</v>
      </c>
      <c r="BC1078" s="44">
        <f t="shared" si="489"/>
        <v>0</v>
      </c>
      <c r="BD1078" s="44">
        <f t="shared" si="489"/>
        <v>0</v>
      </c>
      <c r="BE1078" s="44">
        <f t="shared" si="489"/>
        <v>0</v>
      </c>
      <c r="BF1078" s="44">
        <f t="shared" si="489"/>
        <v>90674930</v>
      </c>
    </row>
    <row r="1079" spans="1:59" ht="26.25" hidden="1" customHeight="1">
      <c r="A1079" s="14" t="s">
        <v>21</v>
      </c>
      <c r="B1079" s="14" t="s">
        <v>21</v>
      </c>
      <c r="C1079" s="14" t="s">
        <v>21</v>
      </c>
      <c r="D1079" s="83"/>
      <c r="E1079" s="83"/>
      <c r="F1079" s="50"/>
      <c r="G1079" s="50"/>
      <c r="H1079" s="52"/>
      <c r="I1079" s="52">
        <v>1</v>
      </c>
      <c r="J1079" s="42">
        <f t="shared" ref="J1079:BF1079" si="490">+J1060</f>
        <v>378725635.03400004</v>
      </c>
      <c r="K1079" s="42">
        <f t="shared" si="490"/>
        <v>19331041.535</v>
      </c>
      <c r="L1079" s="42">
        <f t="shared" si="490"/>
        <v>0</v>
      </c>
      <c r="M1079" s="42">
        <f t="shared" si="490"/>
        <v>999850.3769687796</v>
      </c>
      <c r="N1079" s="42">
        <f t="shared" si="490"/>
        <v>49390819.899999999</v>
      </c>
      <c r="O1079" s="42">
        <f t="shared" si="490"/>
        <v>16140194</v>
      </c>
      <c r="P1079" s="42">
        <f t="shared" si="490"/>
        <v>464587540.84596878</v>
      </c>
      <c r="Q1079" s="42">
        <f t="shared" si="490"/>
        <v>499294867.55915999</v>
      </c>
      <c r="R1079" s="42">
        <f t="shared" si="490"/>
        <v>18779604.460000001</v>
      </c>
      <c r="S1079" s="42">
        <f t="shared" si="490"/>
        <v>4694000</v>
      </c>
      <c r="T1079" s="42">
        <f t="shared" si="490"/>
        <v>1681141.3149687797</v>
      </c>
      <c r="U1079" s="42">
        <f t="shared" si="490"/>
        <v>146099033.90000001</v>
      </c>
      <c r="V1079" s="42">
        <f t="shared" si="490"/>
        <v>6225660</v>
      </c>
      <c r="W1079" s="42">
        <f t="shared" si="490"/>
        <v>676774307.23412871</v>
      </c>
      <c r="X1079" s="42">
        <f t="shared" si="490"/>
        <v>552183774.30876005</v>
      </c>
      <c r="Y1079" s="42">
        <f t="shared" si="490"/>
        <v>17173848.460000001</v>
      </c>
      <c r="Z1079" s="42">
        <f t="shared" si="490"/>
        <v>0</v>
      </c>
      <c r="AA1079" s="42">
        <f t="shared" si="490"/>
        <v>54768820.640000001</v>
      </c>
      <c r="AB1079" s="42">
        <f t="shared" si="490"/>
        <v>144872972.13999999</v>
      </c>
      <c r="AC1079" s="42">
        <f t="shared" si="490"/>
        <v>4509926</v>
      </c>
      <c r="AD1079" s="42">
        <f t="shared" si="490"/>
        <v>773509341.54876006</v>
      </c>
      <c r="AE1079" s="42">
        <f t="shared" si="490"/>
        <v>511710149.16360009</v>
      </c>
      <c r="AF1079" s="42">
        <f t="shared" si="490"/>
        <v>25234202.460000001</v>
      </c>
      <c r="AG1079" s="42">
        <f t="shared" si="490"/>
        <v>0</v>
      </c>
      <c r="AH1079" s="42">
        <f t="shared" si="490"/>
        <v>2933600</v>
      </c>
      <c r="AI1079" s="42">
        <f t="shared" si="490"/>
        <v>33189349.739999995</v>
      </c>
      <c r="AJ1079" s="42">
        <f t="shared" si="490"/>
        <v>2549920</v>
      </c>
      <c r="AK1079" s="42">
        <f t="shared" si="490"/>
        <v>575617221.36360002</v>
      </c>
      <c r="AL1079" s="42">
        <f t="shared" si="490"/>
        <v>2043078426.0655198</v>
      </c>
      <c r="AM1079" s="42">
        <f t="shared" si="490"/>
        <v>80518696.915000007</v>
      </c>
      <c r="AN1079" s="42">
        <f t="shared" si="490"/>
        <v>4694000</v>
      </c>
      <c r="AO1079" s="42">
        <f t="shared" si="490"/>
        <v>60724520.331937559</v>
      </c>
      <c r="AP1079" s="42">
        <f t="shared" si="490"/>
        <v>373552175.67999995</v>
      </c>
      <c r="AQ1079" s="42">
        <f t="shared" si="490"/>
        <v>29425700</v>
      </c>
      <c r="AR1079" s="42">
        <f t="shared" si="490"/>
        <v>2594656020.9824572</v>
      </c>
      <c r="AS1079" s="42">
        <f t="shared" ref="AS1079:AY1079" si="491">+AS1060</f>
        <v>1008167499.54</v>
      </c>
      <c r="AT1079" s="42">
        <f t="shared" si="491"/>
        <v>502994</v>
      </c>
      <c r="AU1079" s="42">
        <f t="shared" si="491"/>
        <v>0</v>
      </c>
      <c r="AV1079" s="42">
        <f t="shared" si="491"/>
        <v>0</v>
      </c>
      <c r="AW1079" s="42">
        <f t="shared" si="491"/>
        <v>13777840</v>
      </c>
      <c r="AX1079" s="42">
        <f t="shared" si="491"/>
        <v>1021.2</v>
      </c>
      <c r="AY1079" s="42">
        <f t="shared" si="491"/>
        <v>1022449354.74</v>
      </c>
      <c r="AZ1079" s="42">
        <f t="shared" si="490"/>
        <v>3051245925.6055198</v>
      </c>
      <c r="BA1079" s="42">
        <f t="shared" si="490"/>
        <v>81021690.915000007</v>
      </c>
      <c r="BB1079" s="42">
        <f t="shared" si="490"/>
        <v>4694000</v>
      </c>
      <c r="BC1079" s="42">
        <f t="shared" si="490"/>
        <v>60724520.331937559</v>
      </c>
      <c r="BD1079" s="42">
        <f t="shared" si="490"/>
        <v>387330015.67999995</v>
      </c>
      <c r="BE1079" s="42">
        <f t="shared" si="490"/>
        <v>29426721.199999999</v>
      </c>
      <c r="BF1079" s="42">
        <f t="shared" si="490"/>
        <v>3617105375.7324572</v>
      </c>
    </row>
    <row r="1080" spans="1:59" hidden="1">
      <c r="A1080" s="14" t="s">
        <v>1346</v>
      </c>
      <c r="B1080" s="14" t="s">
        <v>1346</v>
      </c>
      <c r="C1080" s="14" t="s">
        <v>1346</v>
      </c>
      <c r="D1080" s="83"/>
      <c r="E1080" s="83"/>
      <c r="F1080" s="50"/>
      <c r="G1080" s="50"/>
      <c r="H1080" s="52"/>
      <c r="I1080" s="52"/>
      <c r="J1080" s="42"/>
      <c r="K1080" s="42"/>
      <c r="L1080" s="42"/>
      <c r="M1080" s="42"/>
      <c r="N1080" s="42"/>
      <c r="O1080" s="42"/>
      <c r="P1080" s="42"/>
      <c r="Q1080" s="42"/>
      <c r="R1080" s="42"/>
      <c r="S1080" s="42"/>
      <c r="T1080" s="42"/>
      <c r="U1080" s="42"/>
      <c r="V1080" s="42"/>
      <c r="W1080" s="42"/>
      <c r="X1080" s="42"/>
      <c r="Y1080" s="42"/>
      <c r="Z1080" s="42"/>
      <c r="AA1080" s="42"/>
      <c r="AB1080" s="42"/>
      <c r="AC1080" s="42"/>
      <c r="AD1080" s="42"/>
      <c r="AE1080" s="42"/>
      <c r="AF1080" s="42"/>
      <c r="AG1080" s="42"/>
      <c r="AH1080" s="42"/>
      <c r="AI1080" s="42"/>
      <c r="AJ1080" s="42"/>
      <c r="AK1080" s="42"/>
      <c r="AL1080" s="42"/>
      <c r="AM1080" s="42"/>
      <c r="AN1080" s="42"/>
      <c r="AO1080" s="42"/>
      <c r="AP1080" s="42"/>
      <c r="AQ1080" s="42"/>
      <c r="AR1080" s="42"/>
      <c r="AS1080" s="42"/>
      <c r="AT1080" s="42"/>
      <c r="AU1080" s="42"/>
      <c r="AV1080" s="42"/>
      <c r="AW1080" s="42"/>
      <c r="AX1080" s="42"/>
      <c r="AY1080" s="42"/>
      <c r="AZ1080" s="42"/>
      <c r="BA1080" s="42"/>
      <c r="BB1080" s="42"/>
      <c r="BC1080" s="42"/>
      <c r="BD1080" s="42"/>
      <c r="BE1080" s="42"/>
      <c r="BF1080" s="42"/>
    </row>
    <row r="1081" spans="1:59" ht="26.25" hidden="1" customHeight="1">
      <c r="A1081" s="14" t="s">
        <v>10</v>
      </c>
      <c r="B1081" s="14" t="s">
        <v>10</v>
      </c>
      <c r="C1081" s="14" t="s">
        <v>10</v>
      </c>
      <c r="D1081" s="83"/>
      <c r="E1081" s="83"/>
      <c r="F1081" s="50"/>
      <c r="G1081" s="50"/>
      <c r="H1081" s="52"/>
      <c r="I1081" s="52">
        <v>131</v>
      </c>
      <c r="J1081" s="42" t="e">
        <f>+J743+J744+J746+J747+J748+J749+J750+J751+J752+J753+J754+J755+J756+J757+J758+J759+J760+#REF!+J761+J762+J763+J764+J765+J766+J767+J768+J769+J770+J771+J772+J773+J774+J775+J776+J777+J778+J779+J780+J781+J782+J783+#REF!+J784+J785+J786+J787+J788+#REF!+#REF!+#REF!+#REF!+#REF!+J789+J790+J791+J792+J793+J794+J795+J796+J797+J798+J799+#REF!+#REF!+#REF!+#REF!+#REF!+J800+J801+J802+J803+J804+J805+J806+J807+J808+J809+J810+J811+J812+J813+J814+J815+J816+J817+J818+J819+J820+J821+J822+J823+J824+J825+J826+J827+J828+J829+#REF!+J830+J831+J832+J833+J837+J838+#REF!+#REF!+#REF!+J839+J840+#REF!+#REF!+#REF!+#REF!+J842+J843+J844+J885+J886+J887+J888+J889+J890+J891+J892+J893+J894+J895+J896+J897+J898</f>
        <v>#REF!</v>
      </c>
      <c r="K1081" s="42" t="e">
        <f>+K743+K744+K746+K747+K748+K749+K750+K751+K752+K753+K754+K755+K756+K757+K758+K759+K760+#REF!+K761+K762+K763+K764+K765+K766+K767+K768+K769+K770+K771+K772+K773+K774+K775+K776+K777+K778+K779+K780+K781+K782+K783+#REF!+K784+K785+K786+K787+K788+#REF!+#REF!+#REF!+#REF!+#REF!+K789+K790+K791+K792+K793+K794+K795+K796+K797+K798+K799+#REF!+#REF!+#REF!+#REF!+#REF!+K800+K801+K802+K803+K804+K805+K806+K807+K808+K809+K810+K811+K812+K813+K814+K815+K816+K817+K818+K819+K820+K821+K822+K823+K824+K825+K826+K827+K828+K829+#REF!+K830+K831+K832+K833+K837+K838+#REF!+#REF!+#REF!+K839+K840+#REF!+#REF!+#REF!+#REF!+K842+K843+K844+K885+K886+K887+K888+K889+K890+K891+K892+K893+K894+K895+K896+K897+K898</f>
        <v>#REF!</v>
      </c>
      <c r="L1081" s="42" t="e">
        <f>+L743+L744+L746+L747+L748+L749+L750+L751+L752+L753+L754+L755+L756+L757+L758+L759+L760+#REF!+L761+L762+L763+L764+L765+L766+L767+L768+L769+L770+L771+L772+L773+L774+L775+L776+L777+L778+L779+L780+L781+L782+L783+#REF!+L784+L785+L786+L787+L788+#REF!+#REF!+#REF!+#REF!+#REF!+L789+L790+L791+L792+L793+L794+L795+L796+L797+L798+L799+#REF!+#REF!+#REF!+#REF!+#REF!+L800+L801+L802+L803+L804+L805+L806+L807+L808+L809+L810+L811+L812+L813+L814+L815+L816+L817+L818+L819+L820+L821+L822+L823+L824+L825+L826+L827+L828+L829+#REF!+L830+L831+L832+L833+L837+L838+#REF!+#REF!+#REF!+L839+L840+#REF!+#REF!+#REF!+#REF!+L842+L843+L844+L885+L886+L887+L888+L889+L890+L891+L892+L893+L894+L895+L896+L897+L898</f>
        <v>#REF!</v>
      </c>
      <c r="M1081" s="42" t="e">
        <f>+M743+M744+M746+M747+M748+M749+M750+M751+M752+M753+M754+M755+M756+M757+M758+M759+M760+#REF!+M761+M762+M763+M764+M765+M766+M767+M768+M769+M770+M771+M772+M773+M774+M775+M776+M777+M778+M779+M780+M781+M782+M783+#REF!+M784+M785+M786+M787+M788+#REF!+#REF!+#REF!+#REF!+#REF!+M789+M790+M791+M792+M793+M794+M795+M796+M797+M798+M799+#REF!+#REF!+#REF!+#REF!+#REF!+M800+M801+M802+M803+M804+M805+M806+M807+M808+M809+M810+M811+M812+M813+M814+M815+M816+M817+M818+M819+M820+M821+M822+M823+M824+M825+M826+M827+M828+M829+#REF!+M830+M831+M832+M833+M837+M838+#REF!+#REF!+#REF!+M839+M840+#REF!+#REF!+#REF!+#REF!+M842+M843+M844+M885+M886+M887+M888+M889+M890+M891+M892+M893+M894+M895+M896+M897+M898</f>
        <v>#REF!</v>
      </c>
      <c r="N1081" s="42" t="e">
        <f>+N743+N744+N746+N747+N748+N749+N750+N751+N752+N753+N754+N755+N756+N757+N758+N759+N760+#REF!+N761+N762+N763+N764+N765+N766+N767+N768+N769+N770+N771+N772+N773+N774+N775+N776+N777+N778+N779+N780+N781+N782+N783+#REF!+N784+N785+N786+N787+N788+#REF!+#REF!+#REF!+#REF!+#REF!+N789+N790+N791+N792+N793+N794+N795+N796+N797+N798+N799+#REF!+#REF!+#REF!+#REF!+#REF!+N800+N801+N802+N803+N804+N805+N806+N807+N808+N809+N810+N811+N812+N813+N814+N815+N816+N817+N818+N819+N820+N821+N822+N823+N824+N825+N826+N827+N828+N829+#REF!+N830+N831+N832+N833+N837+N838+#REF!+#REF!+#REF!+N839+N840+#REF!+#REF!+#REF!+#REF!+N842+N843+N844+N885+N886+N887+N888+N889+N890+N891+N892+N893+N894+N895+N896+N897+N898</f>
        <v>#REF!</v>
      </c>
      <c r="O1081" s="42" t="e">
        <f>+O743+O744+O746+O747+O748+O749+O750+O751+O752+O753+O754+O755+O756+O757+O758+O759+O760+#REF!+O761+O762+O763+O764+O765+O766+O767+O768+O769+O770+O771+O772+O773+O774+O775+O776+O777+O778+O779+O780+O781+O782+O783+#REF!+O784+O785+O786+O787+O788+#REF!+#REF!+#REF!+#REF!+#REF!+O789+O790+O791+O792+O793+O794+O795+O796+O797+O798+O799+#REF!+#REF!+#REF!+#REF!+#REF!+O800+O801+O802+O803+O804+O805+O806+O807+O808+O809+O810+O811+O812+O813+O814+O815+O816+O817+O818+O819+O820+O821+O822+O823+O824+O825+O826+O827+O828+O829+#REF!+O830+O831+O832+O833+O837+O838+#REF!+#REF!+#REF!+O839+O840+#REF!+#REF!+#REF!+#REF!+O842+O843+O844+O885+O886+O887+O888+O889+O890+O891+O892+O893+O894+O895+O896+O897+O898</f>
        <v>#REF!</v>
      </c>
      <c r="P1081" s="42" t="e">
        <f>+P743+P744+P746+P747+P748+P749+P750+P751+P752+P753+P754+P755+P756+P757+P758+P759+P760+#REF!+P761+P762+P763+P764+P765+P766+P767+P768+P769+P770+P771+P772+P773+P774+P775+P776+P777+P778+P779+P780+P781+P782+P783+#REF!+P784+P785+P786+P787+P788+#REF!+#REF!+#REF!+#REF!+#REF!+P789+P790+P791+P792+P793+P794+P795+P796+P797+P798+P799+#REF!+#REF!+#REF!+#REF!+#REF!+P800+P801+P802+P803+P804+P805+P806+P807+P808+P809+P810+P811+P812+P813+P814+P815+P816+P817+P818+P819+P820+P821+P822+P823+P824+P825+P826+P827+P828+P829+#REF!+P830+P831+P832+P833+P837+P838+#REF!+#REF!+#REF!+P839+P840+#REF!+#REF!+#REF!+#REF!+P842+P843+P844+P885+P886+P887+P888+P889+P890+P891+P892+P893+P894+P895+P896+P897+P898</f>
        <v>#REF!</v>
      </c>
      <c r="Q1081" s="42" t="e">
        <f>+Q743+Q744+Q746+Q747+Q748+Q749+Q750+Q751+Q752+Q753+Q754+Q755+Q756+Q757+Q758+Q759+Q760+#REF!+Q761+Q762+Q763+Q764+Q765+Q766+Q767+Q768+Q769+Q770+Q771+Q772+Q773+Q774+Q775+Q776+Q777+Q778+Q779+Q780+Q781+Q782+Q783+#REF!+Q784+Q785+Q786+Q787+Q788+#REF!+#REF!+#REF!+#REF!+#REF!+Q789+Q790+Q791+Q792+Q793+Q794+Q795+Q796+Q797+Q798+Q799+#REF!+#REF!+#REF!+#REF!+#REF!+Q800+Q801+Q802+Q803+Q804+Q805+Q806+Q807+Q808+Q809+Q810+Q811+Q812+Q813+Q814+Q815+Q816+Q817+Q818+Q819+Q820+Q821+Q822+Q823+Q824+Q825+Q826+Q827+Q828+Q829+#REF!+Q830+Q831+Q832+Q833+Q837+Q838+#REF!+#REF!+#REF!+Q839+Q840+#REF!+#REF!+#REF!+#REF!+Q842+Q843+Q844+Q885+Q886+Q887+Q888+Q889+Q890+Q891+Q892+Q893+Q894+Q895+Q896+Q897+Q898</f>
        <v>#REF!</v>
      </c>
      <c r="R1081" s="42" t="e">
        <f>+R743+R744+R746+R747+R748+R749+R750+R751+R752+R753+R754+R755+R756+R757+R758+R759+R760+#REF!+R761+R762+R763+R764+R765+R766+R767+R768+R769+R770+R771+R772+R773+R774+R775+R776+R777+R778+R779+R780+R781+R782+R783+#REF!+R784+R785+R786+R787+R788+#REF!+#REF!+#REF!+#REF!+#REF!+R789+R790+R791+R792+R793+R794+R795+R796+R797+R798+R799+#REF!+#REF!+#REF!+#REF!+#REF!+R800+R801+R802+R803+R804+R805+R806+R807+R808+R809+R810+R811+R812+R813+R814+R815+R816+R817+R818+R819+R820+R821+R822+R823+R824+R825+R826+R827+R828+R829+#REF!+R830+R831+R832+R833+R837+R838+#REF!+#REF!+#REF!+R839+R840+#REF!+#REF!+#REF!+#REF!+R842+R843+R844+R885+R886+R887+R888+R889+R890+R891+R892+R893+R894+R895+R896+R897+R898</f>
        <v>#REF!</v>
      </c>
      <c r="S1081" s="42" t="e">
        <f>+S743+S744+S746+S747+S748+S749+S750+S751+S752+S753+S754+S755+S756+S757+S758+S759+S760+#REF!+S761+S762+S763+S764+S765+S766+S767+S768+S769+S770+S771+S772+S773+S774+S775+S776+S777+S778+S779+S780+S781+S782+S783+#REF!+S784+S785+S786+S787+S788+#REF!+#REF!+#REF!+#REF!+#REF!+S789+S790+S791+S792+S793+S794+S795+S796+S797+S798+S799+#REF!+#REF!+#REF!+#REF!+#REF!+S800+S801+S802+S803+S804+S805+S806+S807+S808+S809+S810+S811+S812+S813+S814+S815+S816+S817+S818+S819+S820+S821+S822+S823+S824+S825+S826+S827+S828+S829+#REF!+S830+S831+S832+S833+S837+S838+#REF!+#REF!+#REF!+S839+S840+#REF!+#REF!+#REF!+#REF!+S842+S843+S844+S885+S886+S887+S888+S889+S890+S891+S892+S893+S894+S895+S896+S897+S898</f>
        <v>#REF!</v>
      </c>
      <c r="T1081" s="42" t="e">
        <f>+T743+T744+T746+T747+T748+T749+T750+T751+T752+T753+T754+T755+T756+T757+T758+T759+T760+#REF!+T761+T762+T763+T764+T765+T766+T767+T768+T769+T770+T771+T772+T773+T774+T775+T776+T777+T778+T779+T780+T781+T782+T783+#REF!+T784+T785+T786+T787+T788+#REF!+#REF!+#REF!+#REF!+#REF!+T789+T790+T791+T792+T793+T794+T795+T796+T797+T798+T799+#REF!+#REF!+#REF!+#REF!+#REF!+T800+T801+T802+T803+T804+T805+T806+T807+T808+T809+T810+T811+T812+T813+T814+T815+T816+T817+T818+T819+T820+T821+T822+T823+T824+T825+T826+T827+T828+T829+#REF!+T830+T831+T832+T833+T837+T838+#REF!+#REF!+#REF!+T839+T840+#REF!+#REF!+#REF!+#REF!+T842+T843+T844+T885+T886+T887+T888+T889+T890+T891+T892+T893+T894+T895+T896+T897+T898</f>
        <v>#REF!</v>
      </c>
      <c r="U1081" s="42" t="e">
        <f>+U743+U744+U746+U747+U748+U749+U750+U751+U752+U753+U754+U755+U756+U757+U758+U759+U760+#REF!+U761+U762+U763+U764+U765+U766+U767+U768+U769+U770+U771+U772+U773+U774+U775+U776+U777+U778+U779+U780+U781+U782+U783+#REF!+U784+U785+U786+U787+U788+#REF!+#REF!+#REF!+#REF!+#REF!+U789+U790+U791+U792+U793+U794+U795+U796+U797+U798+U799+#REF!+#REF!+#REF!+#REF!+#REF!+U800+U801+U802+U803+U804+U805+U806+U807+U808+U809+U810+U811+U812+U813+U814+U815+U816+U817+U818+U819+U820+U821+U822+U823+U824+U825+U826+U827+U828+U829+#REF!+U830+U831+U832+U833+U837+U838+#REF!+#REF!+#REF!+U839+U840+#REF!+#REF!+#REF!+#REF!+U842+U843+U844+U885+U886+U887+U888+U889+U890+U891+U892+U893+U894+U895+U896+U897+U898</f>
        <v>#REF!</v>
      </c>
      <c r="V1081" s="42" t="e">
        <f>+V743+V744+V746+V747+V748+V749+V750+V751+V752+V753+V754+V755+V756+V757+V758+V759+V760+#REF!+V761+V762+V763+V764+V765+V766+V767+V768+V769+V770+V771+V772+V773+V774+V775+V776+V777+V778+V779+V780+V781+V782+V783+#REF!+V784+V785+V786+V787+V788+#REF!+#REF!+#REF!+#REF!+#REF!+V789+V790+V791+V792+V793+V794+V795+V796+V797+V798+V799+#REF!+#REF!+#REF!+#REF!+#REF!+V800+V801+V802+V803+V804+V805+V806+V807+V808+V809+V810+V811+V812+V813+V814+V815+V816+V817+V818+V819+V820+V821+V822+V823+V824+V825+V826+V827+V828+V829+#REF!+V830+V831+V832+V833+V837+V838+#REF!+#REF!+#REF!+V839+V840+#REF!+#REF!+#REF!+#REF!+V842+V843+V844+V885+V886+V887+V888+V889+V890+V891+V892+V893+V894+V895+V896+V897+V898</f>
        <v>#REF!</v>
      </c>
      <c r="W1081" s="42" t="e">
        <f>+W743+W744+W746+W747+W748+W749+W750+W751+W752+W753+W754+W755+W756+W757+W758+W759+W760+#REF!+W761+W762+W763+W764+W765+W766+W767+W768+W769+W770+W771+W772+W773+W774+W775+W776+W777+W778+W779+W780+W781+W782+W783+#REF!+W784+W785+W786+W787+W788+#REF!+#REF!+#REF!+#REF!+#REF!+W789+W790+W791+W792+W793+W794+W795+W796+W797+W798+W799+#REF!+#REF!+#REF!+#REF!+#REF!+W800+W801+W802+W803+W804+W805+W806+W807+W808+W809+W810+W811+W812+W813+W814+W815+W816+W817+W818+W819+W820+W821+W822+W823+W824+W825+W826+W827+W828+W829+#REF!+W830+W831+W832+W833+W837+W838+#REF!+#REF!+#REF!+W839+W840+#REF!+#REF!+#REF!+#REF!+W842+W843+W844+W885+W886+W887+W888+W889+W890+W891+W892+W893+W894+W895+W896+W897+W898</f>
        <v>#REF!</v>
      </c>
      <c r="X1081" s="42" t="e">
        <f>+X743+X744+X746+X747+X748+X749+X750+X751+X752+X753+X754+X755+X756+X757+X758+X759+X760+#REF!+X761+X762+X763+X764+X765+X766+X767+X768+X769+X770+X771+X772+X773+X774+X775+X776+X777+X778+X779+X780+X781+X782+X783+#REF!+X784+X785+X786+X787+X788+#REF!+#REF!+#REF!+#REF!+#REF!+X789+X790+X791+X792+X793+X794+X795+X796+X797+X798+X799+#REF!+#REF!+#REF!+#REF!+#REF!+X800+X801+X802+X803+X804+X805+X806+X807+X808+X809+X810+X811+X812+X813+X814+X815+X816+X817+X818+X819+X820+X821+X822+X823+X824+X825+X826+X827+X828+X829+#REF!+X830+X831+X832+X833+X837+X838+#REF!+#REF!+#REF!+X839+X840+#REF!+#REF!+#REF!+#REF!+X842+X843+X844+X885+X886+X887+X888+X889+X890+X891+X892+X893+X894+X895+X896+X897+X898</f>
        <v>#REF!</v>
      </c>
      <c r="Y1081" s="42" t="e">
        <f>+Y743+Y744+Y746+Y747+Y748+Y749+Y750+Y751+Y752+Y753+Y754+Y755+Y756+Y757+Y758+Y759+Y760+#REF!+Y761+Y762+Y763+Y764+Y765+Y766+Y767+Y768+Y769+Y770+Y771+Y772+Y773+Y774+Y775+Y776+Y777+Y778+Y779+Y780+Y781+Y782+Y783+#REF!+Y784+Y785+Y786+Y787+Y788+#REF!+#REF!+#REF!+#REF!+#REF!+Y789+Y790+Y791+Y792+Y793+Y794+Y795+Y796+Y797+Y798+Y799+#REF!+#REF!+#REF!+#REF!+#REF!+Y800+Y801+Y802+Y803+Y804+Y805+Y806+Y807+Y808+Y809+Y810+Y811+Y812+Y813+Y814+Y815+Y816+Y817+Y818+Y819+Y820+Y821+Y822+Y823+Y824+Y825+Y826+Y827+Y828+Y829+#REF!+Y830+Y831+Y832+Y833+Y837+Y838+#REF!+#REF!+#REF!+Y839+Y840+#REF!+#REF!+#REF!+#REF!+Y842+Y843+Y844+Y885+Y886+Y887+Y888+Y889+Y890+Y891+Y892+Y893+Y894+Y895+Y896+Y897+Y898</f>
        <v>#REF!</v>
      </c>
      <c r="Z1081" s="42" t="e">
        <f>+Z743+Z744+Z746+Z747+Z748+Z749+Z750+Z751+Z752+Z753+Z754+Z755+Z756+Z757+Z758+Z759+Z760+#REF!+Z761+Z762+Z763+Z764+Z765+Z766+Z767+Z768+Z769+Z770+Z771+Z772+Z773+Z774+Z775+Z776+Z777+Z778+Z779+Z780+Z781+Z782+Z783+#REF!+Z784+Z785+Z786+Z787+Z788+#REF!+#REF!+#REF!+#REF!+#REF!+Z789+Z790+Z791+Z792+Z793+Z794+Z795+Z796+Z797+Z798+Z799+#REF!+#REF!+#REF!+#REF!+#REF!+Z800+Z801+Z802+Z803+Z804+Z805+Z806+Z807+Z808+Z809+Z810+Z811+Z812+Z813+Z814+Z815+Z816+Z817+Z818+Z819+Z820+Z821+Z822+Z823+Z824+Z825+Z826+Z827+Z828+Z829+#REF!+Z830+Z831+Z832+Z833+Z837+Z838+#REF!+#REF!+#REF!+Z839+Z840+#REF!+#REF!+#REF!+#REF!+Z842+Z843+Z844+Z885+Z886+Z887+Z888+Z889+Z890+Z891+Z892+Z893+Z894+Z895+Z896+Z897+Z898</f>
        <v>#REF!</v>
      </c>
      <c r="AA1081" s="42" t="e">
        <f>+AA743+AA744+AA746+AA747+AA748+AA749+AA750+AA751+AA752+AA753+AA754+AA755+AA756+AA757+AA758+AA759+AA760+#REF!+AA761+AA762+AA763+AA764+AA765+AA766+AA767+AA768+AA769+AA770+AA771+AA772+AA773+AA774+AA775+AA776+AA777+AA778+AA779+AA780+AA781+AA782+AA783+#REF!+AA784+AA785+AA786+AA787+AA788+#REF!+#REF!+#REF!+#REF!+#REF!+AA789+AA790+AA791+AA792+AA793+AA794+AA795+AA796+AA797+AA798+AA799+#REF!+#REF!+#REF!+#REF!+#REF!+AA800+AA801+AA802+AA803+AA804+AA805+AA806+AA807+AA808+AA809+AA810+AA811+AA812+AA813+AA814+AA815+AA816+AA817+AA818+AA819+AA820+AA821+AA822+AA823+AA824+AA825+AA826+AA827+AA828+AA829+#REF!+AA830+AA831+AA832+AA833+AA837+AA838+#REF!+#REF!+#REF!+AA839+AA840+#REF!+#REF!+#REF!+#REF!+AA842+AA843+AA844+AA885+AA886+AA887+AA888+AA889+AA890+AA891+AA892+AA893+AA894+AA895+AA896+AA897+AA898</f>
        <v>#REF!</v>
      </c>
      <c r="AB1081" s="42" t="e">
        <f>+AB743+AB744+AB746+AB747+AB748+AB749+AB750+AB751+AB752+AB753+AB754+AB755+AB756+AB757+AB758+AB759+AB760+#REF!+AB761+AB762+AB763+AB764+AB765+AB766+AB767+AB768+AB769+AB770+AB771+AB772+AB773+AB774+AB775+AB776+AB777+AB778+AB779+AB780+AB781+AB782+AB783+#REF!+AB784+AB785+AB786+AB787+AB788+#REF!+#REF!+#REF!+#REF!+#REF!+AB789+AB790+AB791+AB792+AB793+AB794+AB795+AB796+AB797+AB798+AB799+#REF!+#REF!+#REF!+#REF!+#REF!+AB800+AB801+AB802+AB803+AB804+AB805+AB806+AB807+AB808+AB809+AB810+AB811+AB812+AB813+AB814+AB815+AB816+AB817+AB818+AB819+AB820+AB821+AB822+AB823+AB824+AB825+AB826+AB827+AB828+AB829+#REF!+AB830+AB831+AB832+AB833+AB837+AB838+#REF!+#REF!+#REF!+AB839+AB840+#REF!+#REF!+#REF!+#REF!+AB842+AB843+AB844+AB885+AB886+AB887+AB888+AB889+AB890+AB891+AB892+AB893+AB894+AB895+AB896+AB897+AB898</f>
        <v>#REF!</v>
      </c>
      <c r="AC1081" s="42" t="e">
        <f>+AC743+AC744+AC746+AC747+AC748+AC749+AC750+AC751+AC752+AC753+AC754+AC755+AC756+AC757+AC758+AC759+AC760+#REF!+AC761+AC762+AC763+AC764+AC765+AC766+AC767+AC768+AC769+AC770+AC771+AC772+AC773+AC774+AC775+AC776+AC777+AC778+AC779+AC780+AC781+AC782+AC783+#REF!+AC784+AC785+AC786+AC787+AC788+#REF!+#REF!+#REF!+#REF!+#REF!+AC789+AC790+AC791+AC792+AC793+AC794+AC795+AC796+AC797+AC798+AC799+#REF!+#REF!+#REF!+#REF!+#REF!+AC800+AC801+AC802+AC803+AC804+AC805+AC806+AC807+AC808+AC809+AC810+AC811+AC812+AC813+AC814+AC815+AC816+AC817+AC818+AC819+AC820+AC821+AC822+AC823+AC824+AC825+AC826+AC827+AC828+AC829+#REF!+AC830+AC831+AC832+AC833+AC837+AC838+#REF!+#REF!+#REF!+AC839+AC840+#REF!+#REF!+#REF!+#REF!+AC842+AC843+AC844+AC885+AC886+AC887+AC888+AC889+AC890+AC891+AC892+AC893+AC894+AC895+AC896+AC897+AC898</f>
        <v>#REF!</v>
      </c>
      <c r="AD1081" s="42" t="e">
        <f>+AD743+AD744+AD746+AD747+AD748+AD749+AD750+AD751+AD752+AD753+AD754+AD755+AD756+AD757+AD758+AD759+AD760+#REF!+AD761+AD762+AD763+AD764+AD765+AD766+AD767+AD768+AD769+AD770+AD771+AD772+AD773+AD774+AD775+AD776+AD777+AD778+AD779+AD780+AD781+AD782+AD783+#REF!+AD784+AD785+AD786+AD787+AD788+#REF!+#REF!+#REF!+#REF!+#REF!+AD789+AD790+AD791+AD792+AD793+AD794+AD795+AD796+AD797+AD798+AD799+#REF!+#REF!+#REF!+#REF!+#REF!+AD800+AD801+AD802+AD803+AD804+AD805+AD806+AD807+AD808+AD809+AD810+AD811+AD812+AD813+AD814+AD815+AD816+AD817+AD818+AD819+AD820+AD821+AD822+AD823+AD824+AD825+AD826+AD827+AD828+AD829+#REF!+AD830+AD831+AD832+AD833+AD837+AD838+#REF!+#REF!+#REF!+AD839+AD840+#REF!+#REF!+#REF!+#REF!+AD842+AD843+AD844+AD885+AD886+AD887+AD888+AD889+AD890+AD891+AD892+AD893+AD894+AD895+AD896+AD897+AD898</f>
        <v>#REF!</v>
      </c>
      <c r="AE1081" s="42" t="e">
        <f>+AE743+AE744+AE746+AE747+AE748+AE749+AE750+AE751+AE752+AE753+AE754+AE755+AE756+AE757+AE758+AE759+AE760+#REF!+AE761+AE762+AE763+AE764+AE765+AE766+AE767+AE768+AE769+AE770+AE771+AE772+AE773+AE774+AE775+AE776+AE777+AE778+AE779+AE780+AE781+AE782+AE783+#REF!+AE784+AE785+AE786+AE787+AE788+#REF!+#REF!+#REF!+#REF!+#REF!+AE789+AE790+AE791+AE792+AE793+AE794+AE795+AE796+AE797+AE798+AE799+#REF!+#REF!+#REF!+#REF!+#REF!+AE800+AE801+AE802+AE803+AE804+AE805+AE806+AE807+AE808+AE809+AE810+AE811+AE812+AE813+AE814+AE815+AE816+AE817+AE818+AE819+AE820+AE821+AE822+AE823+AE824+AE825+AE826+AE827+AE828+AE829+#REF!+AE830+AE831+AE832+AE833+AE837+AE838+#REF!+#REF!+#REF!+AE839+AE840+#REF!+#REF!+#REF!+#REF!+AE842+AE843+AE844+AE885+AE886+AE887+AE888+AE889+AE890+AE891+AE892+AE893+AE894+AE895+AE896+AE897+AE898</f>
        <v>#REF!</v>
      </c>
      <c r="AF1081" s="42" t="e">
        <f>+AF743+AF744+AF746+AF747+AF748+AF749+AF750+AF751+AF752+AF753+AF754+AF755+AF756+AF757+AF758+AF759+AF760+#REF!+AF761+AF762+AF763+AF764+AF765+AF766+AF767+AF768+AF769+AF770+AF771+AF772+AF773+AF774+AF775+AF776+AF777+AF778+AF779+AF780+AF781+AF782+AF783+#REF!+AF784+AF785+AF786+AF787+AF788+#REF!+#REF!+#REF!+#REF!+#REF!+AF789+AF790+AF791+AF792+AF793+AF794+AF795+AF796+AF797+AF798+AF799+#REF!+#REF!+#REF!+#REF!+#REF!+AF800+AF801+AF802+AF803+AF804+AF805+AF806+AF807+AF808+AF809+AF810+AF811+AF812+AF813+AF814+AF815+AF816+AF817+AF818+AF819+AF820+AF821+AF822+AF823+AF824+AF825+AF826+AF827+AF828+AF829+#REF!+AF830+AF831+AF832+AF833+AF837+AF838+#REF!+#REF!+#REF!+AF839+AF840+#REF!+#REF!+#REF!+#REF!+AF842+AF843+AF844+AF885+AF886+AF887+AF888+AF889+AF890+AF891+AF892+AF893+AF894+AF895+AF896+AF897+AF898</f>
        <v>#REF!</v>
      </c>
      <c r="AG1081" s="42" t="e">
        <f>+AG743+AG744+AG746+AG747+AG748+AG749+AG750+AG751+AG752+AG753+AG754+AG755+AG756+AG757+AG758+AG759+AG760+#REF!+AG761+AG762+AG763+AG764+AG765+AG766+AG767+AG768+AG769+AG770+AG771+AG772+AG773+AG774+AG775+AG776+AG777+AG778+AG779+AG780+AG781+AG782+AG783+#REF!+AG784+AG785+AG786+AG787+AG788+#REF!+#REF!+#REF!+#REF!+#REF!+AG789+AG790+AG791+AG792+AG793+AG794+AG795+AG796+AG797+AG798+AG799+#REF!+#REF!+#REF!+#REF!+#REF!+AG800+AG801+AG802+AG803+AG804+AG805+AG806+AG807+AG808+AG809+AG810+AG811+AG812+AG813+AG814+AG815+AG816+AG817+AG818+AG819+AG820+AG821+AG822+AG823+AG824+AG825+AG826+AG827+AG828+AG829+#REF!+AG830+AG831+AG832+AG833+AG837+AG838+#REF!+#REF!+#REF!+AG839+AG840+#REF!+#REF!+#REF!+#REF!+AG842+AG843+AG844+AG885+AG886+AG887+AG888+AG889+AG890+AG891+AG892+AG893+AG894+AG895+AG896+AG897+AG898</f>
        <v>#REF!</v>
      </c>
      <c r="AH1081" s="42" t="e">
        <f>+AH743+AH744+AH746+AH747+AH748+AH749+AH750+AH751+AH752+AH753+AH754+AH755+AH756+AH757+AH758+AH759+AH760+#REF!+AH761+AH762+AH763+AH764+AH765+AH766+AH767+AH768+AH769+AH770+AH771+AH772+AH773+AH774+AH775+AH776+AH777+AH778+AH779+AH780+AH781+AH782+AH783+#REF!+AH784+AH785+AH786+AH787+AH788+#REF!+#REF!+#REF!+#REF!+#REF!+AH789+AH790+AH791+AH792+AH793+AH794+AH795+AH796+AH797+AH798+AH799+#REF!+#REF!+#REF!+#REF!+#REF!+AH800+AH801+AH802+AH803+AH804+AH805+AH806+AH807+AH808+AH809+AH810+AH811+AH812+AH813+AH814+AH815+AH816+AH817+AH818+AH819+AH820+AH821+AH822+AH823+AH824+AH825+AH826+AH827+AH828+AH829+#REF!+AH830+AH831+AH832+AH833+AH837+AH838+#REF!+#REF!+#REF!+AH839+AH840+#REF!+#REF!+#REF!+#REF!+AH842+AH843+AH844+AH885+AH886+AH887+AH888+AH889+AH890+AH891+AH892+AH893+AH894+AH895+AH896+AH897+AH898</f>
        <v>#REF!</v>
      </c>
      <c r="AI1081" s="42" t="e">
        <f>+AI743+AI744+AI746+AI747+AI748+AI749+AI750+AI751+AI752+AI753+AI754+AI755+AI756+AI757+AI758+AI759+AI760+#REF!+AI761+AI762+AI763+AI764+AI765+AI766+AI767+AI768+AI769+AI770+AI771+AI772+AI773+AI774+AI775+AI776+AI777+AI778+AI779+AI780+AI781+AI782+AI783+#REF!+AI784+AI785+AI786+AI787+AI788+#REF!+#REF!+#REF!+#REF!+#REF!+AI789+AI790+AI791+AI792+AI793+AI794+AI795+AI796+AI797+AI798+AI799+#REF!+#REF!+#REF!+#REF!+#REF!+AI800+AI801+AI802+AI803+AI804+AI805+AI806+AI807+AI808+AI809+AI810+AI811+AI812+AI813+AI814+AI815+AI816+AI817+AI818+AI819+AI820+AI821+AI822+AI823+AI824+AI825+AI826+AI827+AI828+AI829+#REF!+AI830+AI831+AI832+AI833+AI837+AI838+#REF!+#REF!+#REF!+AI839+AI840+#REF!+#REF!+#REF!+#REF!+AI842+AI843+AI844+AI885+AI886+AI887+AI888+AI889+AI890+AI891+AI892+AI893+AI894+AI895+AI896+AI897+AI898</f>
        <v>#REF!</v>
      </c>
      <c r="AJ1081" s="42" t="e">
        <f>+AJ743+AJ744+AJ746+AJ747+AJ748+AJ749+AJ750+AJ751+AJ752+AJ753+AJ754+AJ755+AJ756+AJ757+AJ758+AJ759+AJ760+#REF!+AJ761+AJ762+AJ763+AJ764+AJ765+AJ766+AJ767+AJ768+AJ769+AJ770+AJ771+AJ772+AJ773+AJ774+AJ775+AJ776+AJ777+AJ778+AJ779+AJ780+AJ781+AJ782+AJ783+#REF!+AJ784+AJ785+AJ786+AJ787+AJ788+#REF!+#REF!+#REF!+#REF!+#REF!+AJ789+AJ790+AJ791+AJ792+AJ793+AJ794+AJ795+AJ796+AJ797+AJ798+AJ799+#REF!+#REF!+#REF!+#REF!+#REF!+AJ800+AJ801+AJ802+AJ803+AJ804+AJ805+AJ806+AJ807+AJ808+AJ809+AJ810+AJ811+AJ812+AJ813+AJ814+AJ815+AJ816+AJ817+AJ818+AJ819+AJ820+AJ821+AJ822+AJ823+AJ824+AJ825+AJ826+AJ827+AJ828+AJ829+#REF!+AJ830+AJ831+AJ832+AJ833+AJ837+AJ838+#REF!+#REF!+#REF!+AJ839+AJ840+#REF!+#REF!+#REF!+#REF!+AJ842+AJ843+AJ844+AJ885+AJ886+AJ887+AJ888+AJ889+AJ890+AJ891+AJ892+AJ893+AJ894+AJ895+AJ896+AJ897+AJ898</f>
        <v>#REF!</v>
      </c>
      <c r="AK1081" s="42" t="e">
        <f>+AK743+AK744+AK746+AK747+AK748+AK749+AK750+AK751+AK752+AK753+AK754+AK755+AK756+AK757+AK758+AK759+AK760+#REF!+AK761+AK762+AK763+AK764+AK765+AK766+AK767+AK768+AK769+AK770+AK771+AK772+AK773+AK774+AK775+AK776+AK777+AK778+AK779+AK780+AK781+AK782+AK783+#REF!+AK784+AK785+AK786+AK787+AK788+#REF!+#REF!+#REF!+#REF!+#REF!+AK789+AK790+AK791+AK792+AK793+AK794+AK795+AK796+AK797+AK798+AK799+#REF!+#REF!+#REF!+#REF!+#REF!+AK800+AK801+AK802+AK803+AK804+AK805+AK806+AK807+AK808+AK809+AK810+AK811+AK812+AK813+AK814+AK815+AK816+AK817+AK818+AK819+AK820+AK821+AK822+AK823+AK824+AK825+AK826+AK827+AK828+AK829+#REF!+AK830+AK831+AK832+AK833+AK837+AK838+#REF!+#REF!+#REF!+AK839+AK840+#REF!+#REF!+#REF!+#REF!+AK842+AK843+AK844+AK885+AK886+AK887+AK888+AK889+AK890+AK891+AK892+AK893+AK894+AK895+AK896+AK897+AK898</f>
        <v>#REF!</v>
      </c>
      <c r="AL1081" s="42" t="e">
        <f>+AL743+AL744+AL746+AL747+AL748+AL749+AL750+AL751+AL752+AL753+AL754+AL755+AL756+AL757+AL758+AL759+AL760+#REF!+AL761+AL762+AL763+AL764+AL765+AL766+AL767+AL768+AL769+AL770+AL771+AL772+AL773+AL774+AL775+AL776+AL777+AL778+AL779+AL780+AL781+AL782+AL783+#REF!+AL784+AL785+AL786+AL787+AL788+#REF!+#REF!+#REF!+#REF!+#REF!+AL789+AL790+AL791+AL792+AL793+AL794+AL795+AL796+AL797+AL798+AL799+#REF!+#REF!+#REF!+#REF!+#REF!+AL800+AL801+AL802+AL803+AL804+AL805+AL806+AL807+AL808+AL809+AL810+AL811+AL812+AL813+AL814+AL815+AL816+AL817+AL818+AL819+AL820+AL821+AL822+AL823+AL824+AL825+AL826+AL827+AL828+AL829+#REF!+AL830+AL831+AL832+AL833+AL837+AL838+#REF!+#REF!+#REF!+AL839+AL840+#REF!+#REF!+#REF!+#REF!+AL842+AL843+AL844+AL885+AL886+AL887+AL888+AL889+AL890+AL891+AL892+AL893+AL894+AL895+AL896+AL897+AL898</f>
        <v>#REF!</v>
      </c>
      <c r="AM1081" s="42" t="e">
        <f>+AM743+AM744+AM746+AM747+AM748+AM749+AM750+AM751+AM752+AM753+AM754+AM755+AM756+AM757+AM758+AM759+AM760+#REF!+AM761+AM762+AM763+AM764+AM765+AM766+AM767+AM768+AM769+AM770+AM771+AM772+AM773+AM774+AM775+AM776+AM777+AM778+AM779+AM780+AM781+AM782+AM783+#REF!+AM784+AM785+AM786+AM787+AM788+#REF!+#REF!+#REF!+#REF!+#REF!+AM789+AM790+AM791+AM792+AM793+AM794+AM795+AM796+AM797+AM798+AM799+#REF!+#REF!+#REF!+#REF!+#REF!+AM800+AM801+AM802+AM803+AM804+AM805+AM806+AM807+AM808+AM809+AM810+AM811+AM812+AM813+AM814+AM815+AM816+AM817+AM818+AM819+AM820+AM821+AM822+AM823+AM824+AM825+AM826+AM827+AM828+AM829+#REF!+AM830+AM831+AM832+AM833+AM837+AM838+#REF!+#REF!+#REF!+AM839+AM840+#REF!+#REF!+#REF!+#REF!+AM842+AM843+AM844+AM885+AM886+AM887+AM888+AM889+AM890+AM891+AM892+AM893+AM894+AM895+AM896+AM897+AM898</f>
        <v>#REF!</v>
      </c>
      <c r="AN1081" s="42" t="e">
        <f>+AN743+AN744+AN746+AN747+AN748+AN749+AN750+AN751+AN752+AN753+AN754+AN755+AN756+AN757+AN758+AN759+AN760+#REF!+AN761+AN762+AN763+AN764+AN765+AN766+AN767+AN768+AN769+AN770+AN771+AN772+AN773+AN774+AN775+AN776+AN777+AN778+AN779+AN780+AN781+AN782+AN783+#REF!+AN784+AN785+AN786+AN787+AN788+#REF!+#REF!+#REF!+#REF!+#REF!+AN789+AN790+AN791+AN792+AN793+AN794+AN795+AN796+AN797+AN798+AN799+#REF!+#REF!+#REF!+#REF!+#REF!+AN800+AN801+AN802+AN803+AN804+AN805+AN806+AN807+AN808+AN809+AN810+AN811+AN812+AN813+AN814+AN815+AN816+AN817+AN818+AN819+AN820+AN821+AN822+AN823+AN824+AN825+AN826+AN827+AN828+AN829+#REF!+AN830+AN831+AN832+AN833+AN837+AN838+#REF!+#REF!+#REF!+AN839+AN840+#REF!+#REF!+#REF!+#REF!+AN842+AN843+AN844+AN885+AN886+AN887+AN888+AN889+AN890+AN891+AN892+AN893+AN894+AN895+AN896+AN897+AN898</f>
        <v>#REF!</v>
      </c>
      <c r="AO1081" s="42" t="e">
        <f>+AO743+AO744+AO746+AO747+AO748+AO749+AO750+AO751+AO752+AO753+AO754+AO755+AO756+AO757+AO758+AO759+AO760+#REF!+AO761+AO762+AO763+AO764+AO765+AO766+AO767+AO768+AO769+AO770+AO771+AO772+AO773+AO774+AO775+AO776+AO777+AO778+AO779+AO780+AO781+AO782+AO783+#REF!+AO784+AO785+AO786+AO787+AO788+#REF!+#REF!+#REF!+#REF!+#REF!+AO789+AO790+AO791+AO792+AO793+AO794+AO795+AO796+AO797+AO798+AO799+#REF!+#REF!+#REF!+#REF!+#REF!+AO800+AO801+AO802+AO803+AO804+AO805+AO806+AO807+AO808+AO809+AO810+AO811+AO812+AO813+AO814+AO815+AO816+AO817+AO818+AO819+AO820+AO821+AO822+AO823+AO824+AO825+AO826+AO827+AO828+AO829+#REF!+AO830+AO831+AO832+AO833+AO837+AO838+#REF!+#REF!+#REF!+AO839+AO840+#REF!+#REF!+#REF!+#REF!+AO842+AO843+AO844+AO885+AO886+AO887+AO888+AO889+AO890+AO891+AO892+AO893+AO894+AO895+AO896+AO897+AO898</f>
        <v>#REF!</v>
      </c>
      <c r="AP1081" s="42" t="e">
        <f>+AP743+AP744+AP746+AP747+AP748+AP749+AP750+AP751+AP752+AP753+AP754+AP755+AP756+AP757+AP758+AP759+AP760+#REF!+AP761+AP762+AP763+AP764+AP765+AP766+AP767+AP768+AP769+AP770+AP771+AP772+AP773+AP774+AP775+AP776+AP777+AP778+AP779+AP780+AP781+AP782+AP783+#REF!+AP784+AP785+AP786+AP787+AP788+#REF!+#REF!+#REF!+#REF!+#REF!+AP789+AP790+AP791+AP792+AP793+AP794+AP795+AP796+AP797+AP798+AP799+#REF!+#REF!+#REF!+#REF!+#REF!+AP800+AP801+AP802+AP803+AP804+AP805+AP806+AP807+AP808+AP809+AP810+AP811+AP812+AP813+AP814+AP815+AP816+AP817+AP818+AP819+AP820+AP821+AP822+AP823+AP824+AP825+AP826+AP827+AP828+AP829+#REF!+AP830+AP831+AP832+AP833+AP837+AP838+#REF!+#REF!+#REF!+AP839+AP840+#REF!+#REF!+#REF!+#REF!+AP842+AP843+AP844+AP885+AP886+AP887+AP888+AP889+AP890+AP891+AP892+AP893+AP894+AP895+AP896+AP897+AP898</f>
        <v>#REF!</v>
      </c>
      <c r="AQ1081" s="42" t="e">
        <f>+AQ743+AQ744+AQ746+AQ747+AQ748+AQ749+AQ750+AQ751+AQ752+AQ753+AQ754+AQ755+AQ756+AQ757+AQ758+AQ759+AQ760+#REF!+AQ761+AQ762+AQ763+AQ764+AQ765+AQ766+AQ767+AQ768+AQ769+AQ770+AQ771+AQ772+AQ773+AQ774+AQ775+AQ776+AQ777+AQ778+AQ779+AQ780+AQ781+AQ782+AQ783+#REF!+AQ784+AQ785+AQ786+AQ787+AQ788+#REF!+#REF!+#REF!+#REF!+#REF!+AQ789+AQ790+AQ791+AQ792+AQ793+AQ794+AQ795+AQ796+AQ797+AQ798+AQ799+#REF!+#REF!+#REF!+#REF!+#REF!+AQ800+AQ801+AQ802+AQ803+AQ804+AQ805+AQ806+AQ807+AQ808+AQ809+AQ810+AQ811+AQ812+AQ813+AQ814+AQ815+AQ816+AQ817+AQ818+AQ819+AQ820+AQ821+AQ822+AQ823+AQ824+AQ825+AQ826+AQ827+AQ828+AQ829+#REF!+AQ830+AQ831+AQ832+AQ833+AQ837+AQ838+#REF!+#REF!+#REF!+AQ839+AQ840+#REF!+#REF!+#REF!+#REF!+AQ842+AQ843+AQ844+AQ885+AQ886+AQ887+AQ888+AQ889+AQ890+AQ891+AQ892+AQ893+AQ894+AQ895+AQ896+AQ897+AQ898</f>
        <v>#REF!</v>
      </c>
      <c r="AR1081" s="42" t="e">
        <f>+AR743+AR744+AR746+AR747+AR748+AR749+AR750+AR751+AR752+AR753+AR754+AR755+AR756+AR757+AR758+AR759+AR760+#REF!+AR761+AR762+AR763+AR764+AR765+AR766+AR767+AR768+AR769+AR770+AR771+AR772+AR773+AR774+AR775+AR776+AR777+AR778+AR779+AR780+AR781+AR782+AR783+#REF!+AR784+AR785+AR786+AR787+AR788+#REF!+#REF!+#REF!+#REF!+#REF!+AR789+AR790+AR791+AR792+AR793+AR794+AR795+AR796+AR797+AR798+AR799+#REF!+#REF!+#REF!+#REF!+#REF!+AR800+AR801+AR802+AR803+AR804+AR805+AR806+AR807+AR808+AR809+AR810+AR811+AR812+AR813+AR814+AR815+AR816+AR817+AR818+AR819+AR820+AR821+AR822+AR823+AR824+AR825+AR826+AR827+AR828+AR829+#REF!+AR830+AR831+AR832+AR833+AR837+AR838+#REF!+#REF!+#REF!+AR839+AR840+#REF!+#REF!+#REF!+#REF!+AR842+AR843+AR844+AR885+AR886+AR887+AR888+AR889+AR890+AR891+AR892+AR893+AR894+AR895+AR896+AR897+AR898</f>
        <v>#REF!</v>
      </c>
      <c r="AS1081" s="42" t="e">
        <f>+AS743+AS744+AS746+AS747+AS748+AS749+AS750+AS751+AS752+AS753+AS754+AS755+AS756+AS757+AS758+AS759+AS760+#REF!+AS761+AS762+AS763+AS764+AS765+AS766+AS767+AS768+AS769+AS770+AS771+AS772+AS773+AS774+AS775+AS776+AS777+AS778+AS779+AS780+AS781+AS782+AS783+#REF!+AS784+AS785+AS786+AS787+AS788+#REF!+#REF!+#REF!+#REF!+#REF!+AS789+AS790+AS791+AS792+AS793+AS794+AS795+AS796+AS797+AS798+AS799+#REF!+#REF!+#REF!+#REF!+#REF!+AS800+AS801+AS802+AS803+AS804+AS805+AS806+AS807+AS808+AS809+AS810+AS811+AS812+AS813+AS814+AS815+AS816+AS817+AS818+AS819+AS820+AS821+AS822+AS823+AS824+AS825+AS826+AS827+AS828+AS829+#REF!+AS830+AS831+AS832+AS833+AS837+AS838+#REF!+#REF!+#REF!+AS839+AS840+#REF!+#REF!+#REF!+#REF!+AS842+AS843+AS844+AS885+AS886+AS887+AS888+AS889+AS890+AS891+AS892+AS893+AS894+AS895+AS896+AS897+AS898</f>
        <v>#REF!</v>
      </c>
      <c r="AT1081" s="42" t="e">
        <f>+AT743+AT744+AT746+AT747+AT748+AT749+AT750+AT751+AT752+AT753+AT754+AT755+AT756+AT757+AT758+AT759+AT760+#REF!+AT761+AT762+AT763+AT764+AT765+AT766+AT767+AT768+AT769+AT770+AT771+AT772+AT773+AT774+AT775+AT776+AT777+AT778+AT779+AT780+AT781+AT782+AT783+#REF!+AT784+AT785+AT786+AT787+AT788+#REF!+#REF!+#REF!+#REF!+#REF!+AT789+AT790+AT791+AT792+AT793+AT794+AT795+AT796+AT797+AT798+AT799+#REF!+#REF!+#REF!+#REF!+#REF!+AT800+AT801+AT802+AT803+AT804+AT805+AT806+AT807+AT808+AT809+AT810+AT811+AT812+AT813+AT814+AT815+AT816+AT817+AT818+AT819+AT820+AT821+AT822+AT823+AT824+AT825+AT826+AT827+AT828+AT829+#REF!+AT830+AT831+AT832+AT833+AT837+AT838+#REF!+#REF!+#REF!+AT839+AT840+#REF!+#REF!+#REF!+#REF!+AT842+AT843+AT844+AT885+AT886+AT887+AT888+AT889+AT890+AT891+AT892+AT893+AT894+AT895+AT896+AT897+AT898</f>
        <v>#REF!</v>
      </c>
      <c r="AU1081" s="42" t="e">
        <f>+AU743+AU744+AU746+AU747+AU748+AU749+AU750+AU751+AU752+AU753+AU754+AU755+AU756+AU757+AU758+AU759+AU760+#REF!+AU761+AU762+AU763+AU764+AU765+AU766+AU767+AU768+AU769+AU770+AU771+AU772+AU773+AU774+AU775+AU776+AU777+AU778+AU779+AU780+AU781+AU782+AU783+#REF!+AU784+AU785+AU786+AU787+AU788+#REF!+#REF!+#REF!+#REF!+#REF!+AU789+AU790+AU791+AU792+AU793+AU794+AU795+AU796+AU797+AU798+AU799+#REF!+#REF!+#REF!+#REF!+#REF!+AU800+AU801+AU802+AU803+AU804+AU805+AU806+AU807+AU808+AU809+AU810+AU811+AU812+AU813+AU814+AU815+AU816+AU817+AU818+AU819+AU820+AU821+AU822+AU823+AU824+AU825+AU826+AU827+AU828+AU829+#REF!+AU830+AU831+AU832+AU833+AU837+AU838+#REF!+#REF!+#REF!+AU839+AU840+#REF!+#REF!+#REF!+#REF!+AU842+AU843+AU844+AU885+AU886+AU887+AU888+AU889+AU890+AU891+AU892+AU893+AU894+AU895+AU896+AU897+AU898</f>
        <v>#REF!</v>
      </c>
      <c r="AV1081" s="42" t="e">
        <f>+AV743+AV744+AV746+AV747+AV748+AV749+AV750+AV751+AV752+AV753+AV754+AV755+AV756+AV757+AV758+AV759+AV760+#REF!+AV761+AV762+AV763+AV764+AV765+AV766+AV767+AV768+AV769+AV770+AV771+AV772+AV773+AV774+AV775+AV776+AV777+AV778+AV779+AV780+AV781+AV782+AV783+#REF!+AV784+AV785+AV786+AV787+AV788+#REF!+#REF!+#REF!+#REF!+#REF!+AV789+AV790+AV791+AV792+AV793+AV794+AV795+AV796+AV797+AV798+AV799+#REF!+#REF!+#REF!+#REF!+#REF!+AV800+AV801+AV802+AV803+AV804+AV805+AV806+AV807+AV808+AV809+AV810+AV811+AV812+AV813+AV814+AV815+AV816+AV817+AV818+AV819+AV820+AV821+AV822+AV823+AV824+AV825+AV826+AV827+AV828+AV829+#REF!+AV830+AV831+AV832+AV833+AV837+AV838+#REF!+#REF!+#REF!+AV839+AV840+#REF!+#REF!+#REF!+#REF!+AV842+AV843+AV844+AV885+AV886+AV887+AV888+AV889+AV890+AV891+AV892+AV893+AV894+AV895+AV896+AV897+AV898</f>
        <v>#REF!</v>
      </c>
      <c r="AW1081" s="42" t="e">
        <f>+AW743+AW744+AW746+AW747+AW748+AW749+AW750+AW751+AW752+AW753+AW754+AW755+AW756+AW757+AW758+AW759+AW760+#REF!+AW761+AW762+AW763+AW764+AW765+AW766+AW767+AW768+AW769+AW770+AW771+AW772+AW773+AW774+AW775+AW776+AW777+AW778+AW779+AW780+AW781+AW782+AW783+#REF!+AW784+AW785+AW786+AW787+AW788+#REF!+#REF!+#REF!+#REF!+#REF!+AW789+AW790+AW791+AW792+AW793+AW794+AW795+AW796+AW797+AW798+AW799+#REF!+#REF!+#REF!+#REF!+#REF!+AW800+AW801+AW802+AW803+AW804+AW805+AW806+AW807+AW808+AW809+AW810+AW811+AW812+AW813+AW814+AW815+AW816+AW817+AW818+AW819+AW820+AW821+AW822+AW823+AW824+AW825+AW826+AW827+AW828+AW829+#REF!+AW830+AW831+AW832+AW833+AW837+AW838+#REF!+#REF!+#REF!+AW839+AW840+#REF!+#REF!+#REF!+#REF!+AW842+AW843+AW844+AW885+AW886+AW887+AW888+AW889+AW890+AW891+AW892+AW893+AW894+AW895+AW896+AW897+AW898</f>
        <v>#REF!</v>
      </c>
      <c r="AX1081" s="42" t="e">
        <f>+AX743+AX744+AX746+AX747+AX748+AX749+AX750+AX751+AX752+AX753+AX754+AX755+AX756+AX757+AX758+AX759+AX760+#REF!+AX761+AX762+AX763+AX764+AX765+AX766+AX767+AX768+AX769+AX770+AX771+AX772+AX773+AX774+AX775+AX776+AX777+AX778+AX779+AX780+AX781+AX782+AX783+#REF!+AX784+AX785+AX786+AX787+AX788+#REF!+#REF!+#REF!+#REF!+#REF!+AX789+AX790+AX791+AX792+AX793+AX794+AX795+AX796+AX797+AX798+AX799+#REF!+#REF!+#REF!+#REF!+#REF!+AX800+AX801+AX802+AX803+AX804+AX805+AX806+AX807+AX808+AX809+AX810+AX811+AX812+AX813+AX814+AX815+AX816+AX817+AX818+AX819+AX820+AX821+AX822+AX823+AX824+AX825+AX826+AX827+AX828+AX829+#REF!+AX830+AX831+AX832+AX833+AX837+AX838+#REF!+#REF!+#REF!+AX839+AX840+#REF!+#REF!+#REF!+#REF!+AX842+AX843+AX844+AX885+AX886+AX887+AX888+AX889+AX890+AX891+AX892+AX893+AX894+AX895+AX896+AX897+AX898</f>
        <v>#REF!</v>
      </c>
      <c r="AY1081" s="42" t="e">
        <f>+AY743+AY744+AY746+AY747+AY748+AY749+AY750+AY751+AY752+AY753+AY754+AY755+AY756+AY757+AY758+AY759+AY760+#REF!+AY761+AY762+AY763+AY764+AY765+AY766+AY767+AY768+AY769+AY770+AY771+AY772+AY773+AY774+AY775+AY776+AY777+AY778+AY779+AY780+AY781+AY782+AY783+#REF!+AY784+AY785+AY786+AY787+AY788+#REF!+#REF!+#REF!+#REF!+#REF!+AY789+AY790+AY791+AY792+AY793+AY794+AY795+AY796+AY797+AY798+AY799+#REF!+#REF!+#REF!+#REF!+#REF!+AY800+AY801+AY802+AY803+AY804+AY805+AY806+AY807+AY808+AY809+AY810+AY811+AY812+AY813+AY814+AY815+AY816+AY817+AY818+AY819+AY820+AY821+AY822+AY823+AY824+AY825+AY826+AY827+AY828+AY829+#REF!+AY830+AY831+AY832+AY833+AY837+AY838+#REF!+#REF!+#REF!+AY839+AY840+#REF!+#REF!+#REF!+#REF!+AY842+AY843+AY844+AY885+AY886+AY887+AY888+AY889+AY890+AY891+AY892+AY893+AY894+AY895+AY896+AY897+AY898</f>
        <v>#REF!</v>
      </c>
      <c r="AZ1081" s="42" t="e">
        <f>+AZ743+AZ744+AZ746+AZ747+AZ748+AZ749+AZ750+AZ751+AZ752+AZ753+AZ754+AZ755+AZ756+AZ757+AZ758+AZ759+AZ760+#REF!+AZ761+AZ762+AZ763+AZ764+AZ765+AZ766+AZ767+AZ768+AZ769+AZ770+AZ771+AZ772+AZ773+AZ774+AZ775+AZ776+AZ777+AZ778+AZ779+AZ780+AZ781+AZ782+AZ783+#REF!+AZ784+AZ785+AZ786+AZ787+AZ788+#REF!+#REF!+#REF!+#REF!+#REF!+AZ789+AZ790+AZ791+AZ792+AZ793+AZ794+AZ795+AZ796+AZ797+AZ798+AZ799+#REF!+#REF!+#REF!+#REF!+#REF!+AZ800+AZ801+AZ802+AZ803+AZ804+AZ805+AZ806+AZ807+AZ808+AZ809+AZ810+AZ811+AZ812+AZ813+AZ814+AZ815+AZ816+AZ817+AZ818+AZ819+AZ820+AZ821+AZ822+AZ823+AZ824+AZ825+AZ826+AZ827+AZ828+AZ829+#REF!+AZ830+AZ831+AZ832+AZ833+AZ837+AZ838+#REF!+#REF!+#REF!+AZ839+AZ840+#REF!+#REF!+#REF!+#REF!+AZ842+AZ843+AZ844+AZ885+AZ886+AZ887+AZ888+AZ889+AZ890+AZ891+AZ892+AZ893+AZ894+AZ895+AZ896+AZ897+AZ898</f>
        <v>#REF!</v>
      </c>
      <c r="BA1081" s="42" t="e">
        <f>+BA743+BA744+BA746+BA747+BA748+BA749+BA750+BA751+BA752+BA753+BA754+BA755+BA756+BA757+BA758+BA759+BA760+#REF!+BA761+BA762+BA763+BA764+BA765+BA766+BA767+BA768+BA769+BA770+BA771+BA772+BA773+BA774+BA775+BA776+BA777+BA778+BA779+BA780+BA781+BA782+BA783+#REF!+BA784+BA785+BA786+BA787+BA788+#REF!+#REF!+#REF!+#REF!+#REF!+BA789+BA790+BA791+BA792+BA793+BA794+BA795+BA796+BA797+BA798+BA799+#REF!+#REF!+#REF!+#REF!+#REF!+BA800+BA801+BA802+BA803+BA804+BA805+BA806+BA807+BA808+BA809+BA810+BA811+BA812+BA813+BA814+BA815+BA816+BA817+BA818+BA819+BA820+BA821+BA822+BA823+BA824+BA825+BA826+BA827+BA828+BA829+#REF!+BA830+BA831+BA832+BA833+BA837+BA838+#REF!+#REF!+#REF!+BA839+BA840+#REF!+#REF!+#REF!+#REF!+BA842+BA843+BA844+BA885+BA886+BA887+BA888+BA889+BA890+BA891+BA892+BA893+BA894+BA895+BA896+BA897+BA898</f>
        <v>#REF!</v>
      </c>
      <c r="BB1081" s="42" t="e">
        <f>+BB743+BB744+BB746+BB747+BB748+BB749+BB750+BB751+BB752+BB753+BB754+BB755+BB756+BB757+BB758+BB759+BB760+#REF!+BB761+BB762+BB763+BB764+BB765+BB766+BB767+BB768+BB769+BB770+BB771+BB772+BB773+BB774+BB775+BB776+BB777+BB778+BB779+BB780+BB781+BB782+BB783+#REF!+BB784+BB785+BB786+BB787+BB788+#REF!+#REF!+#REF!+#REF!+#REF!+BB789+BB790+BB791+BB792+BB793+BB794+BB795+BB796+BB797+BB798+BB799+#REF!+#REF!+#REF!+#REF!+#REF!+BB800+BB801+BB802+BB803+BB804+BB805+BB806+BB807+BB808+BB809+BB810+BB811+BB812+BB813+BB814+BB815+BB816+BB817+BB818+BB819+BB820+BB821+BB822+BB823+BB824+BB825+BB826+BB827+BB828+BB829+#REF!+BB830+BB831+BB832+BB833+BB837+BB838+#REF!+#REF!+#REF!+BB839+BB840+#REF!+#REF!+#REF!+#REF!+BB842+BB843+BB844+BB885+BB886+BB887+BB888+BB889+BB890+BB891+BB892+BB893+BB894+BB895+BB896+BB897+BB898</f>
        <v>#REF!</v>
      </c>
      <c r="BC1081" s="42" t="e">
        <f>+BC743+BC744+BC746+BC747+BC748+BC749+BC750+BC751+BC752+BC753+BC754+BC755+BC756+BC757+BC758+BC759+BC760+#REF!+BC761+BC762+BC763+BC764+BC765+BC766+BC767+BC768+BC769+BC770+BC771+BC772+BC773+BC774+BC775+BC776+BC777+BC778+BC779+BC780+BC781+BC782+BC783+#REF!+BC784+BC785+BC786+BC787+BC788+#REF!+#REF!+#REF!+#REF!+#REF!+BC789+BC790+BC791+BC792+BC793+BC794+BC795+BC796+BC797+BC798+BC799+#REF!+#REF!+#REF!+#REF!+#REF!+BC800+BC801+BC802+BC803+BC804+BC805+BC806+BC807+BC808+BC809+BC810+BC811+BC812+BC813+BC814+BC815+BC816+BC817+BC818+BC819+BC820+BC821+BC822+BC823+BC824+BC825+BC826+BC827+BC828+BC829+#REF!+BC830+BC831+BC832+BC833+BC837+BC838+#REF!+#REF!+#REF!+BC839+BC840+#REF!+#REF!+#REF!+#REF!+BC842+BC843+BC844+BC885+BC886+BC887+BC888+BC889+BC890+BC891+BC892+BC893+BC894+BC895+BC896+BC897+BC898</f>
        <v>#REF!</v>
      </c>
      <c r="BD1081" s="42" t="e">
        <f>+BD743+BD744+BD746+BD747+BD748+BD749+BD750+BD751+BD752+BD753+BD754+BD755+BD756+BD757+BD758+BD759+BD760+#REF!+BD761+BD762+BD763+BD764+BD765+BD766+BD767+BD768+BD769+BD770+BD771+BD772+BD773+BD774+BD775+BD776+BD777+BD778+BD779+BD780+BD781+BD782+BD783+#REF!+BD784+BD785+BD786+BD787+BD788+#REF!+#REF!+#REF!+#REF!+#REF!+BD789+BD790+BD791+BD792+BD793+BD794+BD795+BD796+BD797+BD798+BD799+#REF!+#REF!+#REF!+#REF!+#REF!+BD800+BD801+BD802+BD803+BD804+BD805+BD806+BD807+BD808+BD809+BD810+BD811+BD812+BD813+BD814+BD815+BD816+BD817+BD818+BD819+BD820+BD821+BD822+BD823+BD824+BD825+BD826+BD827+BD828+BD829+#REF!+BD830+BD831+BD832+BD833+BD837+BD838+#REF!+#REF!+#REF!+BD839+BD840+#REF!+#REF!+#REF!+#REF!+BD842+BD843+BD844+BD885+BD886+BD887+BD888+BD889+BD890+BD891+BD892+BD893+BD894+BD895+BD896+BD897+BD898</f>
        <v>#REF!</v>
      </c>
      <c r="BE1081" s="42" t="e">
        <f>+BE743+BE744+BE746+BE747+BE748+BE749+BE750+BE751+BE752+BE753+BE754+BE755+BE756+BE757+BE758+BE759+BE760+#REF!+BE761+BE762+BE763+BE764+BE765+BE766+BE767+BE768+BE769+BE770+BE771+BE772+BE773+BE774+BE775+BE776+BE777+BE778+BE779+BE780+BE781+BE782+BE783+#REF!+BE784+BE785+BE786+BE787+BE788+#REF!+#REF!+#REF!+#REF!+#REF!+BE789+BE790+BE791+BE792+BE793+BE794+BE795+BE796+BE797+BE798+BE799+#REF!+#REF!+#REF!+#REF!+#REF!+BE800+BE801+BE802+BE803+BE804+BE805+BE806+BE807+BE808+BE809+BE810+BE811+BE812+BE813+BE814+BE815+BE816+BE817+BE818+BE819+BE820+BE821+BE822+BE823+BE824+BE825+BE826+BE827+BE828+BE829+#REF!+BE830+BE831+BE832+BE833+BE837+BE838+#REF!+#REF!+#REF!+BE839+BE840+#REF!+#REF!+#REF!+#REF!+BE842+BE843+BE844+BE885+BE886+BE887+BE888+BE889+BE890+BE891+BE892+BE893+BE894+BE895+BE896+BE897+BE898</f>
        <v>#REF!</v>
      </c>
      <c r="BF1081" s="42" t="e">
        <f>+BF743+BF744+BF746+BF747+BF748+BF749+BF750+BF751+BF752+BF753+BF754+BF755+BF756+BF757+BF758+BF759+BF760+#REF!+BF761+BF762+BF763+BF764+BF765+BF766+BF767+BF768+BF769+BF770+BF771+BF772+BF773+BF774+BF775+BF776+BF777+BF778+BF779+BF780+BF781+BF782+BF783+#REF!+BF784+BF785+BF786+BF787+BF788+#REF!+#REF!+#REF!+#REF!+#REF!+BF789+BF790+BF791+BF792+BF793+BF794+BF795+BF796+BF797+BF798+BF799+#REF!+#REF!+#REF!+#REF!+#REF!+BF800+BF801+BF802+BF803+BF804+BF805+BF806+BF807+BF808+BF809+BF810+BF811+BF812+BF813+BF814+BF815+BF816+BF817+BF818+BF819+BF820+BF821+BF822+BF823+BF824+BF825+BF826+BF827+BF828+BF829+#REF!+BF830+BF831+BF832+BF833+BF837+BF838+#REF!+#REF!+#REF!+BF839+BF840+#REF!+#REF!+#REF!+#REF!+BF842+BF843+BF844+BF885+BF886+BF887+BF888+BF889+BF890+BF891+BF892+BF893+BF894+BF895+BF896+BF897+BF898</f>
        <v>#REF!</v>
      </c>
    </row>
    <row r="1082" spans="1:59" ht="26.25" hidden="1" customHeight="1">
      <c r="A1082" s="14" t="s">
        <v>1363</v>
      </c>
      <c r="B1082" s="14" t="s">
        <v>4</v>
      </c>
      <c r="C1082" s="14"/>
      <c r="D1082" s="83"/>
      <c r="E1082" s="83"/>
      <c r="F1082" s="50"/>
      <c r="G1082" s="50"/>
      <c r="H1082" s="52"/>
      <c r="I1082" s="52">
        <v>2</v>
      </c>
      <c r="J1082" s="42">
        <f t="shared" ref="J1082:P1082" si="492">+J1012+J1013</f>
        <v>10654719.346999999</v>
      </c>
      <c r="K1082" s="42">
        <f t="shared" si="492"/>
        <v>0</v>
      </c>
      <c r="L1082" s="42">
        <f t="shared" si="492"/>
        <v>0</v>
      </c>
      <c r="M1082" s="42">
        <f t="shared" si="492"/>
        <v>0</v>
      </c>
      <c r="N1082" s="42">
        <f t="shared" si="492"/>
        <v>0</v>
      </c>
      <c r="O1082" s="42">
        <f t="shared" si="492"/>
        <v>0</v>
      </c>
      <c r="P1082" s="42">
        <f t="shared" si="492"/>
        <v>10654719.346999999</v>
      </c>
      <c r="Q1082" s="42"/>
      <c r="R1082" s="42"/>
      <c r="S1082" s="42"/>
      <c r="T1082" s="42"/>
      <c r="U1082" s="42"/>
      <c r="V1082" s="42"/>
      <c r="W1082" s="42">
        <f>+W1012+W1013</f>
        <v>10759190.788000001</v>
      </c>
      <c r="X1082" s="42"/>
      <c r="Y1082" s="42"/>
      <c r="Z1082" s="42"/>
      <c r="AA1082" s="42"/>
      <c r="AB1082" s="42"/>
      <c r="AC1082" s="42"/>
      <c r="AD1082" s="42">
        <f>+AD1012+AD1013</f>
        <v>10581490.05438</v>
      </c>
      <c r="AE1082" s="42"/>
      <c r="AF1082" s="42"/>
      <c r="AG1082" s="42"/>
      <c r="AH1082" s="42"/>
      <c r="AI1082" s="42"/>
      <c r="AJ1082" s="42"/>
      <c r="AK1082" s="42">
        <f>+AK1012+AK1013</f>
        <v>10855990.1818</v>
      </c>
      <c r="AL1082" s="42"/>
      <c r="AM1082" s="42"/>
      <c r="AN1082" s="42"/>
      <c r="AO1082" s="42"/>
      <c r="AP1082" s="42"/>
      <c r="AQ1082" s="42"/>
      <c r="AR1082" s="42">
        <f>+AR1012+AR1013</f>
        <v>93433390.371179998</v>
      </c>
      <c r="AS1082" s="42"/>
      <c r="AT1082" s="42"/>
      <c r="AU1082" s="42"/>
      <c r="AV1082" s="42"/>
      <c r="AW1082" s="42"/>
      <c r="AX1082" s="42"/>
      <c r="AY1082" s="42">
        <f>+AY1012+AY1013</f>
        <v>0</v>
      </c>
      <c r="AZ1082" s="42">
        <f t="shared" ref="AZ1082:BF1082" si="493">+AZ1012+AZ1013</f>
        <v>93433390.371179998</v>
      </c>
      <c r="BA1082" s="42">
        <f t="shared" si="493"/>
        <v>0</v>
      </c>
      <c r="BB1082" s="42">
        <f t="shared" si="493"/>
        <v>0</v>
      </c>
      <c r="BC1082" s="42">
        <f t="shared" si="493"/>
        <v>0</v>
      </c>
      <c r="BD1082" s="42">
        <f t="shared" si="493"/>
        <v>0</v>
      </c>
      <c r="BE1082" s="42">
        <f t="shared" si="493"/>
        <v>0</v>
      </c>
      <c r="BF1082" s="42">
        <f t="shared" si="493"/>
        <v>93433390.371179998</v>
      </c>
    </row>
    <row r="1083" spans="1:59" s="3" customFormat="1" ht="26.25" hidden="1" customHeight="1">
      <c r="A1083" s="14" t="s">
        <v>1347</v>
      </c>
      <c r="B1083" s="14" t="s">
        <v>1347</v>
      </c>
      <c r="C1083" s="14" t="s">
        <v>1347</v>
      </c>
      <c r="D1083" s="83"/>
      <c r="E1083" s="83"/>
      <c r="F1083" s="50"/>
      <c r="G1083" s="50"/>
      <c r="H1083" s="52"/>
      <c r="I1083" s="52">
        <v>0</v>
      </c>
      <c r="J1083" s="42"/>
      <c r="K1083" s="42"/>
      <c r="L1083" s="42"/>
      <c r="M1083" s="42"/>
      <c r="N1083" s="42"/>
      <c r="O1083" s="42"/>
      <c r="P1083" s="42"/>
      <c r="Q1083" s="42"/>
      <c r="R1083" s="42"/>
      <c r="S1083" s="42"/>
      <c r="T1083" s="42"/>
      <c r="U1083" s="42"/>
      <c r="V1083" s="42"/>
      <c r="W1083" s="42"/>
      <c r="X1083" s="42"/>
      <c r="Y1083" s="42"/>
      <c r="Z1083" s="42"/>
      <c r="AA1083" s="42"/>
      <c r="AB1083" s="42"/>
      <c r="AC1083" s="42"/>
      <c r="AD1083" s="42"/>
      <c r="AE1083" s="42"/>
      <c r="AF1083" s="42"/>
      <c r="AG1083" s="42"/>
      <c r="AH1083" s="42"/>
      <c r="AI1083" s="42"/>
      <c r="AJ1083" s="42"/>
      <c r="AK1083" s="42"/>
      <c r="AL1083" s="42"/>
      <c r="AM1083" s="42"/>
      <c r="AN1083" s="42"/>
      <c r="AO1083" s="42"/>
      <c r="AP1083" s="42"/>
      <c r="AQ1083" s="42"/>
      <c r="AR1083" s="42"/>
      <c r="AS1083" s="42"/>
      <c r="AT1083" s="42"/>
      <c r="AU1083" s="42"/>
      <c r="AV1083" s="42"/>
      <c r="AW1083" s="42"/>
      <c r="AX1083" s="42"/>
      <c r="AY1083" s="42"/>
      <c r="AZ1083" s="42"/>
      <c r="BA1083" s="42"/>
      <c r="BB1083" s="42"/>
      <c r="BC1083" s="42"/>
      <c r="BD1083" s="42"/>
      <c r="BE1083" s="42"/>
      <c r="BF1083" s="42"/>
    </row>
    <row r="1084" spans="1:59" s="3" customFormat="1" ht="26.25" hidden="1" customHeight="1">
      <c r="A1084" s="14" t="s">
        <v>17</v>
      </c>
      <c r="B1084" s="14" t="s">
        <v>17</v>
      </c>
      <c r="C1084" s="14" t="s">
        <v>17</v>
      </c>
      <c r="D1084" s="83"/>
      <c r="E1084" s="83"/>
      <c r="F1084" s="50"/>
      <c r="G1084" s="50"/>
      <c r="H1084" s="52"/>
      <c r="I1084" s="52">
        <v>5</v>
      </c>
      <c r="J1084" s="42" t="e">
        <f>+#REF!+J925+J926+J1010+J1011</f>
        <v>#REF!</v>
      </c>
      <c r="K1084" s="42" t="e">
        <f>+#REF!+K925+K926+K1010+K1011</f>
        <v>#REF!</v>
      </c>
      <c r="L1084" s="42" t="e">
        <f>+#REF!+L925+L926+L1010+L1011</f>
        <v>#REF!</v>
      </c>
      <c r="M1084" s="42" t="e">
        <f>+#REF!+M925+M926+M1010+M1011</f>
        <v>#REF!</v>
      </c>
      <c r="N1084" s="42" t="e">
        <f>+#REF!+N925+N926+N1010+N1011</f>
        <v>#REF!</v>
      </c>
      <c r="O1084" s="42" t="e">
        <f>+#REF!+O925+O926+O1010+O1011</f>
        <v>#REF!</v>
      </c>
      <c r="P1084" s="42" t="e">
        <f>+#REF!+P925+P926+P1010+P1011</f>
        <v>#REF!</v>
      </c>
      <c r="Q1084" s="42">
        <f t="shared" ref="Q1084:V1084" si="494">+Q1010</f>
        <v>0</v>
      </c>
      <c r="R1084" s="42">
        <f t="shared" si="494"/>
        <v>0</v>
      </c>
      <c r="S1084" s="42">
        <f t="shared" si="494"/>
        <v>0</v>
      </c>
      <c r="T1084" s="42">
        <f t="shared" si="494"/>
        <v>0</v>
      </c>
      <c r="U1084" s="42">
        <f t="shared" si="494"/>
        <v>0</v>
      </c>
      <c r="V1084" s="42">
        <f t="shared" si="494"/>
        <v>0</v>
      </c>
      <c r="W1084" s="42" t="e">
        <f>+#REF!+W925+W926+W1010+W1011</f>
        <v>#REF!</v>
      </c>
      <c r="X1084" s="42">
        <f t="shared" ref="X1084:AC1084" si="495">+X1010</f>
        <v>0</v>
      </c>
      <c r="Y1084" s="42">
        <f t="shared" si="495"/>
        <v>0</v>
      </c>
      <c r="Z1084" s="42">
        <f t="shared" si="495"/>
        <v>0</v>
      </c>
      <c r="AA1084" s="42">
        <f t="shared" si="495"/>
        <v>0</v>
      </c>
      <c r="AB1084" s="42">
        <f t="shared" si="495"/>
        <v>0</v>
      </c>
      <c r="AC1084" s="42">
        <f t="shared" si="495"/>
        <v>0</v>
      </c>
      <c r="AD1084" s="42" t="e">
        <f>+#REF!+AD925+AD926+AD1010+AD1011</f>
        <v>#REF!</v>
      </c>
      <c r="AE1084" s="42">
        <f t="shared" ref="AE1084:AJ1084" si="496">+AE1010</f>
        <v>0</v>
      </c>
      <c r="AF1084" s="42">
        <f t="shared" si="496"/>
        <v>0</v>
      </c>
      <c r="AG1084" s="42">
        <f t="shared" si="496"/>
        <v>0</v>
      </c>
      <c r="AH1084" s="42">
        <f t="shared" si="496"/>
        <v>0</v>
      </c>
      <c r="AI1084" s="42">
        <f t="shared" si="496"/>
        <v>0</v>
      </c>
      <c r="AJ1084" s="42">
        <f t="shared" si="496"/>
        <v>0</v>
      </c>
      <c r="AK1084" s="42" t="e">
        <f>+#REF!+AK925+AK926+AK1010+AK1011</f>
        <v>#REF!</v>
      </c>
      <c r="AL1084" s="42">
        <f t="shared" ref="AL1084:AQ1084" si="497">+AL1010</f>
        <v>0</v>
      </c>
      <c r="AM1084" s="42">
        <f t="shared" si="497"/>
        <v>0</v>
      </c>
      <c r="AN1084" s="42">
        <f t="shared" si="497"/>
        <v>0</v>
      </c>
      <c r="AO1084" s="42">
        <f t="shared" si="497"/>
        <v>0</v>
      </c>
      <c r="AP1084" s="42">
        <f t="shared" si="497"/>
        <v>0</v>
      </c>
      <c r="AQ1084" s="42">
        <f t="shared" si="497"/>
        <v>0</v>
      </c>
      <c r="AR1084" s="42" t="e">
        <f>+#REF!+AR925+AR926+AR1010+AR1011</f>
        <v>#REF!</v>
      </c>
      <c r="AS1084" s="42">
        <f t="shared" ref="AS1084:AX1084" si="498">+AS1010</f>
        <v>0</v>
      </c>
      <c r="AT1084" s="42">
        <f t="shared" si="498"/>
        <v>0</v>
      </c>
      <c r="AU1084" s="42">
        <f t="shared" si="498"/>
        <v>0</v>
      </c>
      <c r="AV1084" s="42">
        <f t="shared" si="498"/>
        <v>0</v>
      </c>
      <c r="AW1084" s="42">
        <f t="shared" si="498"/>
        <v>0</v>
      </c>
      <c r="AX1084" s="42">
        <f t="shared" si="498"/>
        <v>0</v>
      </c>
      <c r="AY1084" s="42" t="e">
        <f>+#REF!+AY925+AY926+AY1010+AY1011</f>
        <v>#REF!</v>
      </c>
      <c r="AZ1084" s="42" t="e">
        <f>+#REF!+AZ925+AZ926+AZ1010+AZ1011</f>
        <v>#REF!</v>
      </c>
      <c r="BA1084" s="42" t="e">
        <f>+#REF!+BA925+BA926+BA1010+BA1011</f>
        <v>#REF!</v>
      </c>
      <c r="BB1084" s="42" t="e">
        <f>+#REF!+BB925+BB926+BB1010+BB1011</f>
        <v>#REF!</v>
      </c>
      <c r="BC1084" s="42" t="e">
        <f>+#REF!+BC925+BC926+BC1010+BC1011</f>
        <v>#REF!</v>
      </c>
      <c r="BD1084" s="42" t="e">
        <f>+#REF!+BD925+BD926+BD1010+BD1011</f>
        <v>#REF!</v>
      </c>
      <c r="BE1084" s="42" t="e">
        <f>+#REF!+BE925+BE926+BE1010+BE1011</f>
        <v>#REF!</v>
      </c>
      <c r="BF1084" s="42" t="e">
        <f>+#REF!+BF925+BF926+BF1010+BF1011</f>
        <v>#REF!</v>
      </c>
    </row>
    <row r="1085" spans="1:59" s="3" customFormat="1" ht="26.25" hidden="1" customHeight="1">
      <c r="A1085" s="14" t="s">
        <v>16</v>
      </c>
      <c r="B1085" s="14" t="s">
        <v>16</v>
      </c>
      <c r="C1085" s="14" t="s">
        <v>16</v>
      </c>
      <c r="D1085" s="83"/>
      <c r="E1085" s="83"/>
      <c r="F1085" s="50"/>
      <c r="G1085" s="50"/>
      <c r="H1085" s="52"/>
      <c r="I1085" s="52">
        <v>23</v>
      </c>
      <c r="J1085" s="42" t="e">
        <f>+J930+#REF!+J931+J932+J933+J934+J935+J936+J942+J943+J944+J945+J946+J947+J948+J949+J951+J952+J954+J956+J957+J958+J959</f>
        <v>#REF!</v>
      </c>
      <c r="K1085" s="42" t="e">
        <f>+K930+#REF!+K931+K932+K933+K934+K935+K936+K942+K943+K944+K945+K946+K947+K948+K949+K951+K952+K954+K956+K957+K958+K959</f>
        <v>#REF!</v>
      </c>
      <c r="L1085" s="42" t="e">
        <f>+L930+#REF!+L931+L932+L933+L934+L935+L936+L942+L943+L944+L945+L946+L947+L948+L949+L951+L952+L954+L956+L957+L958+L959</f>
        <v>#REF!</v>
      </c>
      <c r="M1085" s="42" t="e">
        <f>+M930+#REF!+M931+M932+M933+M934+M935+M936+M942+M943+M944+M945+M946+M947+M948+M949+M951+M952+M954+M956+M957+M958+M959</f>
        <v>#REF!</v>
      </c>
      <c r="N1085" s="42" t="e">
        <f>+N930+#REF!+N931+N932+N933+N934+N935+N936+N942+N943+N944+N945+N946+N947+N948+N949+N951+N952+N954+N956+N957+N958+N959</f>
        <v>#REF!</v>
      </c>
      <c r="O1085" s="42" t="e">
        <f>+O930+#REF!+O931+O932+O933+O934+O935+O936+O942+O943+O944+O945+O946+O947+O948+O949+O951+O952+O954+O956+O957+O958+O959</f>
        <v>#REF!</v>
      </c>
      <c r="P1085" s="42" t="e">
        <f>+P930+#REF!+P931+P932+P933+P934+P935+P936+P942+P943+P944+P945+P946+P947+P948+P949+P951+P952+P954+P956+P957+P958+P959</f>
        <v>#REF!</v>
      </c>
      <c r="Q1085" s="42" t="e">
        <f>+Q930+#REF!+Q931+Q932+Q933+Q934+Q935+Q936+Q942+Q943+Q944+Q945+Q946+Q947+Q948+Q949+Q951+Q952+Q954+Q956+Q957+Q958+Q959</f>
        <v>#REF!</v>
      </c>
      <c r="R1085" s="42" t="e">
        <f>+R930+#REF!+R931+R932+R933+R934+R935+R936+R942+R943+R944+R945+R946+R947+R948+R949+R951+R952+R954+R956+R957+R958+R959</f>
        <v>#REF!</v>
      </c>
      <c r="S1085" s="42" t="e">
        <f>+S930+#REF!+S931+S932+S933+S934+S935+S936+S942+S943+S944+S945+S946+S947+S948+S949+S951+S952+S954+S956+S957+S958+S959</f>
        <v>#REF!</v>
      </c>
      <c r="T1085" s="42" t="e">
        <f>+T930+#REF!+T931+T932+T933+T934+T935+T936+T942+T943+T944+T945+T946+T947+T948+T949+T951+T952+T954+T956+T957+T958+T959</f>
        <v>#REF!</v>
      </c>
      <c r="U1085" s="42" t="e">
        <f>+U930+#REF!+U931+U932+U933+U934+U935+U936+U942+U943+U944+U945+U946+U947+U948+U949+U951+U952+U954+U956+U957+U958+U959</f>
        <v>#REF!</v>
      </c>
      <c r="V1085" s="42" t="e">
        <f>+V930+#REF!+V931+V932+V933+V934+V935+V936+V942+V943+V944+V945+V946+V947+V948+V949+V951+V952+V954+V956+V957+V958+V959</f>
        <v>#REF!</v>
      </c>
      <c r="W1085" s="42" t="e">
        <f>+W930+#REF!+W931+W932+W933+W934+W935+W936+W942+W943+W944+W945+W946+W947+W948+W949+W951+W952+W954+W956+W957+W958+W959</f>
        <v>#REF!</v>
      </c>
      <c r="X1085" s="42" t="e">
        <f>+X930+#REF!+X931+X932+X933+X934+X935+X936+X942+X943+X944+X945+X946+X947+X948+X949+X951+X952+X954+X956+X957+X958+X959</f>
        <v>#REF!</v>
      </c>
      <c r="Y1085" s="42" t="e">
        <f>+Y930+#REF!+Y931+Y932+Y933+Y934+Y935+Y936+Y942+Y943+Y944+Y945+Y946+Y947+Y948+Y949+Y951+Y952+Y954+Y956+Y957+Y958+Y959</f>
        <v>#REF!</v>
      </c>
      <c r="Z1085" s="42" t="e">
        <f>+Z930+#REF!+Z931+Z932+Z933+Z934+Z935+Z936+Z942+Z943+Z944+Z945+Z946+Z947+Z948+Z949+Z951+Z952+Z954+Z956+Z957+Z958+Z959</f>
        <v>#REF!</v>
      </c>
      <c r="AA1085" s="42" t="e">
        <f>+AA930+#REF!+AA931+AA932+AA933+AA934+AA935+AA936+AA942+AA943+AA944+AA945+AA946+AA947+AA948+AA949+AA951+AA952+AA954+AA956+AA957+AA958+AA959</f>
        <v>#REF!</v>
      </c>
      <c r="AB1085" s="42" t="e">
        <f>+AB930+#REF!+AB931+AB932+AB933+AB934+AB935+AB936+AB942+AB943+AB944+AB945+AB946+AB947+AB948+AB949+AB951+AB952+AB954+AB956+AB957+AB958+AB959</f>
        <v>#REF!</v>
      </c>
      <c r="AC1085" s="42" t="e">
        <f>+AC930+#REF!+AC931+AC932+AC933+AC934+AC935+AC936+AC942+AC943+AC944+AC945+AC946+AC947+AC948+AC949+AC951+AC952+AC954+AC956+AC957+AC958+AC959</f>
        <v>#REF!</v>
      </c>
      <c r="AD1085" s="42" t="e">
        <f>+AD930+#REF!+AD931+AD932+AD933+AD934+AD935+AD936+AD942+AD943+AD944+AD945+AD946+AD947+AD948+AD949+AD951+AD952+AD954+AD956+AD957+AD958+AD959</f>
        <v>#REF!</v>
      </c>
      <c r="AE1085" s="42" t="e">
        <f>+AE930+#REF!+AE931+AE932+AE933+AE934+AE935+AE936+AE942+AE943+AE944+AE945+AE946+AE947+AE948+AE949+AE951+AE952+AE954+AE956+AE957+AE958+AE959</f>
        <v>#REF!</v>
      </c>
      <c r="AF1085" s="42" t="e">
        <f>+AF930+#REF!+AF931+AF932+AF933+AF934+AF935+AF936+AF942+AF943+AF944+AF945+AF946+AF947+AF948+AF949+AF951+AF952+AF954+AF956+AF957+AF958+AF959</f>
        <v>#REF!</v>
      </c>
      <c r="AG1085" s="42" t="e">
        <f>+AG930+#REF!+AG931+AG932+AG933+AG934+AG935+AG936+AG942+AG943+AG944+AG945+AG946+AG947+AG948+AG949+AG951+AG952+AG954+AG956+AG957+AG958+AG959</f>
        <v>#REF!</v>
      </c>
      <c r="AH1085" s="42" t="e">
        <f>+AH930+#REF!+AH931+AH932+AH933+AH934+AH935+AH936+AH942+AH943+AH944+AH945+AH946+AH947+AH948+AH949+AH951+AH952+AH954+AH956+AH957+AH958+AH959</f>
        <v>#REF!</v>
      </c>
      <c r="AI1085" s="42" t="e">
        <f>+AI930+#REF!+AI931+AI932+AI933+AI934+AI935+AI936+AI942+AI943+AI944+AI945+AI946+AI947+AI948+AI949+AI951+AI952+AI954+AI956+AI957+AI958+AI959</f>
        <v>#REF!</v>
      </c>
      <c r="AJ1085" s="42" t="e">
        <f>+AJ930+#REF!+AJ931+AJ932+AJ933+AJ934+AJ935+AJ936+AJ942+AJ943+AJ944+AJ945+AJ946+AJ947+AJ948+AJ949+AJ951+AJ952+AJ954+AJ956+AJ957+AJ958+AJ959</f>
        <v>#REF!</v>
      </c>
      <c r="AK1085" s="42" t="e">
        <f>+AK930+#REF!+AK931+AK932+AK933+AK934+AK935+AK936+AK942+AK943+AK944+AK945+AK946+AK947+AK948+AK949+AK951+AK952+AK954+AK956+AK957+AK958+AK959</f>
        <v>#REF!</v>
      </c>
      <c r="AL1085" s="42" t="e">
        <f>+AL930+#REF!+AL931+AL932+AL933+AL934+AL935+AL936+AL942+AL943+AL944+AL945+AL946+AL947+AL948+AL949+AL951+AL952+AL954+AL956+AL957+AL958+AL959</f>
        <v>#REF!</v>
      </c>
      <c r="AM1085" s="42" t="e">
        <f>+AM930+#REF!+AM931+AM932+AM933+AM934+AM935+AM936+AM942+AM943+AM944+AM945+AM946+AM947+AM948+AM949+AM951+AM952+AM954+AM956+AM957+AM958+AM959</f>
        <v>#REF!</v>
      </c>
      <c r="AN1085" s="42" t="e">
        <f>+AN930+#REF!+AN931+AN932+AN933+AN934+AN935+AN936+AN942+AN943+AN944+AN945+AN946+AN947+AN948+AN949+AN951+AN952+AN954+AN956+AN957+AN958+AN959</f>
        <v>#REF!</v>
      </c>
      <c r="AO1085" s="42" t="e">
        <f>+AO930+#REF!+AO931+AO932+AO933+AO934+AO935+AO936+AO942+AO943+AO944+AO945+AO946+AO947+AO948+AO949+AO951+AO952+AO954+AO956+AO957+AO958+AO959</f>
        <v>#REF!</v>
      </c>
      <c r="AP1085" s="42" t="e">
        <f>+AP930+#REF!+AP931+AP932+AP933+AP934+AP935+AP936+AP942+AP943+AP944+AP945+AP946+AP947+AP948+AP949+AP951+AP952+AP954+AP956+AP957+AP958+AP959</f>
        <v>#REF!</v>
      </c>
      <c r="AQ1085" s="42" t="e">
        <f>+AQ930+#REF!+AQ931+AQ932+AQ933+AQ934+AQ935+AQ936+AQ942+AQ943+AQ944+AQ945+AQ946+AQ947+AQ948+AQ949+AQ951+AQ952+AQ954+AQ956+AQ957+AQ958+AQ959</f>
        <v>#REF!</v>
      </c>
      <c r="AR1085" s="42" t="e">
        <f>+AR930+#REF!+AR931+AR932+AR933+AR934+AR935+AR936+AR942+AR943+AR944+AR945+AR946+AR947+AR948+AR949+AR951+AR952+AR954+AR956+AR957+AR958+AR959</f>
        <v>#REF!</v>
      </c>
      <c r="AS1085" s="42" t="e">
        <f>+AS930+#REF!+AS931+AS932+AS933+AS934+AS935+AS936+AS942+AS943+AS944+AS945+AS946+AS947+AS948+AS949+AS951+AS952+AS954+AS956+AS957+AS958+AS959</f>
        <v>#REF!</v>
      </c>
      <c r="AT1085" s="42" t="e">
        <f>+AT930+#REF!+AT931+AT932+AT933+AT934+AT935+AT936+AT942+AT943+AT944+AT945+AT946+AT947+AT948+AT949+AT951+AT952+AT954+AT956+AT957+AT958+AT959</f>
        <v>#REF!</v>
      </c>
      <c r="AU1085" s="42" t="e">
        <f>+AU930+#REF!+AU931+AU932+AU933+AU934+AU935+AU936+AU942+AU943+AU944+AU945+AU946+AU947+AU948+AU949+AU951+AU952+AU954+AU956+AU957+AU958+AU959</f>
        <v>#REF!</v>
      </c>
      <c r="AV1085" s="42" t="e">
        <f>+AV930+#REF!+AV931+AV932+AV933+AV934+AV935+AV936+AV942+AV943+AV944+AV945+AV946+AV947+AV948+AV949+AV951+AV952+AV954+AV956+AV957+AV958+AV959</f>
        <v>#REF!</v>
      </c>
      <c r="AW1085" s="42" t="e">
        <f>+AW930+#REF!+AW931+AW932+AW933+AW934+AW935+AW936+AW942+AW943+AW944+AW945+AW946+AW947+AW948+AW949+AW951+AW952+AW954+AW956+AW957+AW958+AW959</f>
        <v>#REF!</v>
      </c>
      <c r="AX1085" s="42" t="e">
        <f>+AX930+#REF!+AX931+AX932+AX933+AX934+AX935+AX936+AX942+AX943+AX944+AX945+AX946+AX947+AX948+AX949+AX951+AX952+AX954+AX956+AX957+AX958+AX959</f>
        <v>#REF!</v>
      </c>
      <c r="AY1085" s="42" t="e">
        <f>+AY930+#REF!+AY931+AY932+AY933+AY934+AY935+AY936+AY942+AY943+AY944+AY945+AY946+AY947+AY948+AY949+AY951+AY952+AY954+AY956+AY957+AY958+AY959</f>
        <v>#REF!</v>
      </c>
      <c r="AZ1085" s="42" t="e">
        <f>+AZ930+#REF!+AZ931+AZ932+AZ933+AZ934+AZ935+AZ936+AZ942+AZ943+AZ944+AZ945+AZ946+AZ947+AZ948+AZ949+AZ951+AZ952+AZ954+AZ956+AZ957+AZ958+AZ959</f>
        <v>#REF!</v>
      </c>
      <c r="BA1085" s="42" t="e">
        <f>+BA930+#REF!+BA931+BA932+BA933+BA934+BA935+BA936+BA942+BA943+BA944+BA945+BA946+BA947+BA948+BA949+BA951+BA952+BA954+BA956+BA957+BA958+BA959</f>
        <v>#REF!</v>
      </c>
      <c r="BB1085" s="42" t="e">
        <f>+BB930+#REF!+BB931+BB932+BB933+BB934+BB935+BB936+BB942+BB943+BB944+BB945+BB946+BB947+BB948+BB949+BB951+BB952+BB954+BB956+BB957+BB958+BB959</f>
        <v>#REF!</v>
      </c>
      <c r="BC1085" s="42" t="e">
        <f>+BC930+#REF!+BC931+BC932+BC933+BC934+BC935+BC936+BC942+BC943+BC944+BC945+BC946+BC947+BC948+BC949+BC951+BC952+BC954+BC956+BC957+BC958+BC959</f>
        <v>#REF!</v>
      </c>
      <c r="BD1085" s="42" t="e">
        <f>+BD930+#REF!+BD931+BD932+BD933+BD934+BD935+BD936+BD942+BD943+BD944+BD945+BD946+BD947+BD948+BD949+BD951+BD952+BD954+BD956+BD957+BD958+BD959</f>
        <v>#REF!</v>
      </c>
      <c r="BE1085" s="42" t="e">
        <f>+BE930+#REF!+BE931+BE932+BE933+BE934+BE935+BE936+BE942+BE943+BE944+BE945+BE946+BE947+BE948+BE949+BE951+BE952+BE954+BE956+BE957+BE958+BE959</f>
        <v>#REF!</v>
      </c>
      <c r="BF1085" s="42" t="e">
        <f>+BF930+#REF!+BF931+BF932+BF933+BF934+BF935+BF936+BF942+BF943+BF944+BF945+BF946+BF947+BF948+BF949+BF951+BF952+BF954+BF956+BF957+BF958+BF959</f>
        <v>#REF!</v>
      </c>
    </row>
    <row r="1086" spans="1:59" s="3" customFormat="1" ht="26.25" hidden="1" customHeight="1">
      <c r="A1086" s="14" t="s">
        <v>14</v>
      </c>
      <c r="B1086" s="14" t="s">
        <v>14</v>
      </c>
      <c r="C1086" s="54" t="s">
        <v>14</v>
      </c>
      <c r="D1086" s="83"/>
      <c r="E1086" s="83"/>
      <c r="F1086" s="50"/>
      <c r="G1086" s="50"/>
      <c r="H1086" s="52"/>
      <c r="I1086" s="52">
        <v>26</v>
      </c>
      <c r="J1086" s="42" t="e">
        <f>+J733+#REF!+J740+J741+J953+#REF!+J997+J998+J1002+J1003+J1004+J1005+J1014+J1016+J1017+J1018+J1019+J1020+J1029+J1030+J1031+J1032+J1033+J1034+J1035+#REF!</f>
        <v>#REF!</v>
      </c>
      <c r="K1086" s="42" t="e">
        <f>+K733+#REF!+K740+K741+K953+#REF!+K997+K998+K1002+K1003+K1004+K1005+K1014+K1016+K1017+K1018+K1019+K1020+K1029+K1030+K1031+K1032+K1033+K1034+K1035+#REF!</f>
        <v>#REF!</v>
      </c>
      <c r="L1086" s="42" t="e">
        <f>+L733+#REF!+L740+L741+L953+#REF!+L997+L998+L1002+L1003+L1004+L1005+L1014+L1016+L1017+L1018+L1019+L1020+L1029+L1030+L1031+L1032+L1033+L1034+L1035+#REF!</f>
        <v>#REF!</v>
      </c>
      <c r="M1086" s="42" t="e">
        <f>+M733+#REF!+M740+M741+M953+#REF!+M997+M998+M1002+M1003+M1004+M1005+M1014+M1016+M1017+M1018+M1019+M1020+M1029+M1030+M1031+M1032+M1033+M1034+M1035+#REF!</f>
        <v>#REF!</v>
      </c>
      <c r="N1086" s="42" t="e">
        <f>+N733+#REF!+N740+N741+N953+#REF!+N997+N998+N1002+N1003+N1004+N1005+N1014+N1016+N1017+N1018+N1019+N1020+N1029+N1030+N1031+N1032+N1033+N1034+N1035+#REF!</f>
        <v>#REF!</v>
      </c>
      <c r="O1086" s="42" t="e">
        <f>+O733+#REF!+O740+O741+O953+#REF!+O997+O998+O1002+O1003+O1004+O1005+O1014+O1016+O1017+O1018+O1019+O1020+O1029+O1030+O1031+O1032+O1033+O1034+O1035+#REF!</f>
        <v>#REF!</v>
      </c>
      <c r="P1086" s="42" t="e">
        <f>+P733+#REF!+P740+P741+P953+#REF!+P997+P998+P1002+P1003+P1004+P1005+P1014+P1016+P1017+P1018+P1019+P1020+P1029+P1030+P1031+P1032+P1033+P1034+P1035+#REF!</f>
        <v>#REF!</v>
      </c>
      <c r="Q1086" s="42"/>
      <c r="R1086" s="42"/>
      <c r="S1086" s="42"/>
      <c r="T1086" s="42"/>
      <c r="U1086" s="42"/>
      <c r="V1086" s="42"/>
      <c r="W1086" s="42" t="e">
        <f>+W733+#REF!+W740+W741+W953+#REF!+W997+W998+W1002+W1003+W1004+W1005+W1014+W1016+W1017+W1018+W1019+W1020+W1029+W1030+W1031+W1032+W1033+W1034+W1035+#REF!</f>
        <v>#REF!</v>
      </c>
      <c r="X1086" s="42"/>
      <c r="Y1086" s="42"/>
      <c r="Z1086" s="42"/>
      <c r="AA1086" s="42"/>
      <c r="AB1086" s="42"/>
      <c r="AC1086" s="42"/>
      <c r="AD1086" s="42" t="e">
        <f>+AD733+#REF!+AD740+AD741+AD953+#REF!+AD997+AD998+AD1002+AD1003+AD1004+AD1005+AD1014+AD1016+AD1017+AD1018+AD1019+AD1020+AD1029+AD1030+AD1031+AD1032+AD1033+AD1034+AD1035+#REF!</f>
        <v>#REF!</v>
      </c>
      <c r="AE1086" s="42"/>
      <c r="AF1086" s="42"/>
      <c r="AG1086" s="42"/>
      <c r="AH1086" s="42"/>
      <c r="AI1086" s="42"/>
      <c r="AJ1086" s="42"/>
      <c r="AK1086" s="42" t="e">
        <f>+AK733+#REF!+AK740+AK741+AK953+#REF!+AK997+AK998+AK1002+AK1003+AK1004+AK1005+AK1014+AK1016+AK1017+AK1018+AK1019+AK1020+AK1029+AK1030+AK1031+AK1032+AK1033+AK1034+AK1035+#REF!</f>
        <v>#REF!</v>
      </c>
      <c r="AL1086" s="42"/>
      <c r="AM1086" s="42"/>
      <c r="AN1086" s="42"/>
      <c r="AO1086" s="42"/>
      <c r="AP1086" s="42"/>
      <c r="AQ1086" s="42"/>
      <c r="AR1086" s="42" t="e">
        <f>+AR733+#REF!+AR740+AR741+AR953+#REF!+AR997+AR998+AR1002+AR1003+AR1004+AR1005+AR1014+AR1016+AR1017+AR1018+AR1019+AR1020+AR1029+AR1030+AR1031+AR1032+AR1033+AR1034+AR1035+#REF!</f>
        <v>#REF!</v>
      </c>
      <c r="AS1086" s="42"/>
      <c r="AT1086" s="42"/>
      <c r="AU1086" s="42"/>
      <c r="AV1086" s="42"/>
      <c r="AW1086" s="42"/>
      <c r="AX1086" s="42"/>
      <c r="AY1086" s="42" t="e">
        <f>+AY733+#REF!+AY740+AY741+AY953+#REF!+AY997+AY998+AY1002+AY1003+AY1004+AY1005+AY1014+AY1016+AY1017+AY1018+AY1019+AY1020+AY1029+AY1030+AY1031+AY1032+AY1033+AY1034+AY1035+#REF!</f>
        <v>#REF!</v>
      </c>
      <c r="AZ1086" s="42" t="e">
        <f>+AZ733+#REF!+AZ740+AZ741+AZ953+#REF!+AZ997+AZ998+AZ1002+AZ1003+AZ1004+AZ1005+AZ1014+AZ1016+AZ1017+AZ1018+AZ1019+AZ1020+AZ1029+AZ1030+AZ1031+AZ1032+AZ1033+AZ1034+AZ1035+#REF!</f>
        <v>#REF!</v>
      </c>
      <c r="BA1086" s="42" t="e">
        <f>+BA733+#REF!+BA740+BA741+BA953+#REF!+BA997+BA998+BA1002+BA1003+BA1004+BA1005+BA1014+BA1016+BA1017+BA1018+BA1019+BA1020+BA1029+BA1030+BA1031+BA1032+BA1033+BA1034+BA1035+#REF!</f>
        <v>#REF!</v>
      </c>
      <c r="BB1086" s="42" t="e">
        <f>+BB733+#REF!+BB740+BB741+BB953+#REF!+BB997+BB998+BB1002+BB1003+BB1004+BB1005+BB1014+BB1016+BB1017+BB1018+BB1019+BB1020+BB1029+BB1030+BB1031+BB1032+BB1033+BB1034+BB1035+#REF!</f>
        <v>#REF!</v>
      </c>
      <c r="BC1086" s="42" t="e">
        <f>+BC733+#REF!+BC740+BC741+BC953+#REF!+BC997+BC998+BC1002+BC1003+BC1004+BC1005+BC1014+BC1016+BC1017+BC1018+BC1019+BC1020+BC1029+BC1030+BC1031+BC1032+BC1033+BC1034+BC1035+#REF!</f>
        <v>#REF!</v>
      </c>
      <c r="BD1086" s="42" t="e">
        <f>+BD733+#REF!+BD740+BD741+BD953+#REF!+BD997+BD998+BD1002+BD1003+BD1004+BD1005+BD1014+BD1016+BD1017+BD1018+BD1019+BD1020+BD1029+BD1030+BD1031+BD1032+BD1033+BD1034+BD1035+#REF!</f>
        <v>#REF!</v>
      </c>
      <c r="BE1086" s="42" t="e">
        <f>+BE733+#REF!+BE740+BE741+BE953+#REF!+BE997+BE998+BE1002+BE1003+BE1004+BE1005+BE1014+BE1016+BE1017+BE1018+BE1019+BE1020+BE1029+BE1030+BE1031+BE1032+BE1033+BE1034+BE1035+#REF!</f>
        <v>#REF!</v>
      </c>
      <c r="BF1086" s="42" t="e">
        <f>+BF733+#REF!+BF740+BF741+BF953+#REF!+BF997+BF998+BF1002+BF1003+BF1004+BF1005+BF1014+BF1016+BF1017+BF1018+BF1019+BF1020+BF1029+BF1030+BF1031+BF1032+BF1033+BF1034+BF1035+#REF!</f>
        <v>#REF!</v>
      </c>
    </row>
    <row r="1087" spans="1:59" s="3" customFormat="1" ht="26.25" hidden="1" customHeight="1">
      <c r="A1087" s="14" t="s">
        <v>3</v>
      </c>
      <c r="B1087" s="14" t="s">
        <v>3</v>
      </c>
      <c r="C1087" s="14" t="s">
        <v>3</v>
      </c>
      <c r="D1087" s="83"/>
      <c r="E1087" s="83"/>
      <c r="F1087" s="50"/>
      <c r="G1087" s="50"/>
      <c r="H1087" s="52"/>
      <c r="I1087" s="52">
        <v>560</v>
      </c>
      <c r="J1087" s="42" t="e">
        <f>+#REF!+#REF!+J90+J91+J92+J93+J95+#REF!+J96+J97+J98+J99+J100+#REF!+J101+J102+J103+#REF!+J104+#REF!+J105+J106+J107+J108+J109+#REF!+#REF!+#REF!+#REF!+#REF!+K110+J111+#REF!+#REF!+J112+#REF!+J113+J114+J115+#REF!+J116+J117+J118+J119+#REF!+J120+J121+#REF!+#REF!+#REF!+J122+J123+J124+J125+J126+#REF!+#REF!+J127+J128+J129+J130+J131+J132+#REF!+J133+#REF!+#REF!+#REF!+#REF!+J134+J135+#REF!+J136+#REF!+#REF!+#REF!+J137+J138+J139+J140+#REF!+J164+J165+#REF!+J167+J168+J178+#REF!+#REF!+#REF!+J179+J180+J181+J182+J183+J184+#REF!+J185+J186+J187+J188+J189+#REF!+J190+J191+J192+J193+J194+J195+J196+J197+#REF!+J198+J199+J200+J201+#REF!+J202+J203+J204+J205+J206+J207+#REF!+J208+#REF!+#REF!+#REF!+#REF!+#REF!+#REF!+#REF!+#REF!+#REF!+J209+J210+#REF!+J211+J212+J213+J214+J215+J216+J217+J218+J220+J219+J221+J222+J223+J224+#REF!+#REF!+J225+#REF!+#REF!+J226+#REF!+#REF!+#REF!+J227+J228+J229+J230+J231+J232+#REF!+J234+J235+#REF!+#REF!+#REF!+#REF!+#REF!+#REF!+#REF!+#REF!+#REF!+#REF!+J237+J238+J239+J240+J241+J242+J243+J244+J245+J246+J247+J248+#REF!+#REF!+J249+J250+J251+J252+J253+#REF!+J254+J255+#REF!+J256+J257+J258+J259+#REF!+J260+#REF!+#REF!+J261+J262+J263+#REF!+J264+J265+J266+J267+#REF!+J268+J269+J270+J271+J272+J273+J274+J275+J276+#REF!+#REF!+J277+J278+#REF!+J279+J280+J281+J282+#REF!+#REF!+#REF!+J283+J284+J285+J286+J287+J288+J289+J290+J291+J292+J293+J294+J295+J296+J297+J298+J299+J300+J301+J302+J303+J304+J305+#REF!+J306+J307+J308+J309+J310+J311+J312+J313+J314+J315+J316+J317+J318+J319+J320+#REF!+J321+#REF!+J322+J323+J324+J325+#REF!+J326+J327+J328+J329+J330+J331+J332+J333+J334+J335+J336+J337+J338+#REF!+J339+#REF!+#REF!+J340+#REF!+J341+J342+J343+J344+J345+J346+J347+J348+#REF!+#REF!+#REF!+#REF!+#REF!+J349+J350+#REF!+J351+#REF!+J352+J353+J354+J355+J356+J357+#REF!+J358+J359+#REF!+J360+J361+J362+J363+J364+J365+J366+J367+J368+J369+J370+J371+J372+J373+J374+J375+J376+J377+#REF!+J378+J379+J380+#REF!+#REF!+J381+J382+J383+J384+J385+J386+J387+J388+#REF!+J389+J390+J391+J392+J393+J394+J395+#REF!+#REF!+J396+#REF!+J397+J398+J399+J400+J401+J402+J403+J404+J405+J406+J407+J408+J409+J410+J411+J412+J413+J414+J415+J416+J417+#REF!+#REF!+#REF!+J418+J419+J423+J424+J425+J426+J427+#REF!+#REF!+J428+J429+J430+J431+J432+J433+J434+J435+#REF!+#REF!+J436+J437+#REF!+J438+J439+J440+J441+J442+#REF!+#REF!+J443+J444+J445+#REF!+J446+J447+J448+J449+J450+J451+#REF!+#REF!+J452+#REF!+#REF!+#REF!+J453+#REF!+#REF!+#REF!+#REF!+#REF!+#REF!+J454+J455+J456+J457+J458+J459+J460+J461+J462+J463+J464+#REF!+#REF!+#REF!+#REF!+#REF!+#REF!+#REF!+#REF!+#REF!+#REF!+#REF!+#REF!+#REF!+#REF!+#REF!+#REF!+#REF!+#REF!+#REF!+#REF!+#REF!+#REF!+#REF!+#REF!+#REF!+#REF!+#REF!+J466+J468+J469+J470+J471+J472+J473+J474+J475+J476+J477+J478+J479+J480+J481+J482+J483+J484+J485+J486+J487+J488+J489+J490+J491+J492+J493+J494+J495+J496+J497+J498+J499+J500+J501+J502+J503+J504+J505+J506+J507+J533+J693+J694+J695+J696+J697+J698+J699+J700+J701+J702+J726+J727+J728+J729+J730+J731+J732+J967+J968+J969+J970+J971+J972+J973+J1023+J1067</f>
        <v>#REF!</v>
      </c>
      <c r="K1087" s="42" t="e">
        <f>+#REF!+#REF!+K90+K91+K92+K93+K95+#REF!+K96+K97+K98+K99+K100+#REF!+K101+K102+K103+#REF!+K104+#REF!+K105+K106+K107+K108+K109+#REF!+#REF!+#REF!+#REF!+#REF!+#REF!+K111+#REF!+#REF!+K112+#REF!+K113+K114+K115+#REF!+K116+K117+K118+K119+#REF!+K120+K121+#REF!+#REF!+#REF!+K122+K123+K124+K125+K126+#REF!+#REF!+K127+K128+K129+K130+K131+K132+#REF!+K133+#REF!+#REF!+#REF!+#REF!+K134+K135+#REF!+K136+#REF!+#REF!+#REF!+K137+K138+K139+K140+#REF!+K164+K165+#REF!+K167+K168+K178+#REF!+#REF!+#REF!+K179+K180+K181+K182+K183+K184+#REF!+K185+K186+K187+K188+K189+#REF!+K190+K191+K192+K193+K194+K195+K196+K197+#REF!+K198+K199+K200+K201+#REF!+K202+K203+K204+K205+K206+K207+#REF!+K208+#REF!+#REF!+#REF!+#REF!+#REF!+#REF!+#REF!+#REF!+#REF!+K209+K210+#REF!+K211+K212+K213+K214+K215+K216+K217+K218+K220+K219+K221+K222+K223+K224+#REF!+#REF!+K225+#REF!+#REF!+K226+#REF!+#REF!+#REF!+K227+K228+K229+K230+K231+K232+#REF!+K234+K235+#REF!+#REF!+#REF!+#REF!+#REF!+#REF!+#REF!+#REF!+#REF!+#REF!+K237+K238+K239+K240+K241+K242+K243+K244+K245+K246+K247+K248+#REF!+#REF!+K249+K250+K251+K252+K253+#REF!+K254+K255+#REF!+K256+K257+K258+K259+#REF!+K260+#REF!+#REF!+K261+K262+K263+#REF!+K264+K265+K266+K267+#REF!+K268+K269+K270+K271+K272+K273+K274+K275+K276+#REF!+#REF!+K277+K278+#REF!+K279+K280+K281+K282+#REF!+#REF!+#REF!+K283+K284+K285+K286+K287+K288+K289+K290+K291+K292+K293+K294+K295+K296+K297+K298+K299+K300+K301+K302+K303+K304+K305+#REF!+K306+K307+K308+K309+K310+K311+K312+K313+K314+K315+K316+K317+K318+K319+K320+#REF!+K321+#REF!+K322+K323+K324+K325+#REF!+K326+K327+K328+K329+K330+K331+K332+K333+K334+K335+K336+K337+K338+#REF!+K339+#REF!+#REF!+K340+#REF!+K341+K342+K343+K344+K345+K346+K347+K348+#REF!+#REF!+#REF!+#REF!+#REF!+K349+K350+#REF!+K351+#REF!+K352+K353+K354+K355+K356+K357+#REF!+K358+K359+#REF!+K360+K361+K362+K363+K364+K365+K366+K367+K368+K369+K370+K371+K372+K373+K374+K375+K376+K377+#REF!+K378+K379+K380+#REF!+#REF!+K381+K382+K383+K384+K385+K386+K387+K388+#REF!+K389+K390+K391+K392+K393+K394+K395+#REF!+#REF!+K396+#REF!+K397+K398+K399+K400+K401+K402+K403+K404+K405+K406+K407+K408+K409+K410+K411+K412+K413+K414+K415+K416+K417+#REF!+#REF!+#REF!+K418+K419+K423+K424+K425+K426+K427+#REF!+#REF!+K428+K429+K430+K431+K432+K433+K434+K435+#REF!+#REF!+K436+K437+#REF!+K438+K439+K440+K441+K442+#REF!+#REF!+K443+K444+K445+#REF!+K446+K447+K448+K449+K450+K451+#REF!+#REF!+K452+#REF!+#REF!+#REF!+K453+#REF!+#REF!+#REF!+#REF!+#REF!+#REF!+K454+K455+K456+K457+K458+K459+K460+K461+K462+K463+K464+#REF!+#REF!+#REF!+#REF!+#REF!+#REF!+#REF!+#REF!+#REF!+#REF!+#REF!+#REF!+#REF!+#REF!+#REF!+#REF!+#REF!+#REF!+#REF!+#REF!+#REF!+#REF!+#REF!+#REF!+#REF!+#REF!+#REF!+K466+K468+K469+K470+K471+K472+K473+K474+K475+K476+K477+K478+K479+K480+K481+K482+K483+K484+K485+K486+K487+K488+K489+K490+K491+K492+K493+K494+K495+K496+K497+K498+K499+K500+K501+K502+K503+K504+K505+K506+K507+K533+K693+K694+K695+K696+K697+K698+K699+K700+K701+K702+K726+K727+K728+K729+K730+K731+K732+K967+K968+K969+K970+K971+K972+K973+K1023+K1067</f>
        <v>#REF!</v>
      </c>
      <c r="L1087" s="42" t="e">
        <f>+#REF!+#REF!+L90+L91+L92+L93+L95+#REF!+L96+L97+L98+L99+L100+#REF!+L101+L102+L103+#REF!+L104+#REF!+L105+L106+L107+L108+L109+#REF!+#REF!+#REF!+#REF!+#REF!+L110+L111+#REF!+#REF!+L112+#REF!+L113+L114+L115+#REF!+L116+L117+L118+L119+#REF!+L120+L121+#REF!+#REF!+#REF!+L122+L123+L124+L125+L126+#REF!+#REF!+L127+L128+L129+L130+L131+L132+#REF!+L133+#REF!+#REF!+#REF!+#REF!+L134+L135+#REF!+L136+#REF!+#REF!+#REF!+L137+L138+L139+L140+#REF!+L164+L165+#REF!+L167+L168+L178+#REF!+#REF!+#REF!+L179+L180+L181+L182+L183+L184+#REF!+L185+L186+L187+L188+L189+#REF!+L190+L191+L192+L193+L194+L195+L196+L197+#REF!+L198+L199+L200+L201+#REF!+L202+L203+L204+L205+L206+L207+#REF!+L208+#REF!+#REF!+#REF!+#REF!+#REF!+#REF!+#REF!+#REF!+#REF!+L209+L210+#REF!+L211+L212+L213+L214+L215+L216+L217+L218+L220+L219+L221+L222+L223+L224+#REF!+#REF!+L225+#REF!+#REF!+L226+#REF!+#REF!+#REF!+L227+L228+L229+L230+L231+L232+#REF!+L234+L235+#REF!+#REF!+#REF!+#REF!+#REF!+#REF!+#REF!+#REF!+#REF!+#REF!+L237+L238+L239+L240+L241+L242+L243+L244+L245+L246+L247+L248+#REF!+#REF!+L249+L250+L251+L252+L253+#REF!+L254+L255+#REF!+L256+L257+L258+L259+#REF!+L260+#REF!+#REF!+L261+L262+L263+#REF!+L264+L265+L266+L267+#REF!+L268+L269+L270+L271+L272+L273+L274+L275+L276+#REF!+#REF!+L277+L278+#REF!+L279+L280+L281+L282+#REF!+#REF!+#REF!+L283+L284+L285+L286+L287+L288+L289+L290+L291+L292+L293+L294+L295+L296+L297+L298+L299+L300+L301+L302+L303+L304+L305+#REF!+L306+L307+L308+L309+L310+L311+L312+L313+L314+L315+L316+L317+L318+L319+L320+#REF!+L321+#REF!+L322+L323+L324+L325+#REF!+L326+L327+L328+L329+L330+L331+L332+L333+L334+L335+L336+L337+L338+#REF!+L339+#REF!+#REF!+L340+#REF!+L341+L342+L343+L344+L345+L346+L347+L348+#REF!+#REF!+#REF!+#REF!+#REF!+L349+L350+#REF!+L351+#REF!+L352+L353+L354+L355+L356+L357+#REF!+L358+L359+#REF!+L360+L361+L362+L363+L364+L365+L366+L367+L368+L369+L370+L371+L372+L373+L374+L375+L376+L377+#REF!+L378+L379+L380+#REF!+#REF!+L381+L382+L383+L384+L385+L386+L387+L388+#REF!+L389+L390+L391+L392+L393+L394+L395+#REF!+#REF!+L396+#REF!+L397+L398+L399+L400+L401+L402+L403+L404+L405+L406+L407+L408+L409+L410+L411+L412+L413+L414+L415+L416+L417+#REF!+#REF!+#REF!+L418+L419+L423+L424+L425+L426+L427+#REF!+#REF!+L428+L429+L430+L431+L432+L433+L434+L435+#REF!+#REF!+L436+L437+#REF!+L438+L439+L440+L441+L442+#REF!+#REF!+L443+L444+L445+#REF!+L446+L447+L448+L449+L450+L451+#REF!+#REF!+L452+#REF!+#REF!+#REF!+L453+#REF!+#REF!+#REF!+#REF!+#REF!+#REF!+L454+L455+L456+L457+L458+L459+L460+L461+L462+L463+L464+#REF!+#REF!+#REF!+#REF!+#REF!+#REF!+#REF!+#REF!+#REF!+#REF!+#REF!+#REF!+#REF!+#REF!+#REF!+#REF!+#REF!+#REF!+#REF!+#REF!+#REF!+#REF!+#REF!+#REF!+#REF!+#REF!+#REF!+L466+L468+L469+L470+L471+L472+L473+L474+L475+L476+L477+L478+L479+L480+L481+L482+L483+L484+L485+L486+L487+L488+L489+L490+L491+L492+L493+L494+L495+L496+L497+L498+L499+L500+L501+L502+L503+L504+L505+L506+L507+L533+L693+L694+L695+L696+L697+L698+L699+L700+L701+L702+L726+L727+L728+L729+L730+L731+L732+L967+L968+L969+L970+L971+L972+L973+L1023+L1067</f>
        <v>#REF!</v>
      </c>
      <c r="M1087" s="42" t="e">
        <f>+#REF!+#REF!+M90+M91+M92+M93+M95+#REF!+M96+M97+M98+M99+M100+#REF!+M101+M102+M103+#REF!+M104+#REF!+M105+M106+M107+M108+M109+#REF!+#REF!+#REF!+#REF!+#REF!+M110+M111+#REF!+#REF!+M112+#REF!+M113+M114+M115+#REF!+M116+M117+M118+M119+#REF!+M120+M121+#REF!+#REF!+#REF!+M122+M123+M124+M125+M126+#REF!+#REF!+M127+M128+M129+M130+M131+M132+#REF!+M133+#REF!+#REF!+#REF!+#REF!+M134+M135+#REF!+M136+#REF!+#REF!+#REF!+M137+M138+M139+M140+#REF!+M164+M165+#REF!+M167+M168+M178+#REF!+#REF!+#REF!+M179+M180+M181+M182+M183+M184+#REF!+M185+M186+M187+M188+M189+#REF!+M190+M191+M192+M193+M194+M195+M196+M197+#REF!+M198+M199+M200+M201+#REF!+M202+M203+M204+M205+M206+M207+#REF!+M208+#REF!+#REF!+#REF!+#REF!+#REF!+#REF!+#REF!+#REF!+#REF!+M209+M210+#REF!+M211+M212+M213+M214+M215+M216+M217+M218+M220+M219+M221+M222+M223+M224+#REF!+#REF!+M225+#REF!+#REF!+M226+#REF!+#REF!+#REF!+M227+M228+M229+M230+M231+M232+#REF!+M234+M235+#REF!+#REF!+#REF!+#REF!+#REF!+#REF!+#REF!+#REF!+#REF!+#REF!+M237+M238+M239+M240+M241+M242+M243+M244+M245+M246+M247+M248+#REF!+#REF!+M249+M250+M251+M252+M253+#REF!+M254+M255+#REF!+M256+M257+M258+M259+#REF!+M260+#REF!+#REF!+M261+M262+M263+#REF!+M264+M265+M266+M267+#REF!+M268+M269+M270+M271+M272+M273+M274+M275+M276+#REF!+#REF!+M277+M278+#REF!+M279+M280+M281+M282+#REF!+#REF!+#REF!+M283+M284+M285+M286+M287+M288+M289+M290+M291+M292+M293+M294+M295+M296+M297+M298+M299+M300+M301+M302+M303+M304+M305+#REF!+M306+M307+M308+M309+M310+M311+M312+M313+M314+M315+M316+M317+M318+M319+M320+#REF!+M321+#REF!+M322+M323+M324+M325+#REF!+M326+M327+M328+M329+M330+M331+M332+M333+M334+M335+M336+M337+M338+#REF!+M339+#REF!+#REF!+M340+#REF!+M341+M342+M343+M344+M345+M346+M347+M348+#REF!+#REF!+#REF!+#REF!+#REF!+M349+M350+#REF!+M351+#REF!+M352+M353+M354+M355+M356+M357+#REF!+M358+M359+#REF!+M360+M361+M362+M363+M364+M365+M366+M367+M368+M369+M370+M371+M372+M373+M374+M375+M376+M377+#REF!+M378+M379+M380+#REF!+#REF!+M381+M382+M383+M384+M385+M386+M387+M388+#REF!+M389+M390+M391+M392+M393+M394+M395+#REF!+#REF!+M396+#REF!+M397+M398+M399+M400+M401+M402+M403+M404+M405+M406+M407+M408+M409+M410+M411+M412+M413+M414+M415+M416+M417+#REF!+#REF!+#REF!+M418+M419+M423+M424+M425+M426+M427+#REF!+#REF!+M428+M429+M430+M431+M432+M433+M434+M435+#REF!+#REF!+M436+M437+#REF!+M438+M439+M440+M441+M442+#REF!+#REF!+M443+M444+M445+#REF!+M446+M447+M448+M449+M450+M451+#REF!+#REF!+M452+#REF!+#REF!+#REF!+M453+#REF!+#REF!+#REF!+#REF!+#REF!+#REF!+M454+M455+M456+M457+M458+M459+M460+M461+M462+M463+M464+#REF!+#REF!+#REF!+#REF!+#REF!+#REF!+#REF!+#REF!+#REF!+#REF!+#REF!+#REF!+#REF!+#REF!+#REF!+#REF!+#REF!+#REF!+#REF!+#REF!+#REF!+#REF!+#REF!+#REF!+#REF!+#REF!+#REF!+M466+M468+M469+M470+M471+M472+M473+M474+M475+M476+M477+M478+M479+M480+M481+M482+M483+M484+M485+M486+M487+M488+M489+M490+M491+M492+M493+M494+M495+M496+M497+M498+M499+M500+M501+M502+M503+M504+M505+M506+M507+M533+M693+M694+M695+M696+M697+M698+M699+M700+M701+M702+M726+M727+M728+M729+M730+M731+M732+M967+M968+M969+M970+M971+M972+M973+M1023+M1067</f>
        <v>#REF!</v>
      </c>
      <c r="N1087" s="42" t="e">
        <f>+#REF!+#REF!+N90+N91+N92+N93+N95+#REF!+N96+N97+N98+N99+N100+#REF!+N101+N102+N103+#REF!+N104+#REF!+N105+N106+N107+N108+N109+#REF!+#REF!+#REF!+#REF!+#REF!+N110+N111+#REF!+#REF!+N112+#REF!+N113+N114+N115+#REF!+N116+N117+N118+N119+#REF!+N120+N121+#REF!+#REF!+#REF!+N122+N123+N124+N125+N126+#REF!+#REF!+N127+N128+N129+N130+N131+N132+#REF!+N133+#REF!+#REF!+#REF!+#REF!+N134+N135+#REF!+N136+#REF!+#REF!+#REF!+N137+N138+N139+N140+#REF!+N164+N165+#REF!+N167+N168+N178+#REF!+#REF!+#REF!+N179+N180+N181+N182+N183+N184+#REF!+N185+N186+N187+N188+N189+#REF!+N190+N191+N192+N193+N194+N195+N196+N197+#REF!+N198+N199+N200+N201+#REF!+N202+N203+N204+N205+N206+N207+#REF!+N208+#REF!+#REF!+#REF!+#REF!+#REF!+#REF!+#REF!+#REF!+#REF!+N209+N210+#REF!+N211+N212+N213+N214+N215+N216+N217+N218+N220+N219+N221+N222+N223+N224+#REF!+#REF!+N225+#REF!+#REF!+N226+#REF!+#REF!+#REF!+N227+N228+N229+N230+N231+N232+#REF!+N234+N235+#REF!+#REF!+#REF!+#REF!+#REF!+#REF!+#REF!+#REF!+#REF!+#REF!+N237+N238+N239+N240+N241+N242+N243+N244+N245+N246+N247+N248+#REF!+#REF!+N249+N250+N251+N252+N253+#REF!+N254+N255+#REF!+N256+N257+N258+N259+#REF!+N260+#REF!+#REF!+N261+N262+N263+#REF!+N264+N265+N266+N267+#REF!+N268+N269+N270+N271+N272+N273+N274+N275+N276+#REF!+#REF!+N277+N278+#REF!+N279+N280+N281+N282+#REF!+#REF!+#REF!+N283+N284+N285+N286+N287+N288+N289+N290+N291+N292+N293+N294+N295+N296+N297+N298+N299+N300+N301+N302+N303+N304+N305+#REF!+N306+N307+N308+N309+N310+N311+N312+N313+N314+N315+N316+N317+N318+N319+N320+#REF!+N321+#REF!+N322+N323+N324+N325+#REF!+N326+N327+N328+N329+N330+N331+N332+N333+N334+N335+N336+N337+N338+#REF!+N339+#REF!+#REF!+N340+#REF!+N341+N342+N343+N344+N345+N346+N347+N348+#REF!+#REF!+#REF!+#REF!+#REF!+N349+N350+#REF!+N351+#REF!+N352+N353+N354+N355+N356+N357+#REF!+N358+N359+#REF!+N360+N361+N362+N363+N364+N365+N366+N367+N368+N369+N370+N371+N372+N373+N374+N375+N376+N377+#REF!+N378+N379+N380+#REF!+#REF!+N381+N382+N383+N384+N385+N386+N387+N388+#REF!+N389+N390+N391+N392+N393+N394+N395+#REF!+#REF!+N396+#REF!+N397+N398+N399+N400+N401+N402+N403+N404+N405+N406+N407+N408+N409+N410+N411+N412+N413+N414+N415+N416+N417+#REF!+#REF!+#REF!+N418+N419+N423+N424+N425+N426+N427+#REF!+#REF!+N428+N429+N430+N431+N432+N433+N434+N435+#REF!+#REF!+N436+N437+#REF!+N438+N439+N440+N441+N442+#REF!+#REF!+N443+N444+N445+#REF!+N446+N447+N448+N449+N450+N451+#REF!+#REF!+N452+#REF!+#REF!+#REF!+N453+#REF!+#REF!+#REF!+#REF!+#REF!+#REF!+N454+N455+N456+N457+N458+N459+N460+N461+N462+N463+N464+#REF!+#REF!+#REF!+#REF!+#REF!+#REF!+#REF!+#REF!+#REF!+#REF!+#REF!+#REF!+#REF!+#REF!+#REF!+#REF!+#REF!+#REF!+#REF!+#REF!+#REF!+#REF!+#REF!+#REF!+#REF!+#REF!+#REF!+N466+N468+N469+N470+N471+N472+N473+N474+N475+N476+N477+N478+N479+N480+N481+N482+N483+N484+N485+N486+N487+N488+N489+N490+N491+N492+N493+N494+N495+N496+N497+N498+N499+N500+N501+N502+N503+N504+N505+N506+N507+N533+N693+N694+N695+N696+N697+N698+N699+N700+N701+N702+N726+N727+N728+N729+N730+N731+N732+N967+N968+N969+N970+N971+N972+N973+N1023+N1067</f>
        <v>#REF!</v>
      </c>
      <c r="O1087" s="42" t="e">
        <f>+#REF!+#REF!+O90+O91+O92+O93+O95+#REF!+O96+O97+O98+O99+O100+#REF!+O101+O102+O103+#REF!+O104+#REF!+O105+O106+O107+O108+O109+#REF!+#REF!+#REF!+#REF!+#REF!+O110+O111+#REF!+#REF!+O112+#REF!+O113+O114+O115+#REF!+O116+O117+O118+O119+#REF!+O120+O121+#REF!+#REF!+#REF!+O122+O123+O124+O125+O126+#REF!+#REF!+O127+O128+O129+O130+O131+O132+#REF!+O133+#REF!+#REF!+#REF!+#REF!+O134+O135+#REF!+O136+#REF!+#REF!+#REF!+O137+O138+O139+O140+#REF!+O164+O165+#REF!+O167+O168+O178+#REF!+#REF!+#REF!+O179+O180+O181+O182+O183+O184+#REF!+O185+O186+O187+O188+O189+#REF!+O190+O191+O192+O193+O194+O195+O196+O197+#REF!+O198+O199+O200+O201+#REF!+O202+O203+O204+O205+O206+O207+#REF!+O208+#REF!+#REF!+#REF!+#REF!+#REF!+#REF!+#REF!+#REF!+#REF!+O209+O210+#REF!+O211+O212+O213+O214+O215+O216+O217+O218+O220+O219+O221+O222+O223+O224+#REF!+#REF!+O225+#REF!+#REF!+O226+#REF!+#REF!+#REF!+O227+O228+O229+O230+O231+O232+#REF!+O234+O235+#REF!+#REF!+#REF!+#REF!+#REF!+#REF!+#REF!+#REF!+#REF!+#REF!+O237+O238+O239+O240+O241+O242+O243+O244+O245+O246+O247+O248+#REF!+#REF!+O249+O250+O251+O252+O253+#REF!+O254+O255+#REF!+O256+O257+O258+O259+#REF!+O260+#REF!+#REF!+O261+O262+O263+#REF!+O264+O265+O266+O267+#REF!+O268+O269+O270+O271+O272+O273+O274+O275+O276+#REF!+#REF!+O277+O278+#REF!+O279+O280+O281+O282+#REF!+#REF!+#REF!+O283+O284+O285+O286+O287+O288+O289+O290+O291+O292+O293+O294+O295+O296+O297+O298+O299+O300+O301+O302+O303+O304+O305+#REF!+O306+O307+O308+O309+O310+O311+O312+O313+O314+O315+O316+O317+O318+O319+O320+#REF!+O321+#REF!+O322+O323+O324+O325+#REF!+O326+O327+O328+O329+O330+O331+O332+O333+O334+O335+O336+O337+O338+#REF!+O339+#REF!+#REF!+O340+#REF!+O341+O342+O343+O344+O345+O346+O347+O348+#REF!+#REF!+#REF!+#REF!+#REF!+O349+O350+#REF!+O351+#REF!+O352+O353+O354+O355+O356+O357+#REF!+O358+O359+#REF!+O360+O361+O362+O363+O364+O365+O366+O367+O368+O369+O370+O371+O372+O373+O374+O375+O376+O377+#REF!+O378+O379+O380+#REF!+#REF!+O381+O382+O383+O384+O385+O386+O387+O388+#REF!+O389+O390+O391+O392+O393+O394+O395+#REF!+#REF!+O396+#REF!+O397+O398+O399+O400+O401+O402+O403+O404+O405+O406+O407+O408+O409+O410+O411+O412+O413+O414+O415+O416+O417+#REF!+#REF!+#REF!+O418+O419+O423+O424+O425+O426+O427+#REF!+#REF!+O428+O429+O430+O431+O432+O433+O434+O435+#REF!+#REF!+O436+O437+#REF!+O438+O439+O440+O441+O442+#REF!+#REF!+O443+O444+O445+#REF!+O446+O447+O448+O449+O450+O451+#REF!+#REF!+O452+#REF!+#REF!+#REF!+O453+#REF!+#REF!+#REF!+#REF!+#REF!+#REF!+O454+O455+O456+O457+O458+O459+O460+O461+O462+O463+O464+#REF!+#REF!+#REF!+#REF!+#REF!+#REF!+#REF!+#REF!+#REF!+#REF!+#REF!+#REF!+#REF!+#REF!+#REF!+#REF!+#REF!+#REF!+#REF!+#REF!+#REF!+#REF!+#REF!+#REF!+#REF!+#REF!+#REF!+O466+O468+O469+O470+O471+O472+O473+O474+O475+O476+O477+O478+O479+O480+O481+O482+O483+O484+O485+O486+O487+O488+O489+O490+O491+O492+O493+O494+O495+O496+O497+O498+O499+O500+O501+O502+O503+O504+O505+O506+O507+O533+O693+O694+O695+O696+O697+O698+O699+O700+O701+O702+O726+O727+O728+O729+O730+O731+O732+O967+O968+O969+O970+O971+O972+O973+O1023+O1067</f>
        <v>#REF!</v>
      </c>
      <c r="P1087" s="42" t="e">
        <f>+#REF!+#REF!+P90+P91+P92+P93+P95+#REF!+P96+P97+P98+P99+P100+#REF!+P101+P102+P103+#REF!+P104+#REF!+P105+P106+P107+P108+P109+#REF!+#REF!+#REF!+#REF!+#REF!+P110+P111+#REF!+#REF!+P112+#REF!+P113+P114+P115+#REF!+P116+P117+P118+P119+#REF!+P120+P121+#REF!+#REF!+#REF!+P122+P123+P124+P125+P126+#REF!+#REF!+P127+P128+P129+P130+P131+P132+#REF!+P133+#REF!+#REF!+#REF!+#REF!+P134+P135+#REF!+P136+#REF!+#REF!+#REF!+P137+P138+P139+P140+#REF!+P164+P165+#REF!+P167+P168+P178+#REF!+#REF!+#REF!+P179+P180+P181+P182+P183+P184+#REF!+P185+P186+P187+P188+P189+#REF!+P190+P191+P192+P193+P194+P195+P196+P197+#REF!+P198+P199+P200+P201+#REF!+P202+P203+P204+P205+P206+P207+#REF!+P208+#REF!+#REF!+#REF!+#REF!+#REF!+#REF!+#REF!+#REF!+#REF!+P209+P210+#REF!+P211+P212+P213+P214+P215+P216+P217+P218+P220+P219+P221+P222+P223+P224+#REF!+#REF!+P225+#REF!+#REF!+P226+#REF!+#REF!+#REF!+P227+P228+P229+P230+P231+P232+#REF!+P234+P235+#REF!+#REF!+#REF!+#REF!+#REF!+#REF!+#REF!+#REF!+#REF!+#REF!+P237+P238+P239+P240+P241+P242+P243+P244+P245+P246+P247+P248+#REF!+#REF!+P249+P250+P251+P252+P253+#REF!+P254+P255+#REF!+P256+P257+P258+P259+#REF!+P260+#REF!+#REF!+P261+P262+P263+#REF!+P264+P265+P266+P267+#REF!+P268+P269+P270+P271+P272+P273+P274+P275+P276+#REF!+#REF!+P277+P278+#REF!+P279+P280+P281+P282+#REF!+#REF!+#REF!+P283+P284+P285+P286+P287+P288+P289+P290+P291+P292+P293+P294+P295+P296+P297+P298+P299+P300+P301+P302+P303+P304+P305+#REF!+P306+P307+P308+P309+P310+P311+P312+P313+P314+P315+P316+P317+P318+P319+P320+#REF!+P321+#REF!+P322+P323+P324+P325+#REF!+P326+P327+P328+P329+P330+P331+P332+P333+P334+P335+P336+P337+P338+#REF!+P339+#REF!+#REF!+P340+#REF!+P341+P342+P343+P344+P345+P346+P347+P348+#REF!+#REF!+#REF!+#REF!+#REF!+P349+P350+#REF!+P351+#REF!+P352+P353+P354+P355+P356+P357+#REF!+P358+P359+#REF!+P360+P361+P362+P363+P364+P365+P366+P367+P368+P369+P370+P371+P372+P373+P374+P375+P376+P377+#REF!+P378+P379+P380+#REF!+#REF!+P381+P382+P383+P384+P385+P386+P387+P388+#REF!+P389+P390+P391+P392+P393+P394+P395+#REF!+#REF!+P396+#REF!+P397+P398+P399+P400+P401+P402+P403+P404+P405+P406+P407+P408+P409+P410+P411+P412+P413+P414+P415+P416+P417+#REF!+#REF!+#REF!+P418+P419+P423+P424+P425+P426+P427+#REF!+#REF!+P428+P429+P430+P431+P432+P433+P434+P435+#REF!+#REF!+P436+P437+#REF!+P438+P439+P440+P441+P442+#REF!+#REF!+P443+P444+P445+#REF!+P446+P447+P448+P449+P450+P451+#REF!+#REF!+P452+#REF!+#REF!+#REF!+P453+#REF!+#REF!+#REF!+#REF!+#REF!+#REF!+P454+P455+P456+P457+P458+P459+P460+P461+P462+P463+P464+#REF!+#REF!+#REF!+#REF!+#REF!+#REF!+#REF!+#REF!+#REF!+#REF!+#REF!+#REF!+#REF!+#REF!+#REF!+#REF!+#REF!+#REF!+#REF!+#REF!+#REF!+#REF!+#REF!+#REF!+#REF!+#REF!+#REF!+P466+P468+P469+P470+P471+P472+P473+P474+P475+P476+P477+P478+P479+P480+P481+P482+P483+P484+P485+P486+P487+P488+P489+P490+P491+P492+P493+P494+P495+P496+P497+P498+P499+P500+P501+P502+P503+P504+P505+P506+P507+P533+P693+P694+P695+P696+P697+P698+P699+P700+P701+P702+P726+P727+P728+P729+P730+P731+P732+P967+P968+P969+P970+P971+P972+P973+P1023+P1067</f>
        <v>#REF!</v>
      </c>
      <c r="Q1087" s="42" t="e">
        <f>+#REF!+#REF!+Q90+Q91+Q92+Q93+Q95+#REF!+Q96+Q97+Q98+Q99+Q100+#REF!+Q101+Q102+Q103+#REF!+Q104+#REF!+Q105+Q106+Q107+Q108+Q109+#REF!+#REF!+#REF!+#REF!+#REF!+Q110+Q111+#REF!+#REF!+Q112+#REF!+Q113+Q114+Q115+#REF!+Q116+Q117+Q118+Q119+#REF!+Q120+Q121+#REF!+#REF!+#REF!+Q122+Q123+Q124+Q125+Q126+#REF!+#REF!+Q127+Q128+Q129+Q130+Q131+Q132+#REF!+Q133+#REF!+#REF!+#REF!+#REF!+#REF!+Q134+#REF!+Q136+#REF!+#REF!+#REF!+Q137+Q138+Q139+Q140+#REF!+Q164+Q165+#REF!+Q167+Q168+Q178+#REF!+#REF!+#REF!+Q179+Q180+Q181+Q182+Q183+Q184+#REF!+Q185+Q186+Q187+Q188+Q189+#REF!+Q190+Q191+Q192+Q193+Q194+Q195+Q196+Q197+#REF!+Q198+Q199+Q200+Q201+#REF!+Q202+Q203+Q204+Q205+Q206+Q207+#REF!+Q208+#REF!+#REF!+#REF!+#REF!+#REF!+#REF!+#REF!+#REF!+#REF!+Q209+Q210+#REF!+Q211+Q212+Q213+Q214+Q215+Q216+Q217+Q218+Q220+Q219+Q221+Q222+Q223+Q224+#REF!+#REF!+Q225+#REF!+#REF!+Q226+#REF!+#REF!+#REF!+Q227+Q228+Q229+Q230+Q231+Q232+#REF!+Q234+Q235+#REF!+#REF!+#REF!+#REF!+#REF!+#REF!+#REF!+#REF!+#REF!+#REF!+Q237+Q238+Q239+Q240+Q241+Q242+Q243+Q244+Q245+Q246+Q247+Q248+#REF!+#REF!+Q249+Q250+Q251+Q252+Q253+#REF!+Q254+Q255+#REF!+Q256+Q257+Q258+Q259+#REF!+Q260+#REF!+#REF!+Q261+Q262+Q263+#REF!+Q264+Q265+Q266+Q267+#REF!+Q268+Q269+Q270+Q271+Q272+Q273+Q274+Q275+Q276+#REF!+#REF!+Q277+Q278+#REF!+Q279+Q280+Q281+Q282+#REF!+#REF!+#REF!+Q283+Q284+Q285+Q286+Q287+Q288+Q289+Q290+Q291+Q292+Q293+Q294+Q295+Q296+Q297+Q298+Q299+Q300+Q301+Q302+Q303+Q304+Q305+#REF!+Q306+Q307+Q308+Q309+Q310+Q311+Q312+Q313+Q314+Q315+Q316+Q317+Q318+Q319+Q320+#REF!+Q321+#REF!+Q322+Q323+Q324+Q325+#REF!+Q326+Q327+Q328+Q329+Q330+Q331+Q332+Q333+Q334+Q335+Q336+Q337+Q338+#REF!+Q339+#REF!+#REF!+Q340+#REF!+Q341+Q342+Q343+Q344+Q345+Q346+Q347+Q348+#REF!+#REF!+#REF!+#REF!+#REF!+Q349+Q350+#REF!+Q351+#REF!+Q352+Q353+Q354+Q355+Q356+Q357+#REF!+Q358+Q359+#REF!+Q360+Q361+Q362+Q363+Q364+Q365+Q366+Q367+Q368+Q369+Q370+Q371+Q372+Q373+Q374+Q375+Q376+Q377+#REF!+Q378+Q379+Q380+#REF!+#REF!+Q381+Q382+Q383+Q384+Q385+Q386+Q387+Q388+#REF!+Q389+Q390+Q391+Q392+Q393+Q394+Q395+#REF!+#REF!+Q396+#REF!+Q397+Q398+Q399+Q400+Q401+Q402+Q403+Q404+Q405+Q406+Q407+Q408+Q409+Q410+Q411+Q412+Q413+Q414+Q415+Q416+Q417+#REF!+#REF!+#REF!+Q418+Q419+Q423+Q424+Q425+Q426+Q427+#REF!+#REF!+Q428+Q429+Q430+Q431+Q432+Q433+Q434+Q435+#REF!+#REF!+Q436+Q437+#REF!+Q438+Q439+Q440+Q441+Q442+#REF!+#REF!+Q443+Q444+Q445+#REF!+Q446+Q447+Q448+Q449+Q450+Q451+#REF!+#REF!+Q452+#REF!+#REF!+#REF!+Q453+#REF!+#REF!+#REF!+#REF!+#REF!+#REF!+Q454+Q455+Q456+Q457+Q458+Q459+Q460+Q461+Q462+Q463+Q464+#REF!+#REF!+#REF!+#REF!+#REF!+#REF!+#REF!+#REF!+#REF!+#REF!+#REF!+#REF!+#REF!+#REF!+#REF!+#REF!+#REF!+#REF!+#REF!+#REF!+#REF!+#REF!+#REF!+#REF!+#REF!+#REF!+#REF!+Q466+Q468+Q469+Q470+Q471+Q472+Q473+Q474+Q475+Q476+Q477+Q478+Q479+Q480+Q481+Q482+Q483+Q484+Q485+Q486+Q487+Q488+Q489+Q490+Q491+Q492+Q493+Q494+Q495+Q496+Q497+Q498+Q499+Q500+Q501+Q502+Q503+Q504+Q505+Q506+Q507+Q533+Q693+Q694+Q695+Q696+Q697+Q698+Q699+Q700+Q701+Q702+Q726+Q727+Q728+Q729+Q730+Q731+Q732+Q967+Q968+Q969+Q970+Q971+Q972+Q973+Q1023+Q1067</f>
        <v>#REF!</v>
      </c>
      <c r="R1087" s="42" t="e">
        <f>+#REF!+#REF!+R90+R91+R92+R93+R95+#REF!+R96+R97+R98+R99+R100+#REF!+R101+R102+R103+#REF!+R104+#REF!+R105+R106+R107+R108+R109+#REF!+#REF!+#REF!+#REF!+#REF!+R110+R111+#REF!+#REF!+R112+#REF!+R113+R114+R115+#REF!+R116+R117+R118+R119+#REF!+R120+R121+#REF!+#REF!+#REF!+R122+R123+R124+R125+R126+#REF!+#REF!+R127+R128+R129+R130+R131+R132+#REF!+R133+#REF!+#REF!+#REF!+#REF!+R134+R135+#REF!+R136+#REF!+#REF!+#REF!+R137+R138+R139+R140+#REF!+R164+R165+#REF!+R167+R168+R178+#REF!+#REF!+#REF!+R179+R180+R181+R182+R183+R184+#REF!+R185+R186+R187+R188+R189+#REF!+R190+R191+R192+R193+R194+R195+R196+R197+#REF!+R198+R199+R200+R201+#REF!+R202+R203+R204+R205+R206+R207+#REF!+R208+#REF!+#REF!+#REF!+#REF!+#REF!+#REF!+#REF!+#REF!+#REF!+R209+R210+#REF!+R211+R212+R213+R214+R215+R216+R217+R218+R220+R219+R221+R222+R223+R224+#REF!+#REF!+R225+#REF!+#REF!+R226+#REF!+#REF!+#REF!+R227+R228+R229+R230+R231+R232+#REF!+R234+R235+#REF!+#REF!+#REF!+#REF!+#REF!+#REF!+#REF!+#REF!+#REF!+#REF!+R237+R238+R239+R240+R241+R242+R243+R244+R245+R246+R247+R248+#REF!+#REF!+R249+R250+R251+R252+R253+#REF!+R254+R255+#REF!+R256+R257+R258+R259+#REF!+R260+#REF!+#REF!+R261+R262+R263+#REF!+R264+R265+R266+R267+#REF!+R268+R269+R270+R271+R272+R273+R274+R275+R276+#REF!+#REF!+R277+R278+#REF!+R279+R280+R281+R282+#REF!+#REF!+#REF!+R283+R284+R285+R286+R287+R288+R289+R290+R291+R292+R293+R294+R295+R296+R297+R298+R299+R300+R301+R302+R303+R304+R305+#REF!+R306+R307+R308+R309+R310+R311+R312+R313+R314+R315+R316+R317+R318+R319+R320+#REF!+R321+#REF!+R322+R323+R324+R325+#REF!+R326+R327+R328+R329+R330+R331+R332+R333+R334+R335+R336+R337+R338+#REF!+R339+#REF!+#REF!+R340+#REF!+R341+R342+R343+R344+R345+R346+R347+R348+#REF!+#REF!+#REF!+#REF!+#REF!+R349+R350+#REF!+R351+#REF!+R352+R353+R354+R355+R356+R357+#REF!+R358+R359+#REF!+R360+R361+R362+R363+R364+R365+R366+R367+R368+R369+R370+R371+R372+R373+R374+R375+R376+R377+#REF!+R378+R379+R380+#REF!+#REF!+R381+R382+R383+R384+R385+R386+R387+R388+#REF!+R389+R390+R391+R392+R393+R394+R395+#REF!+#REF!+R396+#REF!+R397+R398+R399+R400+R401+R402+R403+R404+R405+R406+R407+R408+R409+R410+R411+R412+R413+R414+R415+R416+R417+#REF!+#REF!+#REF!+R418+R419+R423+R424+R425+R426+R427+#REF!+#REF!+R428+R429+R430+R431+R432+R433+R434+R435+#REF!+#REF!+R436+R437+#REF!+R438+R439+R440+R441+R442+#REF!+#REF!+R443+R444+R445+#REF!+R446+R447+R448+R449+R450+R451+#REF!+#REF!+R452+#REF!+#REF!+#REF!+R453+#REF!+#REF!+#REF!+#REF!+#REF!+#REF!+R454+R455+R456+R457+R458+R459+R460+R461+R462+R463+R464+#REF!+#REF!+#REF!+#REF!+#REF!+#REF!+#REF!+#REF!+#REF!+#REF!+#REF!+#REF!+#REF!+#REF!+#REF!+#REF!+#REF!+#REF!+#REF!+#REF!+#REF!+#REF!+#REF!+#REF!+#REF!+#REF!+#REF!+R466+R468+R469+R470+R471+R472+R473+R474+R475+R476+R477+R478+R479+R480+R481+R482+R483+R484+R485+R486+R487+R488+R489+R490+R491+R492+R493+R494+R495+R496+R497+R498+R499+R500+R501+R502+R503+R504+R505+R506+R507+R533+R693+R694+R695+R696+R697+R698+R699+R700+R701+R702+R726+R727+R728+R729+R730+R731+R732+R967+R968+R969+R970+R971+R972+R973+R1023+R1067</f>
        <v>#REF!</v>
      </c>
      <c r="S1087" s="42" t="e">
        <f>+#REF!+#REF!+S90+S91+S92+S93+S95+#REF!+S96+S97+S98+S99+S100+#REF!+S101+S102+S103+#REF!+S104+#REF!+S105+S106+S107+S108+S109+#REF!+#REF!+#REF!+#REF!+#REF!+S110+S111+#REF!+#REF!+S112+#REF!+S113+S114+S115+#REF!+S116+S117+S118+S119+#REF!+S120+S121+#REF!+#REF!+#REF!+S122+S123+S124+S125+S126+#REF!+#REF!+S127+S128+S129+S130+S131+S132+#REF!+S133+#REF!+#REF!+#REF!+#REF!+S134+S135+#REF!+S136+#REF!+#REF!+#REF!+S137+S138+S139+S140+#REF!+S164+S165+#REF!+S167+S168+S178+#REF!+#REF!+#REF!+S179+S180+S181+S182+S183+S184+#REF!+S185+S186+S187+S188+S189+#REF!+S190+S191+S192+S193+S194+S195+S196+S197+#REF!+S198+S199+S200+S201+#REF!+S202+S203+S204+S205+S206+S207+#REF!+S208+#REF!+#REF!+#REF!+#REF!+#REF!+#REF!+#REF!+#REF!+#REF!+S209+S210+#REF!+S211+S212+S213+S214+S215+S216+S217+S218+S220+S219+S221+S222+S223+S224+#REF!+#REF!+S225+#REF!+#REF!+S226+#REF!+#REF!+#REF!+S227+S228+S229+S230+S231+S232+#REF!+S234+S235+#REF!+#REF!+#REF!+#REF!+#REF!+#REF!+#REF!+#REF!+#REF!+#REF!+S237+S238+S239+S240+S241+S242+S243+S244+S245+S246+S247+S248+#REF!+#REF!+S249+S250+S251+S252+S253+#REF!+S254+S255+#REF!+S256+S257+S258+S259+#REF!+S260+#REF!+#REF!+S261+S262+S263+#REF!+S264+S265+S266+S267+#REF!+S268+S269+S270+S271+S272+S273+S274+S275+S276+#REF!+#REF!+S277+S278+#REF!+S279+S280+S281+S282+#REF!+#REF!+#REF!+S283+S284+S285+S286+S287+S288+S289+S290+S291+S292+S293+S294+S295+S296+S297+S298+S299+S300+S301+S302+S303+S304+S305+#REF!+S306+S307+S308+S309+S310+S311+S312+S313+S314+S315+S316+S317+S318+S319+S320+#REF!+S321+#REF!+S322+S323+S324+S325+#REF!+S326+S327+S328+S329+S330+S331+S332+S333+S334+S335+S336+S337+S338+#REF!+S339+#REF!+#REF!+S340+#REF!+S341+S342+S343+S344+S345+S346+S347+S348+#REF!+#REF!+#REF!+#REF!+#REF!+S349+S350+#REF!+S351+#REF!+S352+S353+S354+S355+S356+S357+#REF!+S358+S359+#REF!+S360+S361+S362+S363+S364+S365+S366+S367+S368+S369+S370+S371+S372+S373+S374+S375+S376+S377+#REF!+S378+S379+S380+#REF!+#REF!+S381+S382+S383+S384+S385+S386+S387+S388+#REF!+S389+S390+S391+S392+S393+S394+S395+#REF!+#REF!+S396+#REF!+S397+S398+S399+S400+S401+S402+S403+S404+S405+S406+S407+S408+S409+S410+S411+S412+S413+S414+S415+S416+S417+#REF!+#REF!+#REF!+S418+S419+S423+S424+S425+S426+S427+#REF!+#REF!+S428+S429+S430+S431+S432+S433+S434+S435+#REF!+#REF!+S436+S437+#REF!+S438+S439+S440+S441+S442+#REF!+#REF!+S443+S444+S445+#REF!+S446+S447+S448+S449+S450+S451+#REF!+#REF!+S452+#REF!+#REF!+#REF!+S453+#REF!+#REF!+#REF!+#REF!+#REF!+#REF!+S454+S455+S456+S457+S458+S459+S460+S461+S462+S463+S464+#REF!+#REF!+#REF!+#REF!+#REF!+#REF!+#REF!+#REF!+#REF!+#REF!+#REF!+#REF!+#REF!+#REF!+#REF!+#REF!+#REF!+#REF!+#REF!+#REF!+#REF!+#REF!+#REF!+#REF!+#REF!+#REF!+#REF!+S466+S468+S469+S470+S471+S472+S473+S474+S475+S476+S477+S478+S479+S480+S481+S482+S483+S484+S485+S486+S487+S488+S489+S490+S491+S492+S493+S494+S495+S496+S497+S498+S499+S500+S501+S502+S503+S504+S505+S506+S507+S533+S693+S694+S695+S696+S697+S698+S699+S700+S701+S702+S726+S727+S728+S729+S730+S731+S732+S967+S968+S969+S970+S971+S972+S973+S1023+S1067</f>
        <v>#REF!</v>
      </c>
      <c r="T1087" s="42" t="e">
        <f>+#REF!+#REF!+T90+T91+T92+T93+T95+#REF!+T96+T97+T98+T99+T100+#REF!+T101+T102+T103+#REF!+T104+#REF!+T105+T106+T107+T108+T109+#REF!+#REF!+#REF!+#REF!+#REF!+T110+T111+#REF!+#REF!+T112+#REF!+T113+T114+T115+#REF!+T116+T117+T118+T119+#REF!+T120+T121+#REF!+#REF!+#REF!+T122+T123+T124+T125+T126+#REF!+#REF!+T127+T128+T129+T130+T131+T132+#REF!+T133+#REF!+#REF!+#REF!+#REF!+T134+T135+#REF!+T136+#REF!+#REF!+#REF!+T137+T138+T139+T140+#REF!+T164+T165+#REF!+T167+T168+T178+#REF!+#REF!+#REF!+T179+T180+T181+T182+T183+T184+#REF!+T185+T186+T187+T188+T189+#REF!+T190+T191+T192+T193+T194+T195+T196+T197+#REF!+T198+T199+T200+T201+#REF!+T202+T203+T204+T205+T206+T207+#REF!+T208+#REF!+#REF!+#REF!+#REF!+#REF!+#REF!+#REF!+#REF!+#REF!+T209+T210+#REF!+T211+T212+T213+T214+T215+T216+T217+T218+T220+T219+T221+T222+T223+T224+#REF!+#REF!+T225+#REF!+#REF!+T226+#REF!+#REF!+#REF!+T227+T228+T229+T230+T231+T232+#REF!+T234+T235+#REF!+#REF!+#REF!+#REF!+#REF!+#REF!+#REF!+#REF!+#REF!+#REF!+T237+T238+T239+T240+T241+T242+T243+T244+T245+T246+T247+T248+#REF!+#REF!+T249+T250+T251+T252+T253+#REF!+T254+T255+#REF!+T256+T257+T258+T259+#REF!+T260+#REF!+#REF!+T261+T262+T263+#REF!+T264+T265+T266+T267+#REF!+T268+T269+T270+T271+T272+T273+T274+T275+T276+#REF!+#REF!+T277+T278+#REF!+T279+T280+T281+T282+#REF!+#REF!+#REF!+T283+T284+T285+T286+T287+T288+T289+T290+T291+T292+T293+T294+T295+T296+T297+T298+T299+T300+T301+T302+T303+T304+T305+#REF!+T306+T307+T308+T309+T310+T311+T312+T313+T314+T315+T316+T317+T318+T319+T320+#REF!+T321+#REF!+T322+T323+T324+T325+#REF!+T326+T327+T328+T329+T330+T331+T332+T333+T334+T335+T336+T337+T338+#REF!+T339+#REF!+#REF!+T340+#REF!+T341+T342+T343+T344+T345+T346+T347+T348+#REF!+#REF!+#REF!+#REF!+#REF!+T349+T350+#REF!+T351+#REF!+T352+T353+T354+T355+T356+T357+#REF!+T358+T359+#REF!+T360+T361+T362+T363+T364+T365+T366+T367+T368+T369+T370+T371+T372+T373+T374+T375+T376+T377+#REF!+T378+T379+T380+#REF!+#REF!+T381+T382+T383+T384+T385+T386+T387+T388+#REF!+T389+T390+T391+T392+T393+T394+T395+#REF!+#REF!+T396+#REF!+T397+T398+T399+T400+T401+T402+T403+T404+T405+T406+T407+T408+T409+T410+T411+T412+T413+T414+T415+T416+T417+#REF!+#REF!+#REF!+T418+T419+T423+T424+T425+T426+T427+#REF!+#REF!+T428+T429+T430+T431+T432+T433+T434+T435+#REF!+#REF!+T436+T437+#REF!+T438+T439+T440+T441+T442+#REF!+#REF!+T443+T444+T445+#REF!+T446+T447+T448+T449+T450+T451+#REF!+#REF!+T452+#REF!+#REF!+#REF!+T453+#REF!+#REF!+#REF!+#REF!+#REF!+#REF!+T454+T455+T456+T457+T458+T459+T460+T461+T462+T463+T464+#REF!+#REF!+#REF!+#REF!+#REF!+#REF!+#REF!+#REF!+#REF!+#REF!+#REF!+#REF!+#REF!+#REF!+#REF!+#REF!+#REF!+#REF!+#REF!+#REF!+#REF!+#REF!+#REF!+#REF!+#REF!+#REF!+#REF!+T466+T468+T469+T470+T471+T472+T473+T474+T475+T476+T477+T478+T479+T480+T481+T482+T483+T484+T485+T486+T487+T488+T489+T490+T491+T492+T493+T494+T495+T496+T497+T498+T499+T500+T501+T502+T503+T504+T505+T506+T507+T533+T693+T694+T695+T696+T697+T698+T699+T700+T701+T702+T726+T727+T728+T729+T730+T731+T732+T967+T968+T969+T970+T971+T972+T973+T1023+T1067</f>
        <v>#REF!</v>
      </c>
      <c r="U1087" s="42" t="e">
        <f>+#REF!+#REF!+U90+U91+U92+U93+U95+#REF!+U96+U97+U98+U99+U100+#REF!+U101+U102+U103+#REF!+U104+#REF!+U105+U106+U107+U108+U109+#REF!+#REF!+#REF!+#REF!+#REF!+U110+U111+#REF!+#REF!+U112+#REF!+U113+U114+U115+#REF!+U116+U117+U118+U119+#REF!+U120+U121+#REF!+#REF!+#REF!+U122+U123+U124+U125+U126+#REF!+#REF!+U127+U128+U129+U130+U131+U132+#REF!+U133+#REF!+#REF!+#REF!+#REF!+U134+U135+#REF!+U136+#REF!+#REF!+#REF!+U137+U138+U139+U140+#REF!+U164+U165+#REF!+U167+U168+U178+#REF!+#REF!+#REF!+U179+U180+U181+U182+U183+U184+#REF!+U185+U186+U187+U188+U189+#REF!+U190+U191+U192+U193+U194+U195+U196+U197+#REF!+U198+U199+U200+U201+#REF!+U202+U203+U204+U205+U206+U207+#REF!+U208+#REF!+#REF!+#REF!+#REF!+#REF!+#REF!+#REF!+#REF!+#REF!+U209+U210+#REF!+U211+U212+U213+U214+U215+U216+U217+U218+U220+U219+U221+U222+U223+U224+#REF!+#REF!+U225+#REF!+#REF!+U226+#REF!+#REF!+#REF!+U227+U228+U229+U230+U231+U232+#REF!+U234+U235+#REF!+#REF!+#REF!+#REF!+#REF!+#REF!+#REF!+#REF!+#REF!+#REF!+U237+U238+U239+U240+U241+U242+U243+U244+U245+U246+U247+U248+#REF!+#REF!+U249+U250+U251+U252+U253+#REF!+U254+U255+#REF!+U256+U257+U258+U259+#REF!+U260+#REF!+#REF!+U261+U262+U263+#REF!+U264+U265+U266+U267+#REF!+U268+U269+U270+U271+U272+U273+U274+U275+U276+#REF!+#REF!+U277+U278+#REF!+U279+U280+U281+U282+#REF!+#REF!+#REF!+U283+U284+U285+U286+U287+U288+U289+U290+U291+U292+U293+U294+U295+U296+U297+U298+U299+U300+U301+U302+U303+U304+U305+#REF!+U306+U307+U308+U309+U310+U311+U312+U313+U314+U315+U316+U317+U318+U319+U320+#REF!+U321+#REF!+U322+U323+U324+U325+#REF!+U326+U327+U328+U329+U330+U331+U332+U333+U334+U335+U336+U337+U338+#REF!+U339+#REF!+#REF!+U340+#REF!+U341+U342+U343+U344+U345+U346+U347+U348+#REF!+#REF!+#REF!+#REF!+#REF!+U349+U350+#REF!+U351+#REF!+U352+U353+U354+U355+U356+U357+#REF!+U358+U359+#REF!+U360+U361+U362+U363+U364+U365+U366+U367+U368+U369+U370+U371+U372+U373+U374+U375+U376+U377+#REF!+U378+U379+U380+#REF!+#REF!+U381+U382+U383+U384+U385+U386+U387+U388+#REF!+U389+U390+U391+U392+U393+U394+U395+#REF!+#REF!+U396+#REF!+U397+U398+U399+U400+U401+U402+U403+U404+U405+U406+U407+U408+U409+U410+U411+U412+U413+U414+U415+U416+U417+#REF!+#REF!+#REF!+U418+U419+U423+U424+U425+U426+U427+#REF!+#REF!+U428+U429+U430+U431+U432+U433+U434+U435+#REF!+#REF!+U436+U437+#REF!+U438+U439+U440+U441+U442+#REF!+#REF!+U443+U444+U445+#REF!+U446+U447+U448+U449+U450+U451+#REF!+#REF!+U452+#REF!+#REF!+#REF!+U453+#REF!+#REF!+#REF!+#REF!+#REF!+#REF!+U454+U455+U456+U457+U458+U459+U460+U461+U462+U463+U464+#REF!+#REF!+#REF!+#REF!+#REF!+#REF!+#REF!+#REF!+#REF!+#REF!+#REF!+#REF!+#REF!+#REF!+#REF!+#REF!+#REF!+#REF!+#REF!+#REF!+#REF!+#REF!+#REF!+#REF!+#REF!+#REF!+#REF!+U466+U468+U469+U470+U471+U472+U473+U474+U475+U476+U477+U478+U479+U480+U481+U482+U483+U484+U485+U486+U487+U488+U489+U490+U491+U492+U493+U494+U495+U496+U497+U498+U499+U500+U501+U502+U503+U504+U505+U506+U507+U533+U693+U694+U695+U696+U697+U698+U699+U700+U701+U702+U726+U727+U728+U729+U730+U731+U732+U967+U968+U969+U970+U971+U972+U973+U1023+U1067</f>
        <v>#REF!</v>
      </c>
      <c r="V1087" s="42" t="e">
        <f>+#REF!+#REF!+V90+V91+V92+V93+V95+#REF!+V96+V97+V98+V99+V100+#REF!+V101+V102+V103+#REF!+V104+#REF!+V105+V106+V107+V108+V109+#REF!+#REF!+#REF!+#REF!+#REF!+V110+V111+#REF!+#REF!+V112+#REF!+V113+V114+V115+#REF!+V116+V117+V118+V119+#REF!+V120+V121+#REF!+#REF!+#REF!+V122+V123+V124+V125+V126+#REF!+#REF!+V127+V128+V129+V130+V131+V132+#REF!+V133+#REF!+#REF!+#REF!+#REF!+V134+V135+#REF!+V136+#REF!+#REF!+#REF!+V137+V138+V139+V140+#REF!+V164+V165+#REF!+V167+V168+V178+#REF!+#REF!+#REF!+V179+V180+V181+V182+V183+V184+#REF!+V185+V186+V187+V188+V189+#REF!+V190+V191+V192+V193+V194+V195+V196+V197+#REF!+V198+V199+V200+V201+#REF!+V202+V203+V204+V205+V206+V207+#REF!+V208+#REF!+#REF!+#REF!+#REF!+#REF!+#REF!+#REF!+#REF!+#REF!+V209+V210+#REF!+V211+V212+V213+V214+V215+V216+V217+V218+V220+V219+V221+V222+V223+V224+#REF!+#REF!+V225+#REF!+#REF!+V226+#REF!+#REF!+#REF!+V227+V228+V229+V230+V231+V232+#REF!+V234+V235+#REF!+#REF!+#REF!+#REF!+#REF!+#REF!+#REF!+#REF!+#REF!+#REF!+V237+V238+V239+V240+V241+V242+V243+V244+V245+V246+V247+V248+#REF!+#REF!+V249+V250+V251+V252+V253+#REF!+V254+V255+#REF!+V256+V257+V258+V259+#REF!+V260+#REF!+#REF!+V261+V262+V263+#REF!+V264+V265+V266+V267+#REF!+V268+V269+V270+V271+V272+V273+V274+V275+V276+#REF!+#REF!+V277+V278+#REF!+V279+V280+V281+V282+#REF!+#REF!+#REF!+V283+V284+V285+V286+V287+V288+V289+V290+V291+V292+V293+V294+V295+V296+V297+V298+V299+V300+V301+V302+V303+V304+V305+#REF!+V306+V307+V308+V309+V310+V311+V312+V313+V314+V315+V316+V317+V318+V319+V320+#REF!+V321+#REF!+V322+V323+V324+V325+#REF!+V326+V327+V328+V329+V330+V331+V332+V333+V334+V335+V336+V337+V338+#REF!+V339+#REF!+#REF!+V340+#REF!+V341+V342+V343+V344+V345+V346+V347+V348+#REF!+#REF!+#REF!+#REF!+#REF!+V349+V350+#REF!+V351+#REF!+V352+V353+V354+V355+V356+V357+#REF!+V358+V359+#REF!+V360+V361+V362+V363+V364+V365+V366+V367+V368+V369+V370+V371+V372+V373+V374+V375+V376+V377+#REF!+V378+V379+V380+#REF!+#REF!+V381+V382+V383+V384+V385+V386+V387+V388+#REF!+V389+V390+V391+V392+V393+V394+V395+#REF!+#REF!+V396+#REF!+V397+V398+V399+V400+V401+V402+V403+V404+V405+V406+V407+V408+V409+V410+V411+V412+V413+V414+V415+V416+V417+#REF!+#REF!+#REF!+V418+V419+V423+V424+V425+V426+V427+#REF!+#REF!+V428+V429+V430+V431+V432+V433+V434+V435+#REF!+#REF!+V436+V437+#REF!+V438+V439+V440+V441+V442+#REF!+#REF!+V443+V444+V445+#REF!+V446+V447+V448+V449+V450+V451+#REF!+#REF!+V452+#REF!+#REF!+#REF!+V453+#REF!+#REF!+#REF!+#REF!+#REF!+#REF!+V454+V455+V456+V457+V458+V459+V460+V461+V462+V463+V464+#REF!+#REF!+#REF!+#REF!+#REF!+#REF!+#REF!+#REF!+#REF!+#REF!+#REF!+#REF!+#REF!+#REF!+#REF!+#REF!+#REF!+#REF!+#REF!+#REF!+#REF!+#REF!+#REF!+#REF!+#REF!+#REF!+#REF!+V466+V468+V469+V470+V471+V472+V473+V474+V475+V476+V477+V478+V479+V480+V481+V482+V483+V484+V485+V486+V487+V488+V489+V490+V491+V492+V493+V494+V495+V496+V497+V498+V499+V500+V501+V502+V503+V504+V505+V506+V507+V533+V693+V694+V695+V696+V697+V698+V699+V700+V701+V702+V726+V727+V728+V729+V730+V731+V732+V967+V968+V969+V970+V971+V972+V973+V1023+V1067</f>
        <v>#REF!</v>
      </c>
      <c r="W1087" s="42" t="e">
        <f>+#REF!+#REF!+W90+W91+W92+W93+W95+#REF!+W96+W97+W98+W99+W100+#REF!+W101+W102+W103+#REF!+W104+#REF!+W105+W106+W107+W108+W109+#REF!+#REF!+#REF!+#REF!+#REF!+W110+W111+#REF!+#REF!+W112+#REF!+W113+W114+W115+#REF!+W116+W117+W118+W119+#REF!+W120+W121+#REF!+#REF!+#REF!+W122+W123+W124+W125+W126+#REF!+#REF!+W127+W128+W129+W130+W131+W132+#REF!+W133+#REF!+#REF!+#REF!+#REF!+W134+W135+#REF!+W136+#REF!+#REF!+#REF!+W137+W138+W139+W140+#REF!+W164+W165+#REF!+W167+W168+W178+#REF!+#REF!+#REF!+W179+W180+W181+W182+W183+W184+#REF!+W185+W186+W187+W188+W189+#REF!+W190+W191+W192+W193+W194+W195+W196+W197+#REF!+W198+W199+W200+W201+#REF!+W202+W203+W204+W205+W206+W207+#REF!+W208+#REF!+#REF!+#REF!+#REF!+#REF!+#REF!+#REF!+#REF!+#REF!+W209+W210+#REF!+W211+W212+W213+W214+W215+W216+W217+W218+W220+W219+W221+W222+W223+W224+#REF!+#REF!+W225+#REF!+#REF!+W226+#REF!+#REF!+#REF!+W227+W228+W229+W230+W231+W232+#REF!+W234+W235+#REF!+#REF!+#REF!+#REF!+#REF!+#REF!+#REF!+#REF!+#REF!+#REF!+W237+W238+W239+W240+W241+W242+W243+W244+W245+W246+W247+W248+#REF!+#REF!+W249+W250+W251+W252+W253+#REF!+W254+W255+#REF!+W256+W257+W258+W259+#REF!+W260+#REF!+#REF!+W261+W262+W263+#REF!+W264+W265+W266+W267+#REF!+W268+W269+W270+W271+W272+W273+W274+W275+W276+#REF!+#REF!+W277+W278+#REF!+W279+W280+W281+W282+#REF!+#REF!+#REF!+W283+W284+W285+W286+W287+W288+W289+W290+W291+W292+W293+W294+W295+W296+W297+W298+W299+W300+W301+W302+W303+W304+W305+#REF!+W306+W307+W308+W309+W310+W311+W312+W313+W314+W315+W316+W317+W318+W319+W320+#REF!+W321+#REF!+W322+W323+W324+W325+#REF!+W326+W327+W328+W329+W330+W331+W332+W333+W334+W335+W336+W337+W338+#REF!+W339+#REF!+#REF!+W340+#REF!+W341+W342+W343+W344+W345+W346+W347+W348+#REF!+#REF!+#REF!+#REF!+#REF!+W349+W350+#REF!+W351+#REF!+W352+W353+W354+W355+W356+W357+#REF!+W358+W359+#REF!+W360+W361+W362+W363+W364+W365+W366+W367+W368+W369+W370+W371+W372+W373+W374+W375+W376+W377+#REF!+W378+W379+W380+#REF!+#REF!+W381+W382+W383+W384+W385+W386+W387+W388+#REF!+W389+W390+W391+W392+W393+W394+W395+#REF!+#REF!+W396+#REF!+W397+W398+W399+W400+W401+W402+W403+W404+W405+W406+W407+W408+W409+W410+W411+W412+W413+W414+W415+W416+W417+#REF!+#REF!+#REF!+W418+W419+W423+W424+W425+W426+W427+#REF!+#REF!+W428+W429+W430+W431+W432+W433+W434+W435+#REF!+#REF!+W436+W437+#REF!+W438+W439+W440+W441+W442+#REF!+#REF!+W443+W444+W445+#REF!+W446+W447+W448+W449+W450+W451+#REF!+#REF!+W452+#REF!+#REF!+#REF!+W453+#REF!+#REF!+#REF!+#REF!+#REF!+#REF!+W454+W455+W456+W457+W458+W459+W460+W461+W462+W463+W464+#REF!+#REF!+#REF!+#REF!+#REF!+#REF!+#REF!+#REF!+#REF!+#REF!+#REF!+#REF!+#REF!+#REF!+#REF!+#REF!+#REF!+#REF!+#REF!+#REF!+#REF!+#REF!+#REF!+#REF!+#REF!+#REF!+#REF!+W466+W468+W469+W470+W471+W472+W473+W474+W475+W476+W477+W478+W479+W480+W481+W482+W483+W484+W485+W486+W487+W488+W489+W490+W491+W492+W493+W494+W495+W496+W497+W498+W499+W500+W501+W502+W503+W504+W505+W506+W507+W533+W693+W694+W695+W696+W697+W698+W699+W700+W701+W702+W726+W727+W728+W729+W730+W731+W732+W967+W968+W969+W970+W971+W972+W973+W1023+W1067</f>
        <v>#REF!</v>
      </c>
      <c r="X1087" s="42" t="e">
        <f>+#REF!+#REF!+X90+X91+X92+X93+X95+#REF!+X96+X97+X98+X99+X100+#REF!+X101+X102+X103+#REF!+X104+#REF!+X105+X106+X107+X108+X109+#REF!+#REF!+#REF!+#REF!+#REF!+X110+X111+#REF!+#REF!+X112+#REF!+X113+X114+X115+#REF!+X116+X117+X118+X119+#REF!+X120+X121+#REF!+#REF!+#REF!+X122+X123+X124+X125+X126+#REF!+#REF!+X127+X128+X129+X130+X131+X132+#REF!+X133+#REF!+#REF!+#REF!+#REF!+X134+X135+#REF!+X136+#REF!+#REF!+#REF!+X137+X138+X139+X140+#REF!+X164+X165+#REF!+X167+X168+X178+#REF!+#REF!+#REF!+X179+X180+X181+X182+X183+X184+#REF!+X185+X186+X187+X188+X189+#REF!+X190+X191+X192+X193+X194+X195+X196+X197+#REF!+X198+X199+X200+X201+#REF!+X202+X203+X204+X205+X206+X207+#REF!+X208+#REF!+#REF!+#REF!+#REF!+#REF!+#REF!+#REF!+#REF!+#REF!+X209+X210+#REF!+X211+X212+X213+X214+X215+X216+X217+X218+X220+X219+X221+X222+X223+X224+#REF!+#REF!+X225+#REF!+#REF!+X226+#REF!+#REF!+#REF!+X227+X228+X229+X230+X231+X232+#REF!+X234+X235+#REF!+#REF!+#REF!+#REF!+#REF!+#REF!+#REF!+#REF!+#REF!+#REF!+X237+X238+X239+X240+X241+X242+X243+X244+X245+X246+X247+X248+#REF!+#REF!+X249+X250+X251+X252+X253+#REF!+X254+X255+#REF!+X256+X257+X258+X259+#REF!+X260+#REF!+#REF!+X261+X262+X263+#REF!+X264+X265+X266+X267+#REF!+X268+X269+X270+X271+X272+X273+X274+X275+X276+#REF!+#REF!+X277+X278+#REF!+X279+X280+X281+X282+#REF!+#REF!+#REF!+X283+X284+X285+X286+X287+X288+X289+X290+X291+X292+X293+X294+X295+X296+X297+X298+X299+X300+X301+X302+X303+X304+X305+#REF!+X306+X307+X308+X309+X310+X311+X312+X313+X314+X315+X316+X317+X318+X319+X320+#REF!+X321+#REF!+X322+X323+X324+X325+#REF!+X326+X327+X328+X329+X330+X331+X332+X333+X334+X335+X336+X337+X338+#REF!+X339+#REF!+#REF!+X340+#REF!+X341+X342+X343+X344+X345+X346+X347+X348+#REF!+#REF!+#REF!+#REF!+#REF!+X349+X350+#REF!+X351+#REF!+X352+X353+X354+X355+X356+X357+#REF!+X358+X359+#REF!+X360+X361+X362+X363+X364+X365+X366+X367+X368+X369+X370+X371+X372+X373+X374+X375+X376+X377+#REF!+X378+X379+X380+#REF!+#REF!+X381+X382+X383+X384+X385+X386+X387+X388+#REF!+X389+X390+X391+X392+X393+X394+X395+#REF!+#REF!+X396+#REF!+X397+X398+X399+X400+X401+X402+X403+X404+X405+X406+X407+X408+X409+X410+X411+X412+X413+X414+X415+X416+X417+#REF!+#REF!+#REF!+X418+X419+X423+X424+X425+X426+X427+#REF!+#REF!+X428+X429+X430+X431+X432+X433+X434+X435+#REF!+#REF!+X436+X437+#REF!+X438+X439+X440+X441+X442+#REF!+#REF!+X443+X444+X445+#REF!+X446+X447+X448+X449+X450+X451+#REF!+#REF!+X452+#REF!+#REF!+#REF!+X453+#REF!+#REF!+#REF!+#REF!+#REF!+#REF!+X454+X455+X456+X457+X458+X459+X460+X461+X462+X463+X464+#REF!+#REF!+#REF!+#REF!+#REF!+#REF!+#REF!+#REF!+#REF!+#REF!+#REF!+#REF!+#REF!+#REF!+#REF!+#REF!+#REF!+#REF!+#REF!+#REF!+#REF!+#REF!+#REF!+#REF!+#REF!+#REF!+#REF!+X466+X468+X469+X470+X471+X472+X473+X474+X475+X476+X477+X478+X479+X480+X481+X482+X483+X484+X485+X486+X487+X488+X489+X490+X491+X492+X493+X494+X495+X496+X497+X498+X499+X500+X501+X502+X503+X504+X505+X506+X507+X533+X693+X694+X695+X696+X697+X698+X699+X700+X701+X702+X726+X727+X728+X729+X730+X731+X732+X967+X968+X969+X970+X971+X972+X973+X1023+X1067</f>
        <v>#REF!</v>
      </c>
      <c r="Y1087" s="42" t="e">
        <f>+#REF!+#REF!+Y90+Y91+Y92+Y93+Y95+#REF!+Y96+Y97+Y98+Y99+Y100+#REF!+Y101+Y102+Y103+#REF!+Y104+#REF!+Y105+Y106+Y107+Y108+Y109+#REF!+#REF!+#REF!+#REF!+#REF!+Y110+Y111+#REF!+#REF!+Y112+#REF!+Y113+Y114+Y115+#REF!+Y116+Y117+Y118+Y119+#REF!+Y120+Y121+#REF!+#REF!+#REF!+Y122+Y123+Y124+Y125+Y126+#REF!+#REF!+Y127+Y128+Y129+Y130+Y131+Y132+#REF!+Y133+#REF!+#REF!+#REF!+#REF!+Y134+Y135+#REF!+Y136+#REF!+#REF!+#REF!+Y137+Y138+Y139+Y140+#REF!+Y164+Y165+#REF!+Y167+Y168+Y178+#REF!+#REF!+#REF!+Y179+Y180+Y181+Y182+Y183+Y184+#REF!+Y185+Y186+Y187+Y188+Y189+#REF!+Y190+Y191+Y192+Y193+Y194+Y195+Y196+Y197+#REF!+Y198+Y199+Y200+Y201+#REF!+Y202+Y203+Y204+Y205+Y206+Y207+#REF!+Y208+#REF!+#REF!+#REF!+#REF!+#REF!+#REF!+#REF!+#REF!+#REF!+Y209+Y210+#REF!+Y211+Y212+Y213+Y214+Y215+Y216+Y217+Y218+Y220+Y219+Y221+Y222+Y223+Y224+#REF!+#REF!+Y225+#REF!+#REF!+Y226+#REF!+#REF!+#REF!+Y227+Y228+Y229+Y230+Y231+Y232+#REF!+Y234+Y235+#REF!+#REF!+#REF!+#REF!+#REF!+#REF!+#REF!+#REF!+#REF!+#REF!+Y237+Y238+Y239+Y240+Y241+Y242+Y243+Y244+Y245+Y246+Y247+Y248+#REF!+#REF!+Y249+Y250+Y251+Y252+Y253+#REF!+Y254+Y255+#REF!+Y256+Y257+Y258+Y259+#REF!+Y260+#REF!+#REF!+Y261+Y262+Y263+#REF!+Y264+Y265+Y266+Y267+#REF!+Y268+Y269+Y270+Y271+Y272+Y273+Y274+Y275+Y276+#REF!+#REF!+Y277+Y278+#REF!+Y279+Y280+Y281+Y282+#REF!+#REF!+#REF!+Y283+Y284+Y285+Y286+Y287+Y288+Y289+Y290+Y291+Y292+Y293+Y294+Y295+Y296+Y297+Y298+Y299+Y300+Y301+Y302+Y303+Y304+Y305+#REF!+Y306+Y307+Y308+Y309+Y310+Y311+Y312+Y313+Y314+Y315+Y316+Y317+Y318+Y319+Y320+#REF!+Y321+#REF!+Y322+Y323+Y324+Y325+#REF!+Y326+Y327+Y328+Y329+Y330+Y331+Y332+Y333+Y334+Y335+Y336+Y337+Y338+#REF!+Y339+#REF!+#REF!+Y340+#REF!+Y341+Y342+Y343+Y344+Y345+Y346+Y347+Y348+#REF!+#REF!+#REF!+#REF!+#REF!+Y349+Y350+#REF!+Y351+#REF!+Y352+Y353+Y354+Y355+Y356+Y357+#REF!+Y358+Y359+#REF!+Y360+Y361+Y362+Y363+Y364+Y365+Y366+Y367+Y368+Y369+Y370+Y371+Y372+Y373+Y374+Y375+Y376+Y377+#REF!+Y378+Y379+Y380+#REF!+#REF!+Y381+Y382+Y383+Y384+Y385+Y386+Y387+Y388+#REF!+Y389+Y390+Y391+Y392+Y393+Y394+Y395+#REF!+#REF!+Y396+#REF!+Y397+Y398+Y399+Y400+Y401+Y402+Y403+Y404+Y405+Y406+Y407+Y408+Y409+Y410+Y411+Y412+Y413+Y414+Y415+Y416+Y417+#REF!+#REF!+#REF!+Y418+Y419+Y423+Y424+Y425+Y426+Y427+#REF!+#REF!+Y428+Y429+Y430+Y431+Y432+Y433+Y434+Y435+#REF!+#REF!+Y436+Y437+#REF!+Y438+Y439+Y440+Y441+Y442+#REF!+#REF!+Y443+Y444+Y445+#REF!+Y446+Y447+Y448+Y449+Y450+Y451+#REF!+#REF!+Y452+#REF!+#REF!+#REF!+Y453+#REF!+#REF!+#REF!+#REF!+#REF!+#REF!+Y454+Y455+Y456+Y457+Y458+Y459+Y460+Y461+Y462+Y463+Y464+#REF!+#REF!+#REF!+#REF!+#REF!+#REF!+#REF!+#REF!+#REF!+#REF!+#REF!+#REF!+#REF!+#REF!+#REF!+#REF!+#REF!+#REF!+#REF!+#REF!+#REF!+#REF!+#REF!+#REF!+#REF!+#REF!+#REF!+Y466+Y468+Y469+Y470+Y471+Y472+Y473+Y474+Y475+Y476+Y477+Y478+Y479+Y480+Y481+Y482+Y483+Y484+Y485+Y486+Y487+Y488+Y489+Y490+Y491+Y492+Y493+Y494+Y495+Y496+Y497+Y498+Y499+Y500+Y501+Y502+Y503+Y504+Y505+Y506+Y507+Y533+Y693+Y694+Y695+Y696+Y697+Y698+Y699+Y700+Y701+Y702+Y726+Y727+Y728+Y729+Y730+Y731+Y732+Y967+Y968+Y969+Y970+Y971+Y972+Y973+Y1023+Y1067</f>
        <v>#REF!</v>
      </c>
      <c r="Z1087" s="42" t="e">
        <f>+#REF!+#REF!+Z90+Z91+Z92+Z93+Z95+#REF!+Z96+Z97+Z98+Z99+Z100+#REF!+Z101+Z102+Z103+#REF!+Z104+#REF!+Z105+Z106+Z107+Z108+Z109+#REF!+#REF!+#REF!+#REF!+#REF!+Z110+Z111+#REF!+#REF!+Z112+#REF!+Z113+Z114+Z115+#REF!+Z116+Z117+Z118+Z119+#REF!+Z120+Z121+#REF!+#REF!+#REF!+Z122+Z123+Z124+Z125+Z126+#REF!+#REF!+Z127+Z128+Z129+Z130+Z131+Z132+#REF!+Z133+#REF!+#REF!+#REF!+#REF!+Z134+Z135+#REF!+Z136+#REF!+#REF!+#REF!+Z137+Z138+Z139+Z140+#REF!+Z164+Z165+#REF!+Z167+Z168+Z178+#REF!+#REF!+#REF!+Z179+Z180+Z181+Z182+Z183+Z184+#REF!+Z185+Z186+Z187+Z188+Z189+#REF!+Z190+Z191+Z192+Z193+Z194+Z195+Z196+Z197+#REF!+Z198+Z199+Z200+Z201+#REF!+Z202+Z203+Z204+Z205+Z206+Z207+#REF!+Z208+#REF!+#REF!+#REF!+#REF!+#REF!+#REF!+#REF!+#REF!+#REF!+Z209+Z210+#REF!+Z211+Z212+Z213+Z214+Z215+Z216+Z217+Z218+Z220+Z219+Z221+Z222+Z223+Z224+#REF!+#REF!+Z225+#REF!+#REF!+Z226+#REF!+#REF!+#REF!+Z227+Z228+Z229+Z230+Z231+Z232+#REF!+Z234+Z235+#REF!+#REF!+#REF!+#REF!+#REF!+#REF!+#REF!+#REF!+#REF!+#REF!+Z237+Z238+Z239+Z240+Z241+Z242+Z243+Z244+Z245+Z246+Z247+Z248+#REF!+#REF!+Z249+Z250+Z251+Z252+Z253+#REF!+Z254+Z255+#REF!+Z256+Z257+Z258+Z259+#REF!+Z260+#REF!+#REF!+Z261+Z262+Z263+#REF!+Z264+Z265+Z266+Z267+#REF!+Z268+Z269+Z270+Z271+Z272+Z273+Z274+Z275+Z276+#REF!+#REF!+Z277+Z278+#REF!+Z279+Z280+Z281+Z282+#REF!+#REF!+#REF!+Z283+Z284+Z285+Z286+Z287+Z288+Z289+Z290+Z291+Z292+Z293+Z294+Z295+Z296+Z297+Z298+Z299+Z300+Z301+Z302+Z303+Z304+Z305+#REF!+Z306+Z307+Z308+Z309+Z310+Z311+Z312+Z313+Z314+Z315+Z316+Z317+Z318+Z319+Z320+#REF!+Z321+#REF!+Z322+Z323+Z324+Z325+#REF!+Z326+Z327+Z328+Z329+Z330+Z331+Z332+Z333+Z334+Z335+Z336+Z337+Z338+#REF!+Z339+#REF!+#REF!+Z340+#REF!+Z341+Z342+Z343+Z344+Z345+Z346+Z347+Z348+#REF!+#REF!+#REF!+#REF!+#REF!+Z349+Z350+#REF!+Z351+#REF!+Z352+Z353+Z354+Z355+Z356+Z357+#REF!+Z358+Z359+#REF!+Z360+Z361+Z362+Z363+Z364+Z365+Z366+Z367+Z368+Z369+Z370+Z371+Z372+Z373+Z374+Z375+Z376+Z377+#REF!+Z378+Z379+Z380+#REF!+#REF!+Z381+Z382+Z383+Z384+Z385+Z386+Z387+Z388+#REF!+Z389+Z390+Z391+Z392+Z393+Z394+Z395+#REF!+#REF!+Z396+#REF!+Z397+Z398+Z399+Z400+Z401+Z402+Z403+Z404+Z405+Z406+Z407+Z408+Z409+Z410+Z411+Z412+Z413+Z414+Z415+Z416+Z417+#REF!+#REF!+#REF!+Z418+Z419+Z423+Z424+Z425+Z426+Z427+#REF!+#REF!+Z428+Z429+Z430+Z431+Z432+Z433+Z434+Z435+#REF!+#REF!+Z436+Z437+#REF!+Z438+Z439+Z440+Z441+Z442+#REF!+#REF!+Z443+Z444+Z445+#REF!+Z446+Z447+Z448+Z449+Z450+Z451+#REF!+#REF!+Z452+#REF!+#REF!+#REF!+Z453+#REF!+#REF!+#REF!+#REF!+#REF!+#REF!+Z454+Z455+Z456+Z457+Z458+Z459+Z460+Z461+Z462+Z463+Z464+#REF!+#REF!+#REF!+#REF!+#REF!+#REF!+#REF!+#REF!+#REF!+#REF!+#REF!+#REF!+#REF!+#REF!+#REF!+#REF!+#REF!+#REF!+#REF!+#REF!+#REF!+#REF!+#REF!+#REF!+#REF!+#REF!+#REF!+Z466+Z468+Z469+Z470+Z471+Z472+Z473+Z474+Z475+Z476+Z477+Z478+Z479+Z480+Z481+Z482+Z483+Z484+Z485+Z486+Z487+Z488+Z489+Z490+Z491+Z492+Z493+Z494+Z495+Z496+Z497+Z498+Z499+Z500+Z501+Z502+Z503+Z504+Z505+Z506+Z507+Z533+Z693+Z694+Z695+Z696+Z697+Z698+Z699+Z700+Z701+Z702+Z726+Z727+Z728+Z729+Z730+Z731+Z732+Z967+Z968+Z969+Z970+Z971+Z972+Z973+Z1023+Z1067</f>
        <v>#REF!</v>
      </c>
      <c r="AA1087" s="42" t="e">
        <f>+#REF!+#REF!+AA90+AA91+AA92+AA93+AA95+#REF!+AA96+AA97+AA98+AA99+AA100+#REF!+AA101+AA102+AA103+#REF!+AA104+#REF!+AA105+AA106+AA107+AA108+AA109+#REF!+#REF!+#REF!+#REF!+#REF!+AA110+AA111+#REF!+#REF!+AA112+#REF!+AA113+AA114+AA115+#REF!+AA116+AA117+AA118+AA119+#REF!+AA120+AA121+#REF!+#REF!+#REF!+AA122+AA123+AA124+AA125+AA126+#REF!+#REF!+AA127+AA128+AA129+AA130+AA131+AA132+#REF!+AA133+#REF!+#REF!+#REF!+#REF!+AA134+AA135+#REF!+AA136+#REF!+#REF!+#REF!+AA137+AA138+AA139+AA140+#REF!+AA164+AA165+#REF!+AA167+AA168+AA178+#REF!+#REF!+#REF!+AA179+AA180+AA181+AA182+AA183+AA184+#REF!+AA185+AA186+AA187+AA188+AA189+#REF!+AA190+AA191+AA192+AA193+AA194+AA195+AA196+AA197+#REF!+AA198+AA199+AA200+AA201+#REF!+AA202+AA203+AA204+AA205+AA206+AA207+#REF!+AA208+#REF!+#REF!+#REF!+#REF!+#REF!+#REF!+#REF!+#REF!+#REF!+AA209+AA210+#REF!+AA211+AA212+AA213+AA214+AA215+AA216+AA217+AA218+AA220+AA219+AA221+AA222+AA223+AA224+#REF!+#REF!+AA225+#REF!+#REF!+AA226+#REF!+#REF!+#REF!+AA227+AA228+AA229+AA230+AA231+AA232+#REF!+AA234+AA235+#REF!+#REF!+#REF!+#REF!+#REF!+#REF!+#REF!+#REF!+#REF!+#REF!+AA237+AA238+AA239+AA240+AA241+AA242+AA243+AA244+AA245+AA246+AA247+AA248+#REF!+#REF!+AA249+AA250+AA251+AA252+AA253+#REF!+AA254+AA255+#REF!+AA256+AA257+AA258+AA259+#REF!+AA260+#REF!+#REF!+AA261+AA262+AA263+#REF!+AA264+AA265+AA266+AA267+#REF!+AA268+AA269+AA270+AA271+AA272+AA273+AA274+AA275+AA276+#REF!+#REF!+AA277+AA278+#REF!+AA279+AA280+AA281+AA282+#REF!+#REF!+#REF!+AA283+AA284+AA285+AA286+AA287+AA288+AA289+AA290+AA291+AA292+AA293+AA294+AA295+AA296+AA297+AA298+AA299+AA300+AA301+AA302+AA303+AA304+AA305+#REF!+AA306+AA307+AA308+AA309+AA310+AA311+AA312+AA313+AA314+AA315+AA316+AA317+AA318+AA319+AA320+#REF!+AA321+#REF!+AA322+AA323+AA324+AA325+#REF!+AA326+AA327+AA328+AA329+AA330+AA331+AA332+AA333+AA334+AA335+AA336+AA337+AA338+#REF!+AA339+#REF!+#REF!+AA340+#REF!+AA341+AA342+AA343+AA344+AA345+AA346+AA347+AA348+#REF!+#REF!+#REF!+#REF!+#REF!+AA349+AA350+#REF!+AA351+#REF!+AA352+AA353+AA354+AA355+AA356+AA357+#REF!+AA358+AA359+#REF!+AA360+AA361+AA362+AA363+AA364+AA365+AA366+AA367+AA368+AA369+AA370+AA371+AA372+AA373+AA374+AA375+AA376+AA377+#REF!+AA378+AA379+AA380+#REF!+#REF!+AA381+AA382+AA383+AA384+AA385+AA386+AA387+AA388+#REF!+AA389+AA390+AA391+AA392+AA393+AA394+AA395+#REF!+#REF!+AA396+#REF!+AA397+AA398+AA399+AA400+AA401+AA402+AA403+AA404+AA405+AA406+AA407+AA408+AA409+AA410+AA411+AA412+AA413+AA414+AA415+AA416+AA417+#REF!+#REF!+#REF!+AA418+AA419+AA423+AA424+AA425+AA426+AA427+#REF!+#REF!+AA428+AA429+AA430+AA431+AA432+AA433+AA434+AA435+#REF!+#REF!+AA436+AA437+#REF!+AA438+AA439+AA440+AA441+AA442+#REF!+#REF!+AA443+AA444+AA445+#REF!+AA446+AA447+AA448+AA449+AA450+AA451+#REF!+#REF!+AA452+#REF!+#REF!+#REF!+AA453+#REF!+#REF!+#REF!+#REF!+#REF!+#REF!+AA454+AA455+AA456+AA457+AA458+AA459+AA460+AA461+AA462+AA463+AA464+#REF!+#REF!+#REF!+#REF!+#REF!+#REF!+#REF!+#REF!+#REF!+#REF!+#REF!+#REF!+#REF!+#REF!+#REF!+#REF!+#REF!+#REF!+#REF!+#REF!+#REF!+#REF!+#REF!+#REF!+#REF!+#REF!+#REF!+AA466+AA468+AA469+AA470+AA471+AA472+AA473+AA474+AA475+AA476+AA477+AA478+AA479+AA480+AA481+AA482+AA483+AA484+AA485+AA486+AA487+AA488+AA489+AA490+AA491+AA492+AA493+AA494+AA495+AA496+AA497+AA498+AA499+AA500+AA501+AA502+AA503+AA504+AA505+AA506+AA507+AA533+AA693+AA694+AA695+AA696+AA697+AA698+AA699+AA700+AA701+AA702+AA726+AA727+AA728+AA729+AA730+AA731+AA732+AA967+AA968+AA969+AA970+AA971+AA972+AA973+AA1023+AA1067</f>
        <v>#REF!</v>
      </c>
      <c r="AB1087" s="42" t="e">
        <f>+#REF!+#REF!+AB90+AB91+AB92+AB93+AB95+#REF!+AB96+AB97+AB98+AB99+AB100+#REF!+AB101+AB102+AB103+#REF!+AB104+#REF!+AB105+AB106+AB107+AB108+AB109+#REF!+#REF!+#REF!+#REF!+#REF!+AB110+AB111+#REF!+#REF!+AB112+#REF!+AB113+AB114+AB115+#REF!+AB116+AB117+AB118+AB119+#REF!+AB120+AB121+#REF!+#REF!+#REF!+AB122+AB123+AB124+AB125+AB126+#REF!+#REF!+AB127+AB128+AB129+AB130+AB131+AB132+#REF!+AB133+#REF!+#REF!+#REF!+#REF!+AB134+AB135+#REF!+AB136+#REF!+#REF!+#REF!+AB137+AB138+AB139+AB140+#REF!+AB164+AB165+#REF!+AB167+AB168+AB178+#REF!+#REF!+#REF!+AB179+AB180+AB181+AB182+AB183+AB184+#REF!+AB185+AB186+AB187+AB188+AB189+#REF!+AB190+AB191+AB192+AB193+AB194+AB195+AB196+AB197+#REF!+AB198+AB199+AB200+AB201+#REF!+AB202+AB203+AB204+AB205+AB206+AB207+#REF!+AB208+#REF!+#REF!+#REF!+#REF!+#REF!+#REF!+#REF!+#REF!+#REF!+AB209+AB210+#REF!+AB211+AB212+AB213+AB214+AB215+AB216+AB217+AB218+AB220+AB219+AB221+AB222+AB223+AB224+#REF!+#REF!+AB225+#REF!+#REF!+AB226+#REF!+#REF!+#REF!+AB227+AB228+AB229+AB230+AB231+AB232+#REF!+AB234+AB235+#REF!+#REF!+#REF!+#REF!+#REF!+#REF!+#REF!+#REF!+#REF!+#REF!+AB237+AB238+AB239+AB240+AB241+AB242+AB243+AB244+AB245+AB246+AB247+AB248+#REF!+#REF!+AB249+AB250+AB251+AB252+AB253+#REF!+AB254+AB255+#REF!+AB256+AB257+AB258+AB259+#REF!+AB260+#REF!+#REF!+AB261+AB262+AB263+#REF!+AB264+AB265+AB266+AB267+#REF!+AB268+AB269+AB270+AB271+AB272+AB273+AB274+AB275+AB276+#REF!+#REF!+AB277+AB278+#REF!+AB279+AB280+AB281+AB282+#REF!+#REF!+#REF!+AB283+AB284+AB285+AB286+AB287+AB288+AB289+AB290+AB291+AB292+AB293+AB294+AB295+AB296+AB297+AB298+AB299+AB300+AB301+AB302+AB303+AB304+AB305+#REF!+AB306+AB307+AB308+AB309+AB310+AB311+AB312+AB313+AB314+AB315+AB316+AB317+AB318+AB319+AB320+#REF!+AB321+#REF!+AB322+AB323+AB324+AB325+#REF!+AB326+AB327+AB328+AB329+AB330+AB331+AB332+AB333+AB334+AB335+AB336+AB337+AB338+#REF!+AB339+#REF!+#REF!+AB340+#REF!+AB341+AB342+AB343+AB344+AB345+AB346+AB347+AB348+#REF!+#REF!+#REF!+#REF!+#REF!+AB349+AB350+#REF!+AB351+#REF!+AB352+AB353+AB354+AB355+AB356+AB357+#REF!+AB358+AB359+#REF!+AB360+AB361+AB362+AB363+AB364+AB365+AB366+AB367+AB368+AB369+AB370+AB371+AB372+AB373+AB374+AB375+AB376+AB377+#REF!+AB378+AB379+AB380+#REF!+#REF!+AB381+AB382+AB383+AB384+AB385+AB386+AB387+AB388+#REF!+AB389+AB390+AB391+AB392+AB393+AB394+AB395+#REF!+#REF!+AB396+#REF!+AB397+AB398+AB399+AB400+AB401+AB402+AB403+AB404+AB405+AB406+AB407+AB408+AB409+AB410+AB411+AB412+AB413+AB414+AB415+AB416+AB417+#REF!+#REF!+#REF!+AB418+AB419+AB423+AB424+AB425+AB426+AB427+#REF!+#REF!+AB428+AB429+AB430+AB431+AB432+AB433+AB434+AB435+#REF!+#REF!+AB436+AB437+#REF!+AB438+AB439+AB440+AB441+AB442+#REF!+#REF!+AB443+AB444+AB445+#REF!+AB446+AB447+AB448+AB449+AB450+AB451+#REF!+#REF!+AB452+#REF!+#REF!+#REF!+AB453+#REF!+#REF!+#REF!+#REF!+#REF!+#REF!+AB454+AB455+AB456+AB457+AB458+AB459+AB460+AB461+AB462+AB463+AB464+#REF!+#REF!+#REF!+#REF!+#REF!+#REF!+#REF!+#REF!+#REF!+#REF!+#REF!+#REF!+#REF!+#REF!+#REF!+#REF!+#REF!+#REF!+#REF!+#REF!+#REF!+#REF!+#REF!+#REF!+#REF!+#REF!+#REF!+AB466+AB468+AB469+AB470+AB471+AB472+AB473+AB474+AB475+AB476+AB477+AB478+AB479+AB480+AB481+AB482+AB483+AB484+AB485+AB486+AB487+AB488+AB489+AB490+AB491+AB492+AB493+AB494+AB495+AB496+AB497+AB498+AB499+AB500+AB501+AB502+AB503+AB504+AB505+AB506+AB507+AB533+AB693+AB694+AB695+AB696+AB697+AB698+AB699+AB700+AB701+AB702+AB726+AB727+AB728+AB729+AB730+AB731+AB732+AB967+AB968+AB969+AB970+AB971+AB972+AB973+AB1023+AB1067</f>
        <v>#REF!</v>
      </c>
      <c r="AC1087" s="42" t="e">
        <f>+#REF!+#REF!+AC90+AC91+AC92+AC93+AC95+#REF!+AC96+AC97+AC98+AC99+AC100+#REF!+AC101+AC102+AC103+#REF!+AC104+#REF!+AC105+AC106+AC107+AC108+AC109+#REF!+#REF!+#REF!+#REF!+#REF!+AC110+AC111+#REF!+#REF!+AC112+#REF!+AC113+AC114+AC115+#REF!+AC116+AC117+AC118+AC119+#REF!+AC120+AC121+#REF!+#REF!+#REF!+AC122+AC123+AC124+AC125+AC126+#REF!+#REF!+AC127+AC128+AC129+AC130+AC131+AC132+#REF!+AC133+#REF!+#REF!+#REF!+#REF!+AC134+AC135+#REF!+AC136+#REF!+#REF!+#REF!+AC137+AC138+AC139+AC140+#REF!+AC164+AC165+#REF!+AC167+AC168+AC178+#REF!+#REF!+#REF!+AC179+AC180+AC181+AC182+AC183+AC184+#REF!+AC185+AC186+AC187+AC188+AC189+#REF!+AC190+AC191+AC192+AC193+AC194+AC195+AC196+AC197+#REF!+AC198+AC199+AC200+AC201+#REF!+AC202+AC203+AC204+AC205+AC206+AC207+#REF!+AC208+#REF!+#REF!+#REF!+#REF!+#REF!+#REF!+#REF!+#REF!+#REF!+AC209+AC210+#REF!+AC211+AC212+AC213+AC214+AC215+AC216+AC217+AC218+AC220+AC219+AC221+AC222+AC223+AC224+#REF!+#REF!+AC225+#REF!+#REF!+AC226+#REF!+#REF!+#REF!+AC227+AC228+AC229+AC230+AC231+AC232+#REF!+AC234+AC235+#REF!+#REF!+#REF!+#REF!+#REF!+#REF!+#REF!+#REF!+#REF!+#REF!+AC237+AC238+AC239+AC240+AC241+AC242+AC243+AC244+AC245+AC246+AC247+AC248+#REF!+#REF!+AC249+AC250+AC251+AC252+AC253+#REF!+AC254+AC255+#REF!+AC256+AC257+AC258+AC259+#REF!+AC260+#REF!+#REF!+AC261+AC262+AC263+#REF!+AC264+AC265+AC266+AC267+#REF!+AC268+AC269+AC270+AC271+AC272+AC273+AC274+AC275+AC276+#REF!+#REF!+AC277+AC278+#REF!+AC279+AC280+AC281+AC282+#REF!+#REF!+#REF!+AC283+AC284+AC285+AC286+AC287+AC288+AC289+AC290+AC291+AC292+AC293+AC294+AC295+AC296+AC297+AC298+AC299+AC300+AC301+AC302+AC303+AC304+AC305+#REF!+AC306+AC307+AC308+AC309+AC310+AC311+AC312+AC313+AC314+AC315+AC316+AC317+AC318+AC319+AC320+#REF!+AC321+#REF!+AC322+AC323+AC324+AC325+#REF!+AC326+AC327+AC328+AC329+AC330+AC331+AC332+AC333+AC334+AC335+AC336+AC337+AC338+#REF!+AC339+#REF!+#REF!+AC340+#REF!+AC341+AC342+AC343+AC344+AC345+AC346+AC347+AC348+#REF!+#REF!+#REF!+#REF!+#REF!+AC349+AC350+#REF!+AC351+#REF!+AC352+AC353+AC354+AC355+AC356+AC357+#REF!+AC358+AC359+#REF!+AC360+AC361+AC362+AC363+AC364+AC365+AC366+AC367+AC368+AC369+AC370+AC371+AC372+AC373+AC374+AC375+AC376+AC377+#REF!+AC378+AC379+AC380+#REF!+#REF!+AC381+AC382+AC383+AC384+AC385+AC386+AC387+AC388+#REF!+AC389+AC390+AC391+AC392+AC393+AC394+AC395+#REF!+#REF!+AC396+#REF!+AC397+AC398+AC399+AC400+AC401+AC402+AC403+AC404+AC405+AC406+AC407+AC408+AC409+AC410+AC411+AC412+AC413+AC414+AC415+AC416+AC417+#REF!+#REF!+#REF!+AC418+AC419+AC423+AC424+AC425+AC426+AC427+#REF!+#REF!+AC428+AC429+AC430+AC431+AC432+AC433+AC434+AC435+#REF!+#REF!+AC436+AC437+#REF!+AC438+AC439+AC440+AC441+AC442+#REF!+#REF!+AC443+AC444+AC445+#REF!+AC446+AC447+AC448+AC449+AC450+AC451+#REF!+#REF!+AC452+#REF!+#REF!+#REF!+AC453+#REF!+#REF!+#REF!+#REF!+#REF!+#REF!+AC454+AC455+AC456+AC457+AC458+AC459+AC460+AC461+AC462+AC463+AC464+#REF!+#REF!+#REF!+#REF!+#REF!+#REF!+#REF!+#REF!+#REF!+#REF!+#REF!+#REF!+#REF!+#REF!+#REF!+#REF!+#REF!+#REF!+#REF!+#REF!+#REF!+#REF!+#REF!+#REF!+#REF!+#REF!+#REF!+AC466+AC468+AC469+AC470+AC471+AC472+AC473+AC474+AC475+AC476+AC477+AC478+AC479+AC480+AC481+AC482+AC483+AC484+AC485+AC486+AC487+AC488+AC489+AC490+AC491+AC492+AC493+AC494+AC495+AC496+AC497+AC498+AC499+AC500+AC501+AC502+AC503+AC504+AC505+AC506+AC507+AC533+AC693+AC694+AC695+AC696+AC697+AC698+AC699+AC700+AC701+AC702+AC726+AC727+AC728+AC729+AC730+AC731+AC732+AC967+AC968+AC969+AC970+AC971+AC972+AC973+AC1023+AC1067</f>
        <v>#REF!</v>
      </c>
      <c r="AD1087" s="42" t="e">
        <f>+#REF!+#REF!+AD90+AD91+AD92+AD93+AD95+#REF!+AD96+AD97+AD98+AD99+AD100+#REF!+AD101+AD102+AD103+#REF!+AD104+#REF!+AD105+AD106+AD107+AD108+AD109+#REF!+#REF!+#REF!+#REF!+#REF!+AD110+AD111+#REF!+#REF!+AD112+#REF!+AD113+AD114+AD115+#REF!+AD116+AD117+AD118+AD119+#REF!+AD120+AD121+#REF!+#REF!+#REF!+AD122+AD123+AD124+AD125+AD126+#REF!+#REF!+AD127+AD128+AD129+AD130+AD131+AD132+#REF!+AD133+#REF!+#REF!+#REF!+#REF!+AD134+AD135+#REF!+AD136+#REF!+#REF!+#REF!+AD137+AD138+AD139+AD140+#REF!+AD164+AD165+#REF!+AD167+AD168+AD178+#REF!+#REF!+#REF!+AD179+AD180+AD181+AD182+AD183+AD184+#REF!+AD185+AD186+AD187+AD188+AD189+#REF!+AD190+AD191+AD192+AD193+AD194+AD195+AD196+AD197+#REF!+AD198+AD199+AD200+AD201+#REF!+AD202+AD203+AD204+AD205+AD206+AD207+#REF!+AD208+#REF!+#REF!+#REF!+#REF!+#REF!+#REF!+#REF!+#REF!+#REF!+AD209+AD210+#REF!+AD211+AD212+AD213+AD214+AD215+AD216+AD217+AD218+AD220+AD219+AD221+AD222+AD223+AD224+#REF!+#REF!+AD225+#REF!+#REF!+AD226+#REF!+#REF!+#REF!+AD227+AD228+AD229+AD230+AD231+AD232+#REF!+AD234+AD235+#REF!+#REF!+#REF!+#REF!+#REF!+#REF!+#REF!+#REF!+#REF!+#REF!+AD237+AD238+AD239+AD240+AD241+AD242+AD243+AD244+AD245+AD246+AD247+AD248+#REF!+#REF!+AD249+AD250+AD251+AD252+AD253+#REF!+AD254+AD255+#REF!+AD256+AD257+AD258+AD259+#REF!+AD260+#REF!+#REF!+AD261+AD262+AD263+#REF!+AD264+AD265+AD266+AD267+#REF!+AD268+AD269+AD270+AD271+AD272+AD273+AD274+AD275+AD276+#REF!+#REF!+AD277+AD278+#REF!+AD279+AD280+AD281+AD282+#REF!+#REF!+#REF!+AD283+AD284+AD285+AD286+AD287+AD288+AD289+AD290+AD291+AD292+AD293+AD294+AD295+AD296+AD297+AD298+AD299+AD300+AD301+AD302+AD303+AD304+AD305+#REF!+AD306+AD307+AD308+AD309+AD310+AD311+AD312+AD313+AD314+AD315+AD316+AD317+AD318+AD319+AD320+#REF!+AD321+#REF!+AD322+AD323+AD324+AD325+#REF!+AD326+AD327+AD328+AD329+AD330+AD331+AD332+AD333+AD334+AD335+AD336+AD337+AD338+#REF!+AD339+#REF!+#REF!+AD340+#REF!+AD341+AD342+AD343+AD344+AD345+AD346+AD347+AD348+#REF!+#REF!+#REF!+#REF!+#REF!+AD349+AD350+#REF!+AD351+#REF!+AD352+AD353+AD354+AD355+AD356+AD357+#REF!+AD358+AD359+#REF!+AD360+AD361+AD362+AD363+AD364+AD365+AD366+AD367+AD368+AD369+AD370+AD371+AD372+AD373+AD374+AD375+AD376+AD377+#REF!+AD378+AD379+AD380+#REF!+#REF!+AD381+AD382+AD383+AD384+AD385+AD386+AD387+AD388+#REF!+AD389+AD390+AD391+AD392+AD393+AD394+AD395+#REF!+#REF!+AD396+#REF!+AD397+AD398+AD399+AD400+AD401+AD402+AD403+AD404+AD405+AD406+AD407+AD408+AD409+AD410+AD411+AD412+AD413+AD414+AD415+AD416+AD417+#REF!+#REF!+#REF!+AD418+AD419+AD423+AD424+AD425+AD426+AD427+#REF!+#REF!+AD428+AD429+AD430+AD431+AD432+AD433+AD434+AD435+#REF!+#REF!+AD436+AD437+#REF!+AD438+AD439+AD440+AD441+AD442+#REF!+#REF!+AD443+AD444+AD445+#REF!+AD446+AD447+AD448+AD449+AD450+AD451+#REF!+#REF!+AD452+#REF!+#REF!+#REF!+AD453+#REF!+#REF!+#REF!+#REF!+#REF!+#REF!+AD454+AD455+AD456+AD457+AD458+AD459+AD460+AD461+AD462+AD463+AD464+#REF!+#REF!+#REF!+#REF!+#REF!+#REF!+#REF!+#REF!+#REF!+#REF!+#REF!+#REF!+#REF!+#REF!+#REF!+#REF!+#REF!+#REF!+#REF!+#REF!+#REF!+#REF!+#REF!+#REF!+#REF!+#REF!+#REF!+AD466+AD468+AD469+AD470+AD471+AD472+AD473+AD474+AD475+AD476+AD477+AD478+AD479+AD480+AD481+AD482+AD483+AD484+AD485+AD486+AD487+AD488+AD489+AD490+AD491+AD492+AD493+AD494+AD495+AD496+AD497+AD498+AD499+AD500+AD501+AD502+AD503+AD504+AD505+AD506+AD507+AD533+AD693+AD694+AD695+AD696+AD697+AD698+AD699+AD700+AD701+AD702+AD726+AD727+AD728+AD729+AD730+AD731+AD732+AD967+AD968+AD969+AD970+AD971+AD972+AD973+AD1023+AD1067</f>
        <v>#REF!</v>
      </c>
      <c r="AE1087" s="42" t="e">
        <f>+#REF!+#REF!+AE90+AE91+AE92+AE93+AE95+#REF!+AE96+AE97+AE98+AE99+AE100+#REF!+AE101+AE102+AE103+#REF!+AE104+#REF!+AE105+AE106+AE107+AE108+AE109+#REF!+#REF!+#REF!+#REF!+#REF!+AE110+AE111+#REF!+#REF!+AE112+#REF!+AE113+AE114+AE115+#REF!+AE116+AE117+AE118+AE119+#REF!+AE120+AE121+#REF!+#REF!+#REF!+AE122+AE123+AE124+AE125+AE126+#REF!+#REF!+AE127+AE128+AE129+AE130+AE131+AE132+#REF!+AE133+#REF!+#REF!+#REF!+#REF!+#REF!+AE134+#REF!+AE136+#REF!+#REF!+#REF!+AE137+AE138+AE139+AE140+#REF!+AE164+AE165+#REF!+AE167+AE168+AE178+#REF!+#REF!+#REF!+AE179+AE180+AE181+AE182+AE183+AE184+#REF!+AE185+AE186+AE187+AE188+AE189+#REF!+AE190+AE191+AE192+AE193+AE194+AE195+AE196+AE197+#REF!+AE198+AE199+AE200+AE201+#REF!+AE202+AE203+AE204+AE205+AE206+AE207+#REF!+AE208+#REF!+#REF!+#REF!+#REF!+#REF!+#REF!+#REF!+#REF!+#REF!+AE209+AE210+#REF!+AE211+AE212+AE213+AE214+AE215+AE216+AE217+AE218+AE220+AE219+AE221+AE222+AE223+AE224+#REF!+#REF!+AE225+#REF!+#REF!+AE226+#REF!+#REF!+#REF!+AE227+AE228+AE229+AE230+AE231+AE232+#REF!+AE234+AE235+#REF!+#REF!+#REF!+#REF!+#REF!+#REF!+#REF!+#REF!+#REF!+#REF!+AE237+AE238+AE239+AE240+AE241+AE242+AE243+AE244+AE245+AE246+AE247+AE248+#REF!+#REF!+AE249+AE250+AE251+AE252+AE253+#REF!+AE254+AE255+#REF!+AE256+AE257+AE258+AE259+#REF!+AE260+#REF!+#REF!+AE261+AE262+AE263+#REF!+AE264+AE265+AE266+AE267+#REF!+AE268+AE269+AE270+AE271+AE272+AE273+AE274+AE275+AE276+#REF!+#REF!+AE277+AE278+#REF!+AE279+AE280+AE281+AE282+#REF!+#REF!+#REF!+AE283+AE284+AE285+AE286+AE287+AE288+AE289+AE290+AE291+AE292+AE293+AE294+AE295+AE296+AE297+AE298+AE299+AE300+AE301+AE302+AE303+AE304+AE305+#REF!+AE306+AE307+AE308+AE309+AE310+AE311+AE312+AE313+AE314+AE315+AE316+AE317+AE318+AE319+AE320+#REF!+AE321+#REF!+AE322+AE323+AE324+AE325+#REF!+AE326+AE327+AE328+AE329+AE330+AE331+AE332+AE333+AE334+AE335+AE336+AE337+AE338+#REF!+AE339+#REF!+#REF!+AE340+#REF!+AE341+AE342+AE343+AE344+AE345+AE346+AE347+AE348+#REF!+#REF!+#REF!+#REF!+#REF!+AE349+AE350+#REF!+AE351+#REF!+AE352+AE353+AE354+AE355+AE356+AE357+#REF!+AE358+AE359+#REF!+AE360+AE361+AE362+AE363+AE364+AE365+AE366+AE367+AE368+AE369+AE370+AE371+AE372+AE373+AE374+AE375+AE376+AE377+#REF!+AE378+AE379+AE380+#REF!+#REF!+AE381+AE382+AE383+AE384+AE385+AE386+AE387+AE388+#REF!+AE389+AE390+AE391+AE392+AE393+AE394+AE395+#REF!+#REF!+AE396+#REF!+AE397+AE398+AE399+AE400+AE401+AE402+AE403+AE404+AE405+AE406+AE407+AE408+AE409+AE410+AE411+AE412+AE413+AE414+AE415+AE416+AE417+#REF!+#REF!+#REF!+AE418+AE419+AE423+AE424+AE425+AE426+AE427+#REF!+#REF!+AE428+AE429+AE430+AE431+AE432+AE433+AE434+AE435+#REF!+#REF!+AE436+AE437+#REF!+AE438+AE439+AE440+AE441+AE442+#REF!+#REF!+AE443+AE444+AE445+#REF!+AE446+AE447+AE448+AE449+AE450+AE451+#REF!+#REF!+AE452+#REF!+#REF!+#REF!+AE453+#REF!+#REF!+#REF!+#REF!+#REF!+#REF!+AE454+AE455+AE456+AE457+AE458+AE459+AE460+AE461+AE462+AE463+AE464+#REF!+#REF!+#REF!+#REF!+#REF!+#REF!+#REF!+#REF!+#REF!+#REF!+#REF!+#REF!+#REF!+#REF!+#REF!+#REF!+#REF!+#REF!+#REF!+#REF!+#REF!+#REF!+#REF!+#REF!+#REF!+#REF!+#REF!+AE466+AE468+AE469+AE470+AE471+AE472+AE473+AE474+AE475+AE476+AE477+AE478+AE479+AE480+AE481+AE482+AE483+AE484+AE485+AE486+AE487+AE488+AE489+AE490+AE491+AE492+AE493+AE494+AE495+AE496+AE497+AE498+AE499+AE500+AE501+AE502+AE503+AE504+AE505+AE506+AE507+AE533+AE693+AE694+AE695+AE696+AE697+AE698+AE699+AE700+AE701+AE702+AE726+AE727+AE728+AE729+AE730+AE731+AE732+AE967+AE968+AE969+AE970+AE971+AE972+AE973+AE1023+AE1067</f>
        <v>#REF!</v>
      </c>
      <c r="AF1087" s="42" t="e">
        <f>+#REF!+#REF!+AF90+AF91+AF92+AF93+AF95+#REF!+AF96+AF97+AF98+AF99+AF100+#REF!+AF101+AF102+AF103+#REF!+AF104+#REF!+AF105+AF106+AF107+AF108+AF109+#REF!+#REF!+#REF!+#REF!+#REF!+AF110+AF111+#REF!+#REF!+AF112+#REF!+AF113+AF114+AF115+#REF!+AF116+AF117+AF118+AF119+#REF!+AF120+AF121+#REF!+#REF!+#REF!+AF122+AF123+AF124+AF125+AF126+#REF!+#REF!+AF127+AF128+AF129+AF130+AF131+AF132+#REF!+AF133+#REF!+#REF!+#REF!+#REF!+AF134+AF135+#REF!+AF136+#REF!+#REF!+#REF!+AF137+AF138+AF139+AF140+#REF!+AF164+AF165+#REF!+AF167+AF168+AF178+#REF!+#REF!+#REF!+AF179+AF180+AF181+AF182+AF183+AF184+#REF!+AF185+AF186+AF187+AF188+AF189+#REF!+AF190+AF191+AF192+AF193+AF194+AF195+AF196+AF197+#REF!+AF198+AF199+AF200+AF201+#REF!+AF202+AF203+AF204+AF205+AF206+AF207+#REF!+AF208+#REF!+#REF!+#REF!+#REF!+#REF!+#REF!+#REF!+#REF!+#REF!+AF209+AF210+#REF!+AF211+AF212+AF213+AF214+AF215+AF216+AF217+AF218+AF220+AF219+AF221+AF222+AF223+AF224+#REF!+#REF!+AF225+#REF!+#REF!+AF226+#REF!+#REF!+#REF!+AF227+AF228+AF229+AF230+AF231+AF232+#REF!+AF234+AF235+#REF!+#REF!+#REF!+#REF!+#REF!+#REF!+#REF!+#REF!+#REF!+#REF!+AF237+AF238+AF239+AF240+AF241+AF242+AF243+AF244+AF245+AF246+AF247+AF248+#REF!+#REF!+AF249+AF250+AF251+AF252+AF253+#REF!+AF254+AF255+#REF!+AF256+AF257+AF258+AF259+#REF!+AF260+#REF!+#REF!+AF261+AF262+AF263+#REF!+AF264+AF265+AF266+AF267+#REF!+AF268+AF269+AF270+AF271+AF272+AF273+AF274+AF275+AF276+#REF!+#REF!+AF277+AF278+#REF!+AF279+AF280+AF281+AF282+#REF!+#REF!+#REF!+AF283+AF284+AF285+AF286+AF287+AF288+AF289+AF290+AF291+AF292+AF293+AF294+AF295+AF296+AF297+AF298+AF299+AF300+AF301+AF302+AF303+AF304+AF305+#REF!+AF306+AF307+AF308+AF309+AF310+AF311+AF312+AF313+AF314+AF315+AF316+AF317+AF318+AF319+AF320+#REF!+AF321+#REF!+AF322+AF323+AF324+AF325+#REF!+AF326+AF327+AF328+AF329+AF330+AF331+AF332+AF333+AF334+AF335+AF336+AF337+AF338+#REF!+AF339+#REF!+#REF!+AF340+#REF!+AF341+AF342+AF343+AF344+AF345+AF346+AF347+AF348+#REF!+#REF!+#REF!+#REF!+#REF!+AF349+AF350+#REF!+AF351+#REF!+AF352+AF353+AF354+AF355+AF356+AF357+#REF!+AF358+AF359+#REF!+AF360+AF361+AF362+AF363+AF364+AF365+AF366+AF367+AF368+AF369+AF370+AF371+AF372+AF373+AF374+AF375+AF376+AF377+#REF!+AF378+AF379+AF380+#REF!+#REF!+AF381+AF382+AF383+AF384+AF385+AF386+AF387+AF388+#REF!+AF389+AF390+AF391+AF392+AF393+AF394+AF395+#REF!+#REF!+AF396+#REF!+AF397+AF398+AF399+AF400+AF401+AF402+AF403+AF404+AF405+AF406+AF407+AF408+AF409+AF410+AF411+AF412+AF413+AF414+AF415+AF416+AF417+#REF!+#REF!+#REF!+AF418+AF419+AF423+AF424+AF425+AF426+AF427+#REF!+#REF!+AF428+AF429+AF430+AF431+AF432+AF433+AF434+AF435+#REF!+#REF!+AF436+AF437+#REF!+AF438+AF439+AF440+AF441+AF442+#REF!+#REF!+AF443+AF444+AF445+#REF!+AF446+AF447+AF448+AF449+AF450+AF451+#REF!+#REF!+AF452+#REF!+#REF!+#REF!+AF453+#REF!+#REF!+#REF!+#REF!+#REF!+#REF!+AF454+AF455+AF456+AF457+AF458+AF459+AF460+AF461+AF462+AF463+AF464+#REF!+#REF!+#REF!+#REF!+#REF!+#REF!+#REF!+#REF!+#REF!+#REF!+#REF!+#REF!+#REF!+#REF!+#REF!+#REF!+#REF!+#REF!+#REF!+#REF!+#REF!+#REF!+#REF!+#REF!+#REF!+#REF!+#REF!+AF466+AF468+AF469+AF470+AF471+AF472+AF473+AF474+AF475+AF476+AF477+AF478+AF479+AF480+AF481+AF482+AF483+AF484+AF485+AF486+AF487+AF488+AF489+AF490+AF491+AF492+AF493+AF494+AF495+AF496+AF497+AF498+AF499+AF500+AF501+AF502+AF503+AF504+AF505+AF506+AF507+AF533+AF693+AF694+AF695+AF696+AF697+AF698+AF699+AF700+AF701+AF702+AF726+AF727+AF728+AF729+AF730+AF731+AF732+AF967+AF968+AF969+AF970+AF971+AF972+AF973+AF1023+AF1067</f>
        <v>#REF!</v>
      </c>
      <c r="AG1087" s="42" t="e">
        <f>+#REF!+#REF!+AG90+AG91+AG92+AG93+AG95+#REF!+AG96+AG97+AG98+AG99+AG100+#REF!+AG101+AG102+AG103+#REF!+AG104+#REF!+AG105+AG106+AG107+AG108+AG109+#REF!+#REF!+#REF!+#REF!+#REF!+AG110+AG111+#REF!+#REF!+AG112+#REF!+AG113+AG114+AG115+#REF!+AG116+AG117+AG118+AG119+#REF!+AG120+AG121+#REF!+#REF!+#REF!+AG122+AG123+AG124+AG125+AG126+#REF!+#REF!+AG127+AG128+AG129+AG130+AG131+AG132+#REF!+AG133+#REF!+#REF!+#REF!+#REF!+AG134+AG135+#REF!+AG136+#REF!+#REF!+#REF!+AG137+AG138+AG139+AG140+#REF!+AG164+AG165+#REF!+AG167+AG168+AG178+#REF!+#REF!+#REF!+AG179+AG180+AG181+AG182+AG183+AG184+#REF!+AG185+AG186+AG187+AG188+AG189+#REF!+AG190+AG191+AG192+AG193+AG194+AG195+AG196+AG197+#REF!+AG198+AG199+AG200+AG201+#REF!+AG202+AG203+AG204+AG205+AG206+AG207+#REF!+AG208+#REF!+#REF!+#REF!+#REF!+#REF!+#REF!+#REF!+#REF!+#REF!+AG209+AG210+#REF!+AG211+AG212+AG213+AG214+AG215+AG216+AG217+AG218+AG220+AG219+AG221+AG222+AG223+AG224+#REF!+#REF!+AG225+#REF!+#REF!+AG226+#REF!+#REF!+#REF!+AG227+AG228+AG229+AG230+AG231+AG232+#REF!+AG234+AG235+#REF!+#REF!+#REF!+#REF!+#REF!+#REF!+#REF!+#REF!+#REF!+#REF!+AG237+AG238+AG239+AG240+AG241+AG242+AG243+AG244+AG245+AG246+AG247+AG248+#REF!+#REF!+AG249+AG250+AG251+AG252+AG253+#REF!+AG254+AG255+#REF!+AG256+AG257+AG258+AG259+#REF!+AG260+#REF!+#REF!+AG261+AG262+AG263+#REF!+AG264+AG265+AG266+AG267+#REF!+AG268+AG269+AG270+AG271+AG272+AG273+AG274+AG275+AG276+#REF!+#REF!+AG277+AG278+#REF!+AG279+AG280+AG281+AG282+#REF!+#REF!+#REF!+AG283+AG284+AG285+AG286+AG287+AG288+AG289+AG290+AG291+AG292+AG293+AG294+AG295+AG296+AG297+AG298+AG299+AG300+AG301+AG302+AG303+AG304+AG305+#REF!+AG306+AG307+AG308+AG309+AG310+AG311+AG312+AG313+AG314+AG315+AG316+AG317+AG318+AG319+AG320+#REF!+AG321+#REF!+AG322+AG323+AG324+AG325+#REF!+AG326+AG327+AG328+AG329+AG330+AG331+AG332+AG333+AG334+AG335+AG336+AG337+AG338+#REF!+AG339+#REF!+#REF!+AG340+#REF!+AG341+AG342+AG343+AG344+AG345+AG346+AG347+AG348+#REF!+#REF!+#REF!+#REF!+#REF!+AG349+AG350+#REF!+AG351+#REF!+AG352+AG353+AG354+AG355+AG356+AG357+#REF!+AG358+AG359+#REF!+AG360+AG361+AG362+AG363+AG364+AG365+AG366+AG367+AG368+AG369+AG370+AG371+AG372+AG373+AG374+AG375+AG376+AG377+#REF!+AG378+AG379+AG380+#REF!+#REF!+AG381+AG382+AG383+AG384+AG385+AG386+AG387+AG388+#REF!+AG389+AG390+AG391+AG392+AG393+AG394+AG395+#REF!+#REF!+AG396+#REF!+AG397+AG398+AG399+AG400+AG401+AG402+AG403+AG404+AG405+AG406+AG407+AG408+AG409+AG410+AG411+AG412+AG413+AG414+AG415+AG416+AG417+#REF!+#REF!+#REF!+AG418+AG419+AG423+AG424+AG425+AG426+AG427+#REF!+#REF!+AG428+AG429+AG430+AG431+AG432+AG433+AG434+AG435+#REF!+#REF!+AG436+AG437+#REF!+AG438+AG439+AG440+AG441+AG442+#REF!+#REF!+AG443+AG444+AG445+#REF!+AG446+AG447+AG448+AG449+AG450+AG451+#REF!+#REF!+AG452+#REF!+#REF!+#REF!+AG453+#REF!+#REF!+#REF!+#REF!+#REF!+#REF!+AG454+AG455+AG456+AG457+AG458+AG459+AG460+AG461+AG462+AG463+AG464+#REF!+#REF!+#REF!+#REF!+#REF!+#REF!+#REF!+#REF!+#REF!+#REF!+#REF!+#REF!+#REF!+#REF!+#REF!+#REF!+#REF!+#REF!+#REF!+#REF!+#REF!+#REF!+#REF!+#REF!+#REF!+#REF!+#REF!+AG466+AG468+AG469+AG470+AG471+AG472+AG473+AG474+AG475+AG476+AG477+AG478+AG479+AG480+AG481+AG482+AG483+AG484+AG485+AG486+AG487+AG488+AG489+AG490+AG491+AG492+AG493+AG494+AG495+AG496+AG497+AG498+AG499+AG500+AG501+AG502+AG503+AG504+AG505+AG506+AG507+AG533+AG693+AG694+AG695+AG696+AG697+AG698+AG699+AG700+AG701+AG702+AG726+AG727+AG728+AG729+AG730+AG731+AG732+AG967+AG968+AG969+AG970+AG971+AG972+AG973+AG1023+AG1067</f>
        <v>#REF!</v>
      </c>
      <c r="AH1087" s="42" t="e">
        <f>+#REF!+#REF!+AH90+AH91+AH92+AH93+AH95+#REF!+AH96+AH97+AH98+AH99+AH100+#REF!+AH101+AH102+AH103+#REF!+AH104+#REF!+AH105+AH106+AH107+AH108+AH109+#REF!+#REF!+#REF!+#REF!+#REF!+AH110+AH111+#REF!+#REF!+AH112+#REF!+AH113+AH114+AH115+#REF!+AH116+AH117+AH118+AH119+#REF!+AH120+AH121+#REF!+#REF!+#REF!+AH122+AH123+AH124+AH125+AH126+#REF!+#REF!+AH127+AH128+AH129+AH130+AH131+AH132+#REF!+AH133+#REF!+#REF!+#REF!+#REF!+AH134+AH135+#REF!+AH136+#REF!+#REF!+#REF!+AH137+AH138+AH139+AH140+#REF!+AH164+AH165+#REF!+AH167+AH168+AH178+#REF!+#REF!+#REF!+AH179+AH180+AH181+AH182+AH183+AH184+#REF!+AH185+AH186+AH187+AH188+AH189+#REF!+AH190+AH191+AH192+AH193+AH194+AH195+AH196+AH197+#REF!+AH198+AH199+AH200+AH201+#REF!+AH202+AH203+AH204+AH205+AH206+AH207+#REF!+AH208+#REF!+#REF!+#REF!+#REF!+#REF!+#REF!+#REF!+#REF!+#REF!+AH209+AH210+#REF!+AH211+AH212+AH213+AH214+AH215+AH216+AH217+AH218+AH220+AH219+AH221+AH222+AH223+AH224+#REF!+#REF!+AH225+#REF!+#REF!+AH226+#REF!+#REF!+#REF!+AH227+AH228+AH229+AH230+AH231+AH232+#REF!+AH234+AH235+#REF!+#REF!+#REF!+#REF!+#REF!+#REF!+#REF!+#REF!+#REF!+#REF!+AH237+AH238+AH239+AH240+AH241+AH242+AH243+AH244+AH245+AH246+AH247+AH248+#REF!+#REF!+AH249+AH250+AH251+AH252+AH253+#REF!+AH254+AH255+#REF!+AH256+AH257+AH258+AH259+#REF!+AH260+#REF!+#REF!+AH261+AH262+AH263+#REF!+AH264+AH265+AH266+AH267+#REF!+AH268+AH269+AH270+AH271+AH272+AH273+AH274+AH275+AH276+#REF!+#REF!+AH277+AH278+#REF!+AH279+AH280+AH281+AH282+#REF!+#REF!+#REF!+AH283+AH284+AH285+AH286+AH287+AH288+AH289+AH290+AH291+AH292+AH293+AH294+AH295+AH296+AH297+AH298+AH299+AH300+AH301+AH302+AH303+AH304+AH305+#REF!+AH306+AH307+AH308+AH309+AH310+AH311+AH312+AH313+AH314+AH315+AH316+AH317+AH318+AH319+AH320+#REF!+AH321+#REF!+AH322+AH323+AH324+AH325+#REF!+AH326+AH327+AH328+AH329+AH330+AH331+AH332+AH333+AH334+AH335+AH336+AH337+AH338+#REF!+AH339+#REF!+#REF!+AH340+#REF!+AH341+AH342+AH343+AH344+AH345+AH346+AH347+AH348+#REF!+#REF!+#REF!+#REF!+#REF!+AH349+AH350+#REF!+AH351+#REF!+AH352+AH353+AH354+AH355+AH356+AH357+#REF!+AH358+AH359+#REF!+AH360+AH361+AH362+AH363+AH364+AH365+AH366+AH367+AH368+AH369+AH370+AH371+AH372+AH373+AH374+AH375+AH376+AH377+#REF!+AH378+AH379+AH380+#REF!+#REF!+AH381+AH382+AH383+AH384+AH385+AH386+AH387+AH388+#REF!+AH389+AH390+AH391+AH392+AH393+AH394+AH395+#REF!+#REF!+AH396+#REF!+AH397+AH398+AH399+AH400+AH401+AH402+AH403+AH404+AH405+AH406+AH407+AH408+AH409+AH410+AH411+AH412+AH413+AH414+AH415+AH416+AH417+#REF!+#REF!+#REF!+AH418+AH419+AH423+AH424+AH425+AH426+AH427+#REF!+#REF!+AH428+AH429+AH430+AH431+AH432+AH433+AH434+AH435+#REF!+#REF!+AH436+AH437+#REF!+AH438+AH439+AH440+AH441+AH442+#REF!+#REF!+AH443+AH444+AH445+#REF!+AH446+AH447+AH448+AH449+AH450+AH451+#REF!+#REF!+AH452+#REF!+#REF!+#REF!+AH453+#REF!+#REF!+#REF!+#REF!+#REF!+#REF!+AH454+AH455+AH456+AH457+AH458+AH459+AH460+AH461+AH462+AH463+AH464+#REF!+#REF!+#REF!+#REF!+#REF!+#REF!+#REF!+#REF!+#REF!+#REF!+#REF!+#REF!+#REF!+#REF!+#REF!+#REF!+#REF!+#REF!+#REF!+#REF!+#REF!+#REF!+#REF!+#REF!+#REF!+#REF!+#REF!+AH466+AH468+AH469+AH470+AH471+AH472+AH473+AH474+AH475+AH476+AH477+AH478+AH479+AH480+AH481+AH482+AH483+AH484+AH485+AH486+AH487+AH488+AH489+AH490+AH491+AH492+AH493+AH494+AH495+AH496+AH497+AH498+AH499+AH500+AH501+AH502+AH503+AH504+AH505+AH506+AH507+AH533+AH693+AH694+AH695+AH696+AH697+AH698+AH699+AH700+AH701+AH702+AH726+AH727+AH728+AH729+AH730+AH731+AH732+AH967+AH968+AH969+AH970+AH971+AH972+AH973+AH1023+AH1067</f>
        <v>#REF!</v>
      </c>
      <c r="AI1087" s="42" t="e">
        <f>+#REF!+#REF!+AI90+AI91+AI92+AI93+AI95+#REF!+AI96+AI97+AI98+AI99+AI100+#REF!+AI101+AI102+AI103+#REF!+AI104+#REF!+AI105+AI106+AI107+AI108+AI109+#REF!+#REF!+#REF!+#REF!+#REF!+AI110+AI111+#REF!+#REF!+AI112+#REF!+AI113+AI114+AI115+#REF!+AI116+AI117+AI118+AI119+#REF!+AI120+AI121+#REF!+#REF!+#REF!+AI122+AI123+AI124+AI125+AI126+#REF!+#REF!+AI127+AI128+AI129+AI130+AI131+AI132+#REF!+AI133+#REF!+#REF!+#REF!+#REF!+AI134+AI135+#REF!+AI136+#REF!+#REF!+#REF!+AI137+AI138+AI139+AI140+#REF!+AI164+AI165+#REF!+AI167+AI168+AI178+#REF!+#REF!+#REF!+AI179+AI180+AI181+AI182+AI183+AI184+#REF!+AI185+AI186+AI187+AI188+AI189+#REF!+AI190+AI191+AI192+AI193+AI194+AI195+AI196+AI197+#REF!+AI198+AI199+AI200+AI201+#REF!+AI202+AI203+AI204+AI205+AI206+AI207+#REF!+AI208+#REF!+#REF!+#REF!+#REF!+#REF!+#REF!+#REF!+#REF!+#REF!+AI209+AI210+#REF!+AI211+AI212+AI213+AI214+AI215+AI216+AI217+AI218+AI220+AI219+AI221+AI222+AI223+AI224+#REF!+#REF!+AI225+#REF!+#REF!+AI226+#REF!+#REF!+#REF!+AI227+AI228+AI229+AI230+AI231+AI232+#REF!+AI234+AI235+#REF!+#REF!+#REF!+#REF!+#REF!+#REF!+#REF!+#REF!+#REF!+#REF!+AI237+AI238+AI239+AI240+AI241+AI242+AI243+AI244+AI245+AI246+AI247+AI248+#REF!+#REF!+AI249+AI250+AI251+AI252+AI253+#REF!+AI254+AI255+#REF!+AI256+AI257+AI258+AI259+#REF!+AI260+#REF!+#REF!+AI261+AI262+AI263+#REF!+AI264+AI265+AI266+AI267+#REF!+AI268+AI269+AI270+AI271+AI272+AI273+AI274+AI275+AI276+#REF!+#REF!+AI277+AI278+#REF!+AI279+AI280+AI281+AI282+#REF!+#REF!+#REF!+AI283+AI284+AI285+AI286+AI287+AI288+AI289+AI290+AI291+AI292+AI293+AI294+AI295+AI296+AI297+AI298+AI299+AI300+AI301+AI302+AI303+AI304+AI305+#REF!+AI306+AI307+AI308+AI309+AI310+AI311+AI312+AI313+AI314+AI315+AI316+AI317+AI318+AI319+AI320+#REF!+AI321+#REF!+AI322+AI323+AI324+AI325+#REF!+AI326+AI327+AI328+AI329+AI330+AI331+AI332+AI333+AI334+AI335+AI336+AI337+AI338+#REF!+AI339+#REF!+#REF!+AI340+#REF!+AI341+AI342+AI343+AI344+AI345+AI346+AI347+AI348+#REF!+#REF!+#REF!+#REF!+#REF!+AI349+AI350+#REF!+AI351+#REF!+AI352+AI353+AI354+AI355+AI356+AI357+#REF!+AI358+AI359+#REF!+AI360+AI361+AI362+AI363+AI364+AI365+AI366+AI367+AI368+AI369+AI370+AI371+AI372+AI373+AI374+AI375+AI376+AI377+#REF!+AI378+AI379+AI380+#REF!+#REF!+AI381+AI382+AI383+AI384+AI385+AI386+AI387+AI388+#REF!+AI389+AI390+AI391+AI392+AI393+AI394+AI395+#REF!+#REF!+AI396+#REF!+AI397+AI398+AI399+AI400+AI401+AI402+AI403+AI404+AI405+AI406+AI407+AI408+AI409+AI410+AI411+AI412+AI413+AI414+AI415+AI416+AI417+#REF!+#REF!+#REF!+AI418+AI419+AI423+AI424+AI425+AI426+AI427+#REF!+#REF!+AI428+AI429+AI430+AI431+AI432+AI433+AI434+AI435+#REF!+#REF!+AI436+AI437+#REF!+AI438+AI439+AI440+AI441+AI442+#REF!+#REF!+AI443+AI444+AI445+#REF!+AI446+AI447+AI448+AI449+AI450+AI451+#REF!+#REF!+AI452+#REF!+#REF!+#REF!+AI453+#REF!+#REF!+#REF!+#REF!+#REF!+#REF!+AI454+AI455+AI456+AI457+AI458+AI459+AI460+AI461+AI462+AI463+AI464+#REF!+#REF!+#REF!+#REF!+#REF!+#REF!+#REF!+#REF!+#REF!+#REF!+#REF!+#REF!+#REF!+#REF!+#REF!+#REF!+#REF!+#REF!+#REF!+#REF!+#REF!+#REF!+#REF!+#REF!+#REF!+#REF!+#REF!+AI466+AI468+AI469+AI470+AI471+AI472+AI473+AI474+AI475+AI476+AI477+AI478+AI479+AI480+AI481+AI482+AI483+AI484+AI485+AI486+AI487+AI488+AI489+AI490+AI491+AI492+AI493+AI494+AI495+AI496+AI497+AI498+AI499+AI500+AI501+AI502+AI503+AI504+AI505+AI506+AI507+AI533+AI693+AI694+AI695+AI696+AI697+AI698+AI699+AI700+AI701+AI702+AI726+AI727+AI728+AI729+AI730+AI731+AI732+AI967+AI968+AI969+AI970+AI971+AI972+AI973+AI1023+AI1067</f>
        <v>#REF!</v>
      </c>
      <c r="AJ1087" s="42" t="e">
        <f>+#REF!+#REF!+AJ90+AJ91+AJ92+AJ93+AJ95+#REF!+AJ96+AJ97+AJ98+AJ99+AJ100+#REF!+AJ101+AJ102+AJ103+#REF!+AJ104+#REF!+AJ105+AJ106+AJ107+AJ108+AJ109+#REF!+#REF!+#REF!+#REF!+#REF!+AJ110+AJ111+#REF!+#REF!+AJ112+#REF!+AJ113+AJ114+AJ115+#REF!+AJ116+AJ117+AJ118+AJ119+#REF!+AJ120+AJ121+#REF!+#REF!+#REF!+AJ122+AJ123+AJ124+AJ125+AJ126+#REF!+#REF!+AJ127+AJ128+AJ129+AJ130+AJ131+AJ132+#REF!+AJ133+#REF!+#REF!+#REF!+#REF!+AJ134+AJ135+#REF!+AJ136+#REF!+#REF!+#REF!+AJ137+AJ138+AJ139+AJ140+#REF!+AJ164+AJ165+#REF!+AJ167+AJ168+AJ178+#REF!+#REF!+#REF!+AJ179+AJ180+AJ181+AJ182+AJ183+AJ184+#REF!+AJ185+AJ186+AJ187+AJ188+AJ189+#REF!+AJ190+AJ191+AJ192+AJ193+AJ194+AJ195+AJ196+AJ197+#REF!+AJ198+AJ199+AJ200+AJ201+#REF!+AJ202+AJ203+AJ204+AJ205+AJ206+AJ207+#REF!+AJ208+#REF!+#REF!+#REF!+#REF!+#REF!+#REF!+#REF!+#REF!+#REF!+AJ209+AJ210+#REF!+AJ211+AJ212+AJ213+AJ214+AJ215+AJ216+AJ217+AJ218+AJ220+AJ219+AJ221+AJ222+AJ223+AJ224+#REF!+#REF!+AJ225+#REF!+#REF!+AJ226+#REF!+#REF!+#REF!+AJ227+AJ228+AJ229+AJ230+AJ231+AJ232+#REF!+AJ234+AJ235+#REF!+#REF!+#REF!+#REF!+#REF!+#REF!+#REF!+#REF!+#REF!+#REF!+AJ237+AJ238+AJ239+AJ240+AJ241+AJ242+AJ243+AJ244+AJ245+AJ246+AJ247+AJ248+#REF!+#REF!+AJ249+AJ250+AJ251+AJ252+AJ253+#REF!+AJ254+AJ255+#REF!+AJ256+AJ257+AJ258+AJ259+#REF!+AJ260+#REF!+#REF!+AJ261+AJ262+AJ263+#REF!+AJ264+AJ265+AJ266+AJ267+#REF!+AJ268+AJ269+AJ270+AJ271+AJ272+AJ273+AJ274+AJ275+AJ276+#REF!+#REF!+AJ277+AJ278+#REF!+AJ279+AJ280+AJ281+AJ282+#REF!+#REF!+#REF!+AJ283+AJ284+AJ285+AJ286+AJ287+AJ288+AJ289+AJ290+AJ291+AJ292+AJ293+AJ294+AJ295+AJ296+AJ297+AJ298+AJ299+AJ300+AJ301+AJ302+AJ303+AJ304+AJ305+#REF!+AJ306+AJ307+AJ308+AJ309+AJ310+AJ311+AJ312+AJ313+AJ314+AJ315+AJ316+AJ317+AJ318+AJ319+AJ320+#REF!+AJ321+#REF!+AJ322+AJ323+AJ324+AJ325+#REF!+AJ326+AJ327+AJ328+AJ329+AJ330+AJ331+AJ332+AJ333+AJ334+AJ335+AJ336+AJ337+AJ338+#REF!+AJ339+#REF!+#REF!+AJ340+#REF!+AJ341+AJ342+AJ343+AJ344+AJ345+AJ346+AJ347+AJ348+#REF!+#REF!+#REF!+#REF!+#REF!+AJ349+AJ350+#REF!+AJ351+#REF!+AJ352+AJ353+AJ354+AJ355+AJ356+AJ357+#REF!+AJ358+AJ359+#REF!+AJ360+AJ361+AJ362+AJ363+AJ364+AJ365+AJ366+AJ367+AJ368+AJ369+AJ370+AJ371+AJ372+AJ373+AJ374+AJ375+AJ376+AJ377+#REF!+AJ378+AJ379+AJ380+#REF!+#REF!+AJ381+AJ382+AJ383+AJ384+AJ385+AJ386+AJ387+AJ388+#REF!+AJ389+AJ390+AJ391+AJ392+AJ393+AJ394+AJ395+#REF!+#REF!+AJ396+#REF!+AJ397+AJ398+AJ399+AJ400+AJ401+AJ402+AJ403+AJ404+AJ405+AJ406+AJ407+AJ408+AJ409+AJ410+AJ411+AJ412+AJ413+AJ414+AJ415+AJ416+AJ417+#REF!+#REF!+#REF!+AJ418+AJ419+AJ423+AJ424+AJ425+AJ426+AJ427+#REF!+#REF!+AJ428+AJ429+AJ430+AJ431+AJ432+AJ433+AJ434+AJ435+#REF!+#REF!+AJ436+AJ437+#REF!+AJ438+AJ439+AJ440+AJ441+AJ442+#REF!+#REF!+AJ443+AJ444+AJ445+#REF!+AJ446+AJ447+AJ448+AJ449+AJ450+AJ451+#REF!+#REF!+AJ452+#REF!+#REF!+#REF!+AJ453+#REF!+#REF!+#REF!+#REF!+#REF!+#REF!+AJ454+AJ455+AJ456+AJ457+AJ458+AJ459+AJ460+AJ461+AJ462+AJ463+AJ464+#REF!+#REF!+#REF!+#REF!+#REF!+#REF!+#REF!+#REF!+#REF!+#REF!+#REF!+#REF!+#REF!+#REF!+#REF!+#REF!+#REF!+#REF!+#REF!+#REF!+#REF!+#REF!+#REF!+#REF!+#REF!+#REF!+#REF!+AJ466+AJ468+AJ469+AJ470+AJ471+AJ472+AJ473+AJ474+AJ475+AJ476+AJ477+AJ478+AJ479+AJ480+AJ481+AJ482+AJ483+AJ484+AJ485+AJ486+AJ487+AJ488+AJ489+AJ490+AJ491+AJ492+AJ493+AJ494+AJ495+AJ496+AJ497+AJ498+AJ499+AJ500+AJ501+AJ502+AJ503+AJ504+AJ505+AJ506+AJ507+AJ533+AJ693+AJ694+AJ695+AJ696+AJ697+AJ698+AJ699+AJ700+AJ701+AJ702+AJ726+AJ727+AJ728+AJ729+AJ730+AJ731+AJ732+AJ967+AJ968+AJ969+AJ970+AJ971+AJ972+AJ973+AJ1023+AJ1067</f>
        <v>#REF!</v>
      </c>
      <c r="AK1087" s="42" t="e">
        <f>+#REF!+#REF!+AK90+AK91+AK92+AK93+AK95+#REF!+AK96+AK97+AK98+AK99+AK100+#REF!+AK101+AK102+AK103+#REF!+AK104+#REF!+AK105+AK106+AK107+AK108+AK109+#REF!+#REF!+#REF!+#REF!+#REF!+AK110+AK111+#REF!+#REF!+AK112+#REF!+AK113+AK114+AK115+#REF!+AK116+AK117+AK118+AK119+#REF!+AK120+AK121+#REF!+#REF!+#REF!+AK122+AK123+AK124+AK125+AK126+#REF!+#REF!+AK127+AK128+AK129+AK130+AK131+AK132+#REF!+AK133+#REF!+#REF!+#REF!+#REF!+AK134+AK135+#REF!+AK136+#REF!+#REF!+#REF!+AK137+AK138+AK139+AK140+#REF!+AK164+AK165+#REF!+AK167+AK168+AK178+#REF!+#REF!+#REF!+AK179+AK180+AK181+AK182+AK183+AK184+#REF!+AK185+AK186+AK187+AK188+AK189+#REF!+AK190+AK191+AK192+AK193+AK194+AK195+AK196+AK197+#REF!+AK198+AK199+AK200+AK201+#REF!+AK202+AK203+AK204+AK205+AK206+AK207+#REF!+AK208+#REF!+#REF!+#REF!+#REF!+#REF!+#REF!+#REF!+#REF!+#REF!+AK209+AK210+#REF!+AK211+AK212+AK213+AK214+AK215+AK216+AK217+AK218+AK220+AK219+AK221+AK222+AK223+AK224+#REF!+#REF!+AK225+#REF!+#REF!+AK226+#REF!+#REF!+#REF!+AK227+AK228+AK229+AK230+AK231+AK232+#REF!+AK234+AK235+#REF!+#REF!+#REF!+#REF!+#REF!+#REF!+#REF!+#REF!+#REF!+#REF!+AK237+AK238+AK239+AK240+AK241+AK242+AK243+AK244+AK245+AK246+AK247+AK248+#REF!+#REF!+AK249+AK250+AK251+AK252+AK253+#REF!+AK254+AK255+#REF!+AK256+AK257+AK258+AK259+#REF!+AK260+#REF!+#REF!+AK261+AK262+AK263+#REF!+AK264+AK265+AK266+AK267+#REF!+AK268+AK269+AK270+AK271+AK272+AK273+AK274+AK275+AK276+#REF!+#REF!+AK277+AK278+#REF!+AK279+AK280+AK281+AK282+#REF!+#REF!+#REF!+AK283+AK284+AK285+AK286+AK287+AK288+AK289+AK290+AK291+AK292+AK293+AK294+AK295+AK296+AK297+AK298+AK299+AK300+AK301+AK302+AK303+AK304+AK305+#REF!+AK306+AK307+AK308+AK309+AK310+AK311+AK312+AK313+AK314+AK315+AK316+AK317+AK318+AK319+AK320+#REF!+AK321+#REF!+AK322+AK323+AK324+AK325+#REF!+AK326+AK327+AK328+AK329+AK330+AK331+AK332+AK333+AK334+AK335+AK336+AK337+AK338+#REF!+AK339+#REF!+#REF!+AK340+#REF!+AK341+AK342+AK343+AK344+AK345+AK346+AK347+AK348+#REF!+#REF!+#REF!+#REF!+#REF!+AK349+AK350+#REF!+AK351+#REF!+AK352+AK353+AK354+AK355+AK356+AK357+#REF!+AK358+AK359+#REF!+AK360+AK361+AK362+AK363+AK364+AK365+AK366+AK367+AK368+AK369+AK370+AK371+AK372+AK373+AK374+AK375+AK376+AK377+#REF!+AK378+AK379+AK380+#REF!+#REF!+AK381+AK382+AK383+AK384+AK385+AK386+AK387+AK388+#REF!+AK389+AK390+AK391+AK392+AK393+AK394+AK395+#REF!+#REF!+AK396+#REF!+AK397+AK398+AK399+AK400+AK401+AK402+AK403+AK404+AK405+AK406+AK407+AK408+AK409+AK410+AK411+AK412+AK413+AK414+AK415+AK416+AK417+#REF!+#REF!+#REF!+AK418+AK419+AK423+AK424+AK425+AK426+AK427+#REF!+#REF!+AK428+AK429+AK430+AK431+AK432+AK433+AK434+AK435+#REF!+#REF!+AK436+AK437+#REF!+AK438+AK439+AK440+AK441+AK442+#REF!+#REF!+AK443+AK444+AK445+#REF!+AK446+AK447+AK448+AK449+AK450+AK451+#REF!+#REF!+AK452+#REF!+#REF!+#REF!+AK453+#REF!+#REF!+#REF!+#REF!+#REF!+#REF!+AK454+AK455+AK456+AK457+AK458+AK459+AK460+AK461+AK462+AK463+AK464+#REF!+#REF!+#REF!+#REF!+#REF!+#REF!+#REF!+#REF!+#REF!+#REF!+#REF!+#REF!+#REF!+#REF!+#REF!+#REF!+#REF!+#REF!+#REF!+#REF!+#REF!+#REF!+#REF!+#REF!+#REF!+#REF!+#REF!+AK466+AK468+AK469+AK470+AK471+AK472+AK473+AK474+AK475+AK476+AK477+AK478+AK479+AK480+AK481+AK482+AK483+AK484+AK485+AK486+AK487+AK488+AK489+AK490+AK491+AK492+AK493+AK494+AK495+AK496+AK497+AK498+AK499+AK500+AK501+AK502+AK503+AK504+AK505+AK506+AK507+AK533+AK693+AK694+AK695+AK696+AK697+AK698+AK699+AK700+AK701+AK702+AK726+AK727+AK728+AK729+AK730+AK731+AK732+AK967+AK968+AK969+AK970+AK971+AK972+AK973+AK1023+AK1067</f>
        <v>#REF!</v>
      </c>
      <c r="AL1087" s="42" t="e">
        <f>+#REF!+#REF!+AL90+AL91+AL92+AL93+AL95+#REF!+AL96+AL97+AL98+AL99+AL100+#REF!+AL101+AL102+AL103+#REF!+AL104+#REF!+AL105+AL106+AL107+AL108+AL109+#REF!+#REF!+#REF!+#REF!+#REF!+AL110+AL111+#REF!+#REF!+AL112+#REF!+AL113+AL114+AL115+#REF!+AL116+AL117+AL118+AL119+#REF!+AL120+AL121+#REF!+#REF!+#REF!+AL122+AL123+AL124+AL125+AL126+#REF!+#REF!+AL127+AL128+AL129+AL130+AL131+AL132+#REF!+AL133+#REF!+#REF!+#REF!+#REF!+AL134+AL135+#REF!+AL136+#REF!+#REF!+#REF!+AL137+AL138+AL139+AL140+#REF!+AL164+AL165+#REF!+AL167+AL168+AL178+#REF!+#REF!+#REF!+AL179+AL180+AL181+AL182+AL183+AL184+#REF!+AL185+AL186+AL187+AL188+AL189+#REF!+AL190+AL191+AL192+AL193+AL194+AL195+AL196+AL197+#REF!+AL198+AL199+AL200+AL201+#REF!+AL202+AL203+AL204+AL205+AL206+AL207+#REF!+AL208+#REF!+#REF!+#REF!+#REF!+#REF!+#REF!+#REF!+#REF!+#REF!+AL209+AL210+#REF!+AL211+AL212+AL213+AL214+AL215+AL216+AL217+AL218+AL220+AL219+AL221+AL222+AL223+AL224+#REF!+#REF!+AL225+#REF!+#REF!+AL226+#REF!+#REF!+#REF!+AL227+AL228+AL229+AL230+AL231+AL232+#REF!+AL234+AL235+#REF!+#REF!+#REF!+#REF!+#REF!+#REF!+#REF!+#REF!+#REF!+#REF!+AL237+AL238+AL239+AL240+AL241+AL242+AL243+AL244+AL245+AL246+AL247+AL248+#REF!+#REF!+AL249+AL250+AL251+AL252+AL253+#REF!+AL254+AL255+#REF!+AL256+AL257+AL258+AL259+#REF!+AL260+#REF!+#REF!+AL261+AL262+AL263+#REF!+AL264+AL265+AL266+AL267+#REF!+AL268+AL269+AL270+AL271+AL272+AL273+AL274+AL275+AL276+#REF!+#REF!+AL277+AL278+#REF!+AL279+AL280+AL281+AL282+#REF!+#REF!+#REF!+AL283+AL284+AL285+AL286+AL287+AL288+AL289+AL290+AL291+AL292+AL293+AL294+AL295+AL296+AL297+AL298+AL299+AL300+AL301+AL302+AL303+AL304+AL305+#REF!+AL306+AL307+AL308+AL309+AL310+AL311+AL312+AL313+AL314+AL315+AL316+AL317+AL318+AL319+AL320+#REF!+AL321+#REF!+AL322+AL323+AL324+AL325+#REF!+AL326+AL327+AL328+AL329+AL330+AL331+AL332+AL333+AL334+AL335+AL336+AL337+AL338+#REF!+AL339+#REF!+#REF!+AL340+#REF!+AL341+AL342+AL343+AL344+AL345+AL346+AL347+AL348+#REF!+#REF!+#REF!+#REF!+#REF!+AL349+AL350+#REF!+AL351+#REF!+AL352+AL353+AL354+AL355+AL356+AL357+#REF!+AL358+AL359+#REF!+AL360+AL361+AL362+AL363+AL364+AL365+AL366+AL367+AL368+AL369+AL370+AL371+AL372+AL373+AL374+AL375+AL376+AL377+#REF!+AL378+AL379+AL380+#REF!+#REF!+AL381+AL382+AL383+AL384+AL385+AL386+AL387+AL388+#REF!+AL389+AL390+AL391+AL392+AL393+AL394+AL395+#REF!+#REF!+AL396+#REF!+AL397+AL398+AL399+AL400+AL401+AL402+AL403+AL404+AL405+AL406+AL407+AL408+AL409+AL410+AL411+AL412+AL413+AL414+AL415+AL416+AL417+#REF!+#REF!+#REF!+AL418+AL419+AL423+AL424+AL425+AL426+AL427+#REF!+#REF!+AL428+AL429+AL430+AL431+AL432+AL433+AL434+AL435+#REF!+#REF!+AL436+AL437+#REF!+AL438+AL439+AL440+AL441+AL442+#REF!+#REF!+AL443+AL444+AL445+#REF!+AL446+AL447+AL448+AL449+AL450+AL451+#REF!+#REF!+AL452+#REF!+#REF!+#REF!+AL453+#REF!+#REF!+#REF!+#REF!+#REF!+#REF!+AL454+AL455+AL456+AL457+AL458+AL459+AL460+AL461+AL462+AL463+AL464+#REF!+#REF!+#REF!+#REF!+#REF!+#REF!+#REF!+#REF!+#REF!+#REF!+#REF!+#REF!+#REF!+#REF!+#REF!+#REF!+#REF!+#REF!+#REF!+#REF!+#REF!+#REF!+#REF!+#REF!+#REF!+#REF!+#REF!+AL466+AL468+AL469+AL470+AL471+AL472+AL473+AL474+AL475+AL476+AL477+AL478+AL479+AL480+AL481+AL482+AL483+AL484+AL485+AL486+AL487+AL488+AL489+AL490+AL491+AL492+AL493+AL494+AL495+AL496+AL497+AL498+AL499+AL500+AL501+AL502+AL503+AL504+AL505+AL506+AL507+AL533+AL693+AL694+AL695+AL696+AL697+AL698+AL699+AL700+AL701+AL702+AL726+AL727+AL728+AL729+AL730+AL731+AL732+AL967+AL968+AL969+AL970+AL971+AL972+AL973+AL1023+AL1067</f>
        <v>#REF!</v>
      </c>
      <c r="AM1087" s="42" t="e">
        <f>+#REF!+#REF!+AM90+AM91+AM92+AM93+AM95+#REF!+AM96+AM97+AM98+AM99+AM100+#REF!+AM101+AM102+AM103+#REF!+AM104+#REF!+AM105+AM106+AM107+AM108+AM109+#REF!+#REF!+#REF!+#REF!+#REF!+AM110+AM111+#REF!+#REF!+AM112+#REF!+AM113+AM114+AM115+#REF!+AM116+AM117+AM118+AM119+#REF!+AM120+AM121+#REF!+#REF!+#REF!+AM122+AM123+AM124+AM125+AM126+#REF!+#REF!+AM127+AM128+AM129+AM130+AM131+AM132+#REF!+AM133+#REF!+#REF!+#REF!+#REF!+AM134+AM135+#REF!+AM136+#REF!+#REF!+#REF!+AM137+AM138+AM139+AM140+#REF!+AM164+AM165+#REF!+AM167+AM168+AM178+#REF!+#REF!+#REF!+AM179+AM180+AM181+AM182+AM183+AM184+#REF!+AM185+AM186+AM187+AM188+AM189+#REF!+AM190+AM191+AM192+AM193+AM194+AM195+AM196+AM197+#REF!+AM198+AM199+AM200+AM201+#REF!+AM202+AM203+AM204+AM205+AM206+AM207+#REF!+AM208+#REF!+#REF!+#REF!+#REF!+#REF!+#REF!+#REF!+#REF!+#REF!+AM209+AM210+#REF!+AM211+AM212+AM213+AM214+AM215+AM216+AM217+AM218+AM220+AM219+AM221+AM222+AM223+AM224+#REF!+#REF!+AM225+#REF!+#REF!+AM226+#REF!+#REF!+#REF!+AM227+AM228+AM229+AM230+AM231+AM232+#REF!+AM234+AM235+#REF!+#REF!+#REF!+#REF!+#REF!+#REF!+#REF!+#REF!+#REF!+#REF!+AM237+AM238+AM239+AM240+AM241+AM242+AM243+AM244+AM245+AM246+AM247+AM248+#REF!+#REF!+AM249+AM250+AM251+AM252+AM253+#REF!+AM254+AM255+#REF!+AM256+AM257+AM258+AM259+#REF!+AM260+#REF!+#REF!+AM261+AM262+AM263+#REF!+AM264+AM265+AM266+AM267+#REF!+AM268+AM269+AM270+AM271+AM272+AM273+AM274+AM275+AM276+#REF!+#REF!+AM277+AM278+#REF!+AM279+AM280+AM281+AM282+#REF!+#REF!+#REF!+AM283+AM284+AM285+AM286+AM287+AM288+AM289+AM290+AM291+AM292+AM293+AM294+AM295+AM296+AM297+AM298+AM299+AM300+AM301+AM302+AM303+AM304+AM305+#REF!+AM306+AM307+AM308+AM309+AM310+AM311+AM312+AM313+AM314+AM315+AM316+AM317+AM318+AM319+AM320+#REF!+AM321+#REF!+AM322+AM323+AM324+AM325+#REF!+AM326+AM327+AM328+AM329+AM330+AM331+AM332+AM333+AM334+AM335+AM336+AM337+AM338+#REF!+AM339+#REF!+#REF!+AM340+#REF!+AM341+AM342+AM343+AM344+AM345+AM346+AM347+AM348+#REF!+#REF!+#REF!+#REF!+#REF!+AM349+AM350+#REF!+AM351+#REF!+AM352+AM353+AM354+AM355+AM356+AM357+#REF!+AM358+AM359+#REF!+AM360+AM361+AM362+AM363+AM364+AM365+AM366+AM367+AM368+AM369+AM370+AM371+AM372+AM373+AM374+AM375+AM376+AM377+#REF!+AM378+AM379+AM380+#REF!+#REF!+AM381+AM382+AM383+AM384+AM385+AM386+AM387+AM388+#REF!+AM389+AM390+AM391+AM392+AM393+AM394+AM395+#REF!+#REF!+AM396+#REF!+AM397+AM398+AM399+AM400+AM401+AM402+AM403+AM404+AM405+AM406+AM407+AM408+AM409+AM410+AM411+AM412+AM413+AM414+AM415+AM416+AM417+#REF!+#REF!+#REF!+AM418+AM419+AM423+AM424+AM425+AM426+AM427+#REF!+#REF!+AM428+AM429+AM430+AM431+AM432+AM433+AM434+AM435+#REF!+#REF!+AM436+AM437+#REF!+AM438+AM439+AM440+AM441+AM442+#REF!+#REF!+AM443+AM444+AM445+#REF!+AM446+AM447+AM448+AM449+AM450+AM451+#REF!+#REF!+AM452+#REF!+#REF!+#REF!+AM453+#REF!+#REF!+#REF!+#REF!+#REF!+#REF!+AM454+AM455+AM456+AM457+AM458+AM459+AM460+AM461+AM462+AM463+AM464+#REF!+#REF!+#REF!+#REF!+#REF!+#REF!+#REF!+#REF!+#REF!+#REF!+#REF!+#REF!+#REF!+#REF!+#REF!+#REF!+#REF!+#REF!+#REF!+#REF!+#REF!+#REF!+#REF!+#REF!+#REF!+#REF!+#REF!+AM466+AM468+AM469+AM470+AM471+AM472+AM473+AM474+AM475+AM476+AM477+AM478+AM479+AM480+AM481+AM482+AM483+AM484+AM485+AM486+AM487+AM488+AM489+AM490+AM491+AM492+AM493+AM494+AM495+AM496+AM497+AM498+AM499+AM500+AM501+AM502+AM503+AM504+AM505+AM506+AM507+AM533+AM693+AM694+AM695+AM696+AM697+AM698+AM699+AM700+AM701+AM702+AM726+AM727+AM728+AM729+AM730+AM731+AM732+AM967+AM968+AM969+AM970+AM971+AM972+AM973+AM1023+AM1067</f>
        <v>#REF!</v>
      </c>
      <c r="AN1087" s="42" t="e">
        <f>+#REF!+#REF!+AN90+AN91+AN92+AN93+AN95+#REF!+AN96+AN97+AN98+AN99+AN100+#REF!+AN101+AN102+AN103+#REF!+AN104+#REF!+AN105+AN106+AN107+AN108+AN109+#REF!+#REF!+#REF!+#REF!+#REF!+AN110+AN111+#REF!+#REF!+AN112+#REF!+AN113+AN114+AN115+#REF!+AN116+AN117+AN118+AN119+#REF!+AN120+AN121+#REF!+#REF!+#REF!+AN122+AN123+AN124+AN125+AN126+#REF!+#REF!+AN127+AN128+AN129+AN130+AN131+AN132+#REF!+AN133+#REF!+#REF!+#REF!+#REF!+AN134+AN135+#REF!+AN136+#REF!+#REF!+#REF!+AN137+AN138+AN139+AN140+#REF!+AN164+AN165+#REF!+AN167+AN168+AN178+#REF!+#REF!+#REF!+AN179+AN180+AN181+AN182+AN183+AN184+#REF!+AN185+AN186+AN187+AN188+AN189+#REF!+AN190+AN191+AN192+AN193+AN194+AN195+AN196+AN197+#REF!+AN198+AN199+AN200+AN201+#REF!+AN202+AN203+AN204+AN205+AN206+AN207+#REF!+AN208+#REF!+#REF!+#REF!+#REF!+#REF!+#REF!+#REF!+#REF!+#REF!+AN209+AN210+#REF!+AN211+AN212+AN213+AN214+AN215+AN216+AN217+AN218+AN220+AN219+AN221+AN222+AN223+AN224+#REF!+#REF!+AN225+#REF!+#REF!+AN226+#REF!+#REF!+#REF!+AN227+AN228+AN229+AN230+AN231+AN232+#REF!+AN234+AN235+#REF!+#REF!+#REF!+#REF!+#REF!+#REF!+#REF!+#REF!+#REF!+#REF!+AN237+AN238+AN239+AN240+AN241+AN242+AN243+AN244+AN245+AN246+AN247+AN248+#REF!+#REF!+AN249+AN250+AN251+AN252+AN253+#REF!+AN254+AN255+#REF!+AN256+AN257+AN258+AN259+#REF!+AN260+#REF!+#REF!+AN261+AN262+AN263+#REF!+AN264+AN265+AN266+AN267+#REF!+AN268+AN269+AN270+AN271+AN272+AN273+AN274+AN275+AN276+#REF!+#REF!+AN277+AN278+#REF!+AN279+AN280+AN281+AN282+#REF!+#REF!+#REF!+AN283+AN284+AN285+AN286+AN287+AN288+AN289+AN290+AN291+AN292+AN293+AN294+AN295+AN296+AN297+AN298+AN299+AN300+AN301+AN302+AN303+AN304+AN305+#REF!+AN306+AN307+AN308+AN309+AN310+AN311+AN312+AN313+AN314+AN315+AN316+AN317+AN318+AN319+AN320+#REF!+AN321+#REF!+AN322+AN323+AN324+AN325+#REF!+AN326+AN327+AN328+AN329+AN330+AN331+AN332+AN333+AN334+AN335+AN336+AN337+AN338+#REF!+AN339+#REF!+#REF!+AN340+#REF!+AN341+AN342+AN343+AN344+AN345+AN346+AN347+AN348+#REF!+#REF!+#REF!+#REF!+#REF!+AN349+AN350+#REF!+AN351+#REF!+AN352+AN353+AN354+AN355+AN356+AN357+#REF!+AN358+AN359+#REF!+AN360+AN361+AN362+AN363+AN364+AN365+AN366+AN367+AN368+AN369+AN370+AN371+AN372+AN373+AN374+AN375+AN376+AN377+#REF!+AN378+AN379+AN380+#REF!+#REF!+AN381+AN382+AN383+AN384+AN385+AN386+AN387+AN388+#REF!+AN389+AN390+AN391+AN392+AN393+AN394+AN395+#REF!+#REF!+AN396+#REF!+AN397+AN398+AN399+AN400+AN401+AN402+AN403+AN404+AN405+AN406+AN407+AN408+AN409+AN410+AN411+AN412+AN413+AN414+AN415+AN416+AN417+#REF!+#REF!+#REF!+AN418+AN419+AN423+AN424+AN425+AN426+AN427+#REF!+#REF!+AN428+AN429+AN430+AN431+AN432+AN433+AN434+AN435+#REF!+#REF!+AN436+AN437+#REF!+AN438+AN439+AN440+AN441+AN442+#REF!+#REF!+AN443+AN444+AN445+#REF!+AN446+AN447+AN448+AN449+AN450+AN451+#REF!+#REF!+AN452+#REF!+#REF!+#REF!+AN453+#REF!+#REF!+#REF!+#REF!+#REF!+#REF!+AN454+AN455+AN456+AN457+AN458+AN459+AN460+AN461+AN462+AN463+AN464+#REF!+#REF!+#REF!+#REF!+#REF!+#REF!+#REF!+#REF!+#REF!+#REF!+#REF!+#REF!+#REF!+#REF!+#REF!+#REF!+#REF!+#REF!+#REF!+#REF!+#REF!+#REF!+#REF!+#REF!+#REF!+#REF!+#REF!+AN466+AN468+AN469+AN470+AN471+AN472+AN473+AN474+AN475+AN476+AN477+AN478+AN479+AN480+AN481+AN482+AN483+AN484+AN485+AN486+AN487+AN488+AN489+AN490+AN491+AN492+AN493+AN494+AN495+AN496+AN497+AN498+AN499+AN500+AN501+AN502+AN503+AN504+AN505+AN506+AN507+AN533+AN693+AN694+AN695+AN696+AN697+AN698+AN699+AN700+AN701+AN702+AN726+AN727+AN728+AN729+AN730+AN731+AN732+AN967+AN968+AN969+AN970+AN971+AN972+AN973+AN1023+AN1067</f>
        <v>#REF!</v>
      </c>
      <c r="AO1087" s="42" t="e">
        <f>+#REF!+#REF!+AO90+AO91+AO92+AO93+AO95+#REF!+AO96+AO97+AO98+AO99+AO100+#REF!+AO101+AO102+AO103+#REF!+AO104+#REF!+AO105+AO106+AO107+AO108+AO109+#REF!+#REF!+#REF!+#REF!+#REF!+AO110+AO111+#REF!+#REF!+AO112+#REF!+AO113+AO114+AO115+#REF!+AO116+AO117+AO118+AO119+#REF!+AO120+AO121+#REF!+#REF!+#REF!+AO122+AO123+AO124+AO125+AO126+#REF!+#REF!+AO127+AO128+AO129+AO130+AO131+AO132+#REF!+AO133+#REF!+#REF!+#REF!+#REF!+AO134+AO135+#REF!+AO136+#REF!+#REF!+#REF!+AO137+AO138+AO139+AO140+#REF!+AO164+AO165+#REF!+AO167+AO168+AO178+#REF!+#REF!+#REF!+AO179+AO180+AO181+AO182+AO183+AO184+#REF!+AO185+AO186+AO187+AO188+AO189+#REF!+AO190+AO191+AO192+AO193+AO194+AO195+AO196+AO197+#REF!+AO198+AO199+AO200+AO201+#REF!+AO202+AO203+AO204+AO205+AO206+AO207+#REF!+AO208+#REF!+#REF!+#REF!+#REF!+#REF!+#REF!+#REF!+#REF!+#REF!+AO209+AO210+#REF!+AO211+AO212+AO213+AO214+AO215+AO216+AO217+AO218+AO220+AO219+AO221+AO222+AO223+AO224+#REF!+#REF!+AO225+#REF!+#REF!+AO226+#REF!+#REF!+#REF!+AO227+AO228+AO229+AO230+AO231+AO232+#REF!+AO234+AO235+#REF!+#REF!+#REF!+#REF!+#REF!+#REF!+#REF!+#REF!+#REF!+#REF!+AO237+AO238+AO239+AO240+AO241+AO242+AO243+AO244+AO245+AO246+AO247+AO248+#REF!+#REF!+AO249+AO250+AO251+AO252+AO253+#REF!+AO254+AO255+#REF!+AO256+AO257+AO258+AO259+#REF!+AO260+#REF!+#REF!+AO261+AO262+AO263+#REF!+AO264+AO265+AO266+AO267+#REF!+AO268+AO269+AO270+AO271+AO272+AO273+AO274+AO275+AO276+#REF!+#REF!+AO277+AO278+#REF!+AO279+AO280+AO281+AO282+#REF!+#REF!+#REF!+AO283+AO284+AO285+AO286+AO287+AO288+AO289+AO290+AO291+AO292+AO293+AO294+AO295+AO296+AO297+AO298+AO299+AO300+AO301+AO302+AO303+AO304+AO305+#REF!+AO306+AO307+AO308+AO309+AO310+AO311+AO312+AO313+AO314+AO315+AO316+AO317+AO318+AO319+AO320+#REF!+AO321+#REF!+AO322+AO323+AO324+AO325+#REF!+AO326+AO327+AO328+AO329+AO330+AO331+AO332+AO333+AO334+AO335+AO336+AO337+AO338+#REF!+AO339+#REF!+#REF!+AO340+#REF!+AO341+AO342+AO343+AO344+AO345+AO346+AO347+AO348+#REF!+#REF!+#REF!+#REF!+#REF!+AO349+AO350+#REF!+AO351+#REF!+AO352+AO353+AO354+AO355+AO356+AO357+#REF!+AO358+AO359+#REF!+AO360+AO361+AO362+AO363+AO364+AO365+AO366+AO367+AO368+AO369+AO370+AO371+AO372+AO373+AO374+AO375+AO376+AO377+#REF!+AO378+AO379+AO380+#REF!+#REF!+AO381+AO382+AO383+AO384+AO385+AO386+AO387+AO388+#REF!+AO389+AO390+AO391+AO392+AO393+AO394+AO395+#REF!+#REF!+AO396+#REF!+AO397+AO398+AO399+AO400+AO401+AO402+AO403+AO404+AO405+AO406+AO407+AO408+AO409+AO410+AO411+AO412+AO413+AO414+AO415+AO416+AO417+#REF!+#REF!+#REF!+AO418+AO419+AO423+AO424+AO425+AO426+AO427+#REF!+#REF!+AO428+AO429+AO430+AO431+AO432+AO433+AO434+AO435+#REF!+#REF!+AO436+AO437+#REF!+AO438+AO439+AO440+AO441+AO442+#REF!+#REF!+AO443+AO444+AO445+#REF!+AO446+AO447+AO448+AO449+AO450+AO451+#REF!+#REF!+AO452+#REF!+#REF!+#REF!+AO453+#REF!+#REF!+#REF!+#REF!+#REF!+#REF!+AO454+AO455+AO456+AO457+AO458+AO459+AO460+AO461+AO462+AO463+AO464+#REF!+#REF!+#REF!+#REF!+#REF!+#REF!+#REF!+#REF!+#REF!+#REF!+#REF!+#REF!+#REF!+#REF!+#REF!+#REF!+#REF!+#REF!+#REF!+#REF!+#REF!+#REF!+#REF!+#REF!+#REF!+#REF!+#REF!+AO466+AO468+AO469+AO470+AO471+AO472+AO473+AO474+AO475+AO476+AO477+AO478+AO479+AO480+AO481+AO482+AO483+AO484+AO485+AO486+AO487+AO488+AO489+AO490+AO491+AO492+AO493+AO494+AO495+AO496+AO497+AO498+AO499+AO500+AO501+AO502+AO503+AO504+AO505+AO506+AO507+AO533+AO693+AO694+AO695+AO696+AO697+AO698+AO699+AO700+AO701+AO702+AO726+AO727+AO728+AO729+AO730+AO731+AO732+AO967+AO968+AO969+AO970+AO971+AO972+AO973+AO1023+AO1067</f>
        <v>#REF!</v>
      </c>
      <c r="AP1087" s="42" t="e">
        <f>+#REF!+#REF!+AP90+AP91+AP92+AP93+AP95+#REF!+AP96+AP97+AP98+AP99+AP100+#REF!+AP101+AP102+AP103+#REF!+AP104+#REF!+AP105+AP106+AP107+AP108+AP109+#REF!+#REF!+#REF!+#REF!+#REF!+AP110+AP111+#REF!+#REF!+AP112+#REF!+AP113+AP114+AP115+#REF!+AP116+AP117+AP118+AP119+#REF!+AP120+AP121+#REF!+#REF!+#REF!+AP122+AP123+AP124+AP125+AP126+#REF!+#REF!+AP127+AP128+AP129+AP130+AP131+AP132+#REF!+AP133+#REF!+#REF!+#REF!+#REF!+AP134+AP135+#REF!+AP136+#REF!+#REF!+#REF!+AP137+AP138+AP139+AP140+#REF!+AP164+AP165+#REF!+AP167+AP168+AP178+#REF!+#REF!+#REF!+AP179+AP180+AP181+AP182+AP183+AP184+#REF!+AP185+AP186+AP187+AP188+AP189+#REF!+AP190+AP191+AP192+AP193+AP194+AP195+AP196+AP197+#REF!+AP198+AP199+AP200+AP201+#REF!+AP202+AP203+AP204+AP205+AP206+AP207+#REF!+AP208+#REF!+#REF!+#REF!+#REF!+#REF!+#REF!+#REF!+#REF!+#REF!+AP209+AP210+#REF!+AP211+AP212+AP213+AP214+AP215+AP216+AP217+AP218+AP220+AP219+AP221+AP222+AP223+AP224+#REF!+#REF!+AP225+#REF!+#REF!+AP226+#REF!+#REF!+#REF!+AP227+AP228+AP229+AP230+AP231+AP232+#REF!+AP234+AP235+#REF!+#REF!+#REF!+#REF!+#REF!+#REF!+#REF!+#REF!+#REF!+#REF!+AP237+AP238+AP239+AP240+AP241+AP242+AP243+AP244+AP245+AP246+AP247+AP248+#REF!+#REF!+AP249+AP250+AP251+AP252+AP253+#REF!+AP254+AP255+#REF!+AP256+AP257+AP258+AP259+#REF!+AP260+#REF!+#REF!+AP261+AP262+AP263+#REF!+AP264+AP265+AP266+AP267+#REF!+AP268+AP269+AP270+AP271+AP272+AP273+AP274+AP275+AP276+#REF!+#REF!+AP277+AP278+#REF!+AP279+AP280+AP281+AP282+#REF!+#REF!+#REF!+AP283+AP284+AP285+AP286+AP287+AP288+AP289+AP290+AP291+AP292+AP293+AP294+AP295+AP296+AP297+AP298+AP299+AP300+AP301+AP302+AP303+AP304+AP305+#REF!+AP306+AP307+AP308+AP309+AP310+AP311+AP312+AP313+AP314+AP315+AP316+AP317+AP318+AP319+AP320+#REF!+AP321+#REF!+AP322+AP323+AP324+AP325+#REF!+AP326+AP327+AP328+AP329+AP330+AP331+AP332+AP333+AP334+AP335+AP336+AP337+AP338+#REF!+AP339+#REF!+#REF!+AP340+#REF!+AP341+AP342+AP343+AP344+AP345+AP346+AP347+AP348+#REF!+#REF!+#REF!+#REF!+#REF!+AP349+AP350+#REF!+AP351+#REF!+AP352+AP353+AP354+AP355+AP356+AP357+#REF!+AP358+AP359+#REF!+AP360+AP361+AP362+AP363+AP364+AP365+AP366+AP367+AP368+AP369+AP370+AP371+AP372+AP373+AP374+AP375+AP376+AP377+#REF!+AP378+AP379+AP380+#REF!+#REF!+AP381+AP382+AP383+AP384+AP385+AP386+AP387+AP388+#REF!+AP389+AP390+AP391+AP392+AP393+AP394+AP395+#REF!+#REF!+AP396+#REF!+AP397+AP398+AP399+AP400+AP401+AP402+AP403+AP404+AP405+AP406+AP407+AP408+AP409+AP410+AP411+AP412+AP413+AP414+AP415+AP416+AP417+#REF!+#REF!+#REF!+AP418+AP419+AP423+AP424+AP425+AP426+AP427+#REF!+#REF!+AP428+AP429+AP430+AP431+AP432+AP433+AP434+AP435+#REF!+#REF!+AP436+AP437+#REF!+AP438+AP439+AP440+AP441+AP442+#REF!+#REF!+AP443+AP444+AP445+#REF!+AP446+AP447+AP448+AP449+AP450+AP451+#REF!+#REF!+AP452+#REF!+#REF!+#REF!+AP453+#REF!+#REF!+#REF!+#REF!+#REF!+#REF!+AP454+AP455+AP456+AP457+AP458+AP459+AP460+AP461+AP462+AP463+AP464+#REF!+#REF!+#REF!+#REF!+#REF!+#REF!+#REF!+#REF!+#REF!+#REF!+#REF!+#REF!+#REF!+#REF!+#REF!+#REF!+#REF!+#REF!+#REF!+#REF!+#REF!+#REF!+#REF!+#REF!+#REF!+#REF!+#REF!+AP466+AP468+AP469+AP470+AP471+AP472+AP473+AP474+AP475+AP476+AP477+AP478+AP479+AP480+AP481+AP482+AP483+AP484+AP485+AP486+AP487+AP488+AP489+AP490+AP491+AP492+AP493+AP494+AP495+AP496+AP497+AP498+AP499+AP500+AP501+AP502+AP503+AP504+AP505+AP506+AP507+AP533+AP693+AP694+AP695+AP696+AP697+AP698+AP699+AP700+AP701+AP702+AP726+AP727+AP728+AP729+AP730+AP731+AP732+AP967+AP968+AP969+AP970+AP971+AP972+AP973+AP1023+AP1067</f>
        <v>#REF!</v>
      </c>
      <c r="AQ1087" s="42" t="e">
        <f>+#REF!+#REF!+AQ90+AQ91+AQ92+AQ93+AQ95+#REF!+AQ96+AQ97+AQ98+AQ99+AQ100+#REF!+AQ101+AQ102+AQ103+#REF!+AQ104+#REF!+AQ105+AQ106+AQ107+AQ108+AQ109+#REF!+#REF!+#REF!+#REF!+#REF!+AQ110+AQ111+#REF!+#REF!+AQ112+#REF!+AQ113+AQ114+AQ115+#REF!+AQ116+AQ117+AQ118+AQ119+#REF!+AQ120+AQ121+#REF!+#REF!+#REF!+AQ122+AQ123+AQ124+AQ125+AQ126+#REF!+#REF!+AQ127+AQ128+AQ129+AQ130+AQ131+AQ132+#REF!+AQ133+#REF!+#REF!+#REF!+#REF!+AQ134+AQ135+#REF!+AQ136+#REF!+#REF!+#REF!+AQ137+AQ138+AQ139+AQ140+#REF!+AQ164+AQ165+#REF!+AQ167+AQ168+AQ178+#REF!+#REF!+#REF!+AQ179+AQ180+AQ181+AQ182+AQ183+AQ184+#REF!+AQ185+AQ186+AQ187+AQ188+AQ189+#REF!+AQ190+AQ191+AQ192+AQ193+AQ194+AQ195+AQ196+AQ197+#REF!+AQ198+AQ199+AQ200+AQ201+#REF!+AQ202+AQ203+AQ204+AQ205+AQ206+AQ207+#REF!+AQ208+#REF!+#REF!+#REF!+#REF!+#REF!+#REF!+#REF!+#REF!+#REF!+AQ209+AQ210+#REF!+AQ211+AQ212+AQ213+AQ214+AQ215+AQ216+AQ217+AQ218+AQ220+AQ219+AQ221+AQ222+AQ223+AQ224+#REF!+#REF!+AQ225+#REF!+#REF!+AQ226+#REF!+#REF!+#REF!+AQ227+AQ228+AQ229+AQ230+AQ231+AQ232+#REF!+AQ234+AQ235+#REF!+#REF!+#REF!+#REF!+#REF!+#REF!+#REF!+#REF!+#REF!+#REF!+AQ237+AQ238+AQ239+AQ240+AQ241+AQ242+AQ243+AQ244+AQ245+AQ246+AQ247+AQ248+#REF!+#REF!+AQ249+AQ250+AQ251+AQ252+AQ253+#REF!+AQ254+AQ255+#REF!+AQ256+AQ257+AQ258+AQ259+#REF!+AQ260+#REF!+#REF!+AQ261+AQ262+AQ263+#REF!+AQ264+AQ265+AQ266+AQ267+#REF!+AQ268+AQ269+AQ270+AQ271+AQ272+AQ273+AQ274+AQ275+AQ276+#REF!+#REF!+AQ277+AQ278+#REF!+AQ279+AQ280+AQ281+AQ282+#REF!+#REF!+#REF!+AQ283+AQ284+AQ285+AQ286+AQ287+AQ288+AQ289+AQ290+AQ291+AQ292+AQ293+AQ294+AQ295+AQ296+AQ297+AQ298+AQ299+AQ300+AQ301+AQ302+AQ303+AQ304+AQ305+#REF!+AQ306+AQ307+AQ308+AQ309+AQ310+AQ311+AQ312+AQ313+AQ314+AQ315+AQ316+AQ317+AQ318+AQ319+AQ320+#REF!+AQ321+#REF!+AQ322+AQ323+AQ324+AQ325+#REF!+AQ326+AQ327+AQ328+AQ329+AQ330+AQ331+AQ332+AQ333+AQ334+AQ335+AQ336+AQ337+AQ338+#REF!+AQ339+#REF!+#REF!+AQ340+#REF!+AQ341+AQ342+AQ343+AQ344+AQ345+AQ346+AQ347+AQ348+#REF!+#REF!+#REF!+#REF!+#REF!+AQ349+AQ350+#REF!+AQ351+#REF!+AQ352+AQ353+AQ354+AQ355+AQ356+AQ357+#REF!+AQ358+AQ359+#REF!+AQ360+AQ361+AQ362+AQ363+AQ364+AQ365+AQ366+AQ367+AQ368+AQ369+AQ370+AQ371+AQ372+AQ373+AQ374+AQ375+AQ376+AQ377+#REF!+AQ378+AQ379+AQ380+#REF!+#REF!+AQ381+AQ382+AQ383+AQ384+AQ385+AQ386+AQ387+AQ388+#REF!+AQ389+AQ390+AQ391+AQ392+AQ393+AQ394+AQ395+#REF!+#REF!+AQ396+#REF!+AQ397+AQ398+AQ399+AQ400+AQ401+AQ402+AQ403+AQ404+AQ405+AQ406+AQ407+AQ408+AQ409+AQ410+AQ411+AQ412+AQ413+AQ414+AQ415+AQ416+AQ417+#REF!+#REF!+#REF!+AQ418+AQ419+AQ423+AQ424+AQ425+AQ426+AQ427+#REF!+#REF!+AQ428+AQ429+AQ430+AQ431+AQ432+AQ433+AQ434+AQ435+#REF!+#REF!+AQ436+AQ437+#REF!+AQ438+AQ439+AQ440+AQ441+AQ442+#REF!+#REF!+AQ443+AQ444+AQ445+#REF!+AQ446+AQ447+AQ448+AQ449+AQ450+AQ451+#REF!+#REF!+AQ452+#REF!+#REF!+#REF!+AQ453+#REF!+#REF!+#REF!+#REF!+#REF!+#REF!+AQ454+AQ455+AQ456+AQ457+AQ458+AQ459+AQ460+AQ461+AQ462+AQ463+AQ464+#REF!+#REF!+#REF!+#REF!+#REF!+#REF!+#REF!+#REF!+#REF!+#REF!+#REF!+#REF!+#REF!+#REF!+#REF!+#REF!+#REF!+#REF!+#REF!+#REF!+#REF!+#REF!+#REF!+#REF!+#REF!+#REF!+#REF!+AQ466+AQ468+AQ469+AQ470+AQ471+AQ472+AQ473+AQ474+AQ475+AQ476+AQ477+AQ478+AQ479+AQ480+AQ481+AQ482+AQ483+AQ484+AQ485+AQ486+AQ487+AQ488+AQ489+AQ490+AQ491+AQ492+AQ493+AQ494+AQ495+AQ496+AQ497+AQ498+AQ499+AQ500+AQ501+AQ502+AQ503+AQ504+AQ505+AQ506+AQ507+AQ533+AQ693+AQ694+AQ695+AQ696+AQ697+AQ698+AQ699+AQ700+AQ701+AQ702+AQ726+AQ727+AQ728+AQ729+AQ730+AQ731+AQ732+AQ967+AQ968+AQ969+AQ970+AQ971+AQ972+AQ973+AQ1023+AQ1067</f>
        <v>#REF!</v>
      </c>
      <c r="AR1087" s="42" t="e">
        <f>+#REF!+#REF!+AR90+AR91+AR92+AR93+AR95+#REF!+AR96+AR97+AR98+AR99+AR100+#REF!+AR101+AR102+AR103+#REF!+AR104+#REF!+AR105+AR106+AR107+AR108+AR109+#REF!+#REF!+#REF!+#REF!+#REF!+AR110+AR111+#REF!+#REF!+AR112+#REF!+AR113+AR114+AR115+#REF!+AR116+AR117+AR118+AR119+#REF!+AR120+AR121+#REF!+#REF!+#REF!+AR122+AR123+AR124+AR125+AR126+#REF!+#REF!+AR127+AR128+AR129+AR130+AR131+AR132+#REF!+AR133+#REF!+#REF!+#REF!+#REF!+AR134+AR135+#REF!+AR136+#REF!+#REF!+#REF!+AR137+AR138+AR139+AR140+#REF!+AR164+AR165+#REF!+AR167+AR168+AR178+#REF!+#REF!+#REF!+AR179+AR180+AR181+AR182+AR183+AR184+#REF!+AR185+AR186+AR187+AR188+AR189+#REF!+AR190+AR191+AR192+AR193+AR194+AR195+AR196+AR197+#REF!+AR198+AR199+AR200+AR201+#REF!+AR202+AR203+AR204+AR205+AR206+AR207+#REF!+AR208+#REF!+#REF!+#REF!+#REF!+#REF!+#REF!+#REF!+#REF!+#REF!+AR209+AR210+#REF!+AR211+AR212+AR213+AR214+AR215+AR216+AR217+AR218+AR220+AR219+AR221+AR222+AR223+AR224+#REF!+#REF!+AR225+#REF!+#REF!+AR226+#REF!+#REF!+#REF!+AR227+AR228+AR229+AR230+AR231+AR232+#REF!+AR234+AR235+#REF!+#REF!+#REF!+#REF!+#REF!+#REF!+#REF!+#REF!+#REF!+#REF!+AR237+AR238+AR239+AR240+AR241+AR242+AR243+AR244+AR245+AR246+AR247+AR248+#REF!+#REF!+AR249+AR250+AR251+AR252+AR253+#REF!+AR254+AR255+#REF!+AR256+AR257+AR258+AR259+#REF!+AR260+#REF!+#REF!+AR261+AR262+AR263+#REF!+AR264+AR265+AR266+AR267+#REF!+AR268+AR269+AR270+AR271+AR272+AR273+AR274+AR275+AR276+#REF!+#REF!+AR277+AR278+#REF!+AR279+AR280+AR281+AR282+#REF!+#REF!+#REF!+AR283+AR284+AR285+AR286+AR287+AR288+AR289+AR290+AR291+AR292+AR293+AR294+AR295+AR296+AR297+AR298+AR299+AR300+AR301+AR302+AR303+AR304+AR305+#REF!+AR306+AR307+AR308+AR309+AR310+AR311+AR312+AR313+AR314+AR315+AR316+AR317+AR318+AR319+AR320+#REF!+AR321+#REF!+AR322+AR323+AR324+AR325+#REF!+AR326+AR327+AR328+AR329+AR330+AR331+AR332+AR333+AR334+AR335+AR336+AR337+AR338+#REF!+AR339+#REF!+#REF!+AR340+#REF!+AR341+AR342+AR343+AR344+AR345+AR346+AR347+AR348+#REF!+#REF!+#REF!+#REF!+#REF!+AR349+AR350+#REF!+AR351+#REF!+AR352+AR353+AR354+AR355+AR356+AR357+#REF!+AR358+AR359+#REF!+AR360+AR361+AR362+AR363+AR364+AR365+AR366+AR367+AR368+AR369+AR370+AR371+AR372+AR373+AR374+AR375+AR376+AR377+#REF!+AR378+AR379+AR380+#REF!+#REF!+AR381+AR382+AR383+AR384+AR385+AR386+AR387+AR388+#REF!+AR389+AR390+AR391+AR392+AR393+AR394+AR395+#REF!+#REF!+AR396+#REF!+AR397+AR398+AR399+AR400+AR401+AR402+AR403+AR404+AR405+AR406+AR407+AR408+AR409+AR410+AR411+AR412+AR413+AR414+AR415+AR416+AR417+#REF!+#REF!+#REF!+AR418+AR419+AR423+AR424+AR425+AR426+AR427+#REF!+#REF!+AR428+AR429+AR430+AR431+AR432+AR433+AR434+AR435+#REF!+#REF!+AR436+AR437+#REF!+AR438+AR439+AR440+AR441+AR442+#REF!+#REF!+AR443+AR444+AR445+#REF!+AR446+AR447+AR448+AR449+AR450+AR451+#REF!+#REF!+AR452+#REF!+#REF!+#REF!+AR453+#REF!+#REF!+#REF!+#REF!+#REF!+#REF!+AR454+AR455+AR456+AR457+AR458+AR459+AR460+AR461+AR462+AR463+AR464+#REF!+#REF!+#REF!+#REF!+#REF!+#REF!+#REF!+#REF!+#REF!+#REF!+#REF!+#REF!+#REF!+#REF!+#REF!+#REF!+#REF!+#REF!+#REF!+#REF!+#REF!+#REF!+#REF!+#REF!+#REF!+#REF!+#REF!+AR466+AR468+AR469+AR470+AR471+AR472+AR473+AR474+AR475+AR476+AR477+AR478+AR479+AR480+AR481+AR482+AR483+AR484+AR485+AR486+AR487+AR488+AR489+AR490+AR491+AR492+AR493+AR494+AR495+AR496+AR497+AR498+AR499+AR500+AR501+AR502+AR503+AR504+AR505+AR506+AR507+AR533+AR693+AR694+AR695+AR696+AR697+AR698+AR699+AR700+AR701+AR702+AR726+AR727+AR728+AR729+AR730+AR731+AR732+AR967+AR968+AR969+AR970+AR971+AR972+AR973+AR1023+AR1067</f>
        <v>#REF!</v>
      </c>
      <c r="AS1087" s="42" t="e">
        <f>+#REF!+#REF!+AS90+AS91+AS92+AS93+AS95+#REF!+AS96+AS97+AS98+AS99+AS100+#REF!+AS101+AS102+AS103+#REF!+AS104+#REF!+AS105+AS106+AS107+AS108+AS109+#REF!+#REF!+#REF!+#REF!+#REF!+AS110+AS111+#REF!+#REF!+AS112+#REF!+AS113+AS114+AS115+#REF!+AS116+AS117+AS118+AS119+#REF!+AS120+AS121+#REF!+#REF!+#REF!+AS122+AS123+AS124+AS125+AS126+#REF!+#REF!+AS127+AS128+AS129+AS130+AS131+AS132+#REF!+AS133+#REF!+#REF!+#REF!+#REF!+AS134+AS135+#REF!+AS136+#REF!+#REF!+#REF!+AS137+AS138+AS139+AS140+#REF!+AS164+AS165+#REF!+AS167+AS168+AS178+#REF!+#REF!+#REF!+AS179+AS180+AS181+AS182+AS183+AS184+#REF!+AS185+AS186+AS187+AS188+AS189+#REF!+AS190+AS191+AS192+AS193+AS194+AS195+AS196+AS197+#REF!+AS198+AS199+AS200+AS201+#REF!+AS202+AS203+AS204+AS205+AS206+AS207+#REF!+AS208+#REF!+#REF!+#REF!+#REF!+#REF!+#REF!+#REF!+#REF!+#REF!+AS209+AS210+#REF!+AS211+AS212+AS213+AS214+AS215+AS216+AS217+AS218+AS220+AS219+AS221+AS222+AS223+AS224+#REF!+#REF!+AS225+#REF!+#REF!+AS226+#REF!+#REF!+#REF!+AS227+AS228+AS229+AS230+AS231+AS232+#REF!+AS234+AS235+#REF!+#REF!+#REF!+#REF!+#REF!+#REF!+#REF!+#REF!+#REF!+#REF!+AS237+AS238+AS239+AS240+AS241+AS242+AS243+AS244+AS245+AS246+AS247+AS248+#REF!+#REF!+AS249+AS250+AS251+AS252+AS253+#REF!+AS254+AS255+#REF!+AS256+AS257+AS258+AS259+#REF!+AS260+#REF!+#REF!+AS261+AS262+AS263+#REF!+AS264+AS265+AS266+AS267+#REF!+AS268+AS269+AS270+AS271+AS272+AS273+AS274+AS275+AS276+#REF!+#REF!+AS277+AS278+#REF!+AS279+AS280+AS281+AS282+#REF!+#REF!+#REF!+AS283+AS284+AS285+AS286+AS287+AS288+AS289+AS290+AS291+AS292+AS293+AS294+AS295+AS296+AS297+AS298+AS299+AS300+AS301+AS302+AS303+AS304+AS305+#REF!+AS306+AS307+AS308+AS309+AS310+AS311+AS312+AS313+AS314+AS315+AS316+AS317+AS318+AS319+AS320+#REF!+AS321+#REF!+AS322+AS323+AS324+AS325+#REF!+AS326+AS327+AS328+AS329+AS330+AS331+AS332+AS333+AS334+AS335+AS336+AS337+AS338+#REF!+AS339+#REF!+#REF!+AS340+#REF!+AS341+AS342+AS343+AS344+AS345+AS346+AS347+AS348+#REF!+#REF!+#REF!+#REF!+#REF!+AS349+AS350+#REF!+AS351+#REF!+AS352+AS353+AS354+AS355+AS356+AS357+#REF!+AS358+AS359+#REF!+AS360+AS361+AS362+AS363+AS364+AS365+AS366+AS367+AS368+AS369+AS370+AS371+AS372+AS373+AS374+AS375+AS376+AS377+#REF!+AS378+AS379+AS380+#REF!+#REF!+AS381+AS382+AS383+AS384+AS385+AS386+AS387+AS388+#REF!+AS389+AS390+AS391+AS392+AS393+AS394+AS395+#REF!+#REF!+AS396+#REF!+AS397+AS398+AS399+AS400+AS401+AS402+AS403+AS404+AS405+AS406+AS407+AS408+AS409+AS410+AS411+AS412+AS413+AS414+AS415+AS416+AS417+#REF!+#REF!+#REF!+AS418+AS419+AS423+AS424+AS425+AS426+AS427+#REF!+#REF!+AS428+AS429+AS430+AS431+AS432+AS433+AS434+AS435+#REF!+#REF!+AS436+AS437+#REF!+AS438+AS439+AS440+AS441+AS442+#REF!+#REF!+AS443+AS444+AS445+#REF!+AS446+AS447+AS448+AS449+AS450+AS451+#REF!+#REF!+AS452+#REF!+#REF!+#REF!+AS453+#REF!+#REF!+#REF!+#REF!+#REF!+#REF!+AS454+AS455+AS456+AS457+AS458+AS459+AS460+AS461+AS462+AS463+AS464+#REF!+#REF!+#REF!+#REF!+#REF!+#REF!+#REF!+#REF!+#REF!+#REF!+#REF!+#REF!+#REF!+#REF!+#REF!+#REF!+#REF!+#REF!+#REF!+#REF!+#REF!+#REF!+#REF!+#REF!+#REF!+#REF!+#REF!+AS466+AS468+AS469+AS470+AS471+AS472+AS473+AS474+AS475+AS476+AS477+AS478+AS479+AS480+AS481+AS482+AS483+AS484+AS485+AS486+AS487+AS488+AS489+AS490+AS491+AS492+AS493+AS494+AS495+AS496+AS497+AS498+AS499+AS500+AS501+AS502+AS503+AS504+AS505+AS506+AS507+AS533+AS693+AS694+AS695+AS696+AS697+AS698+AS699+AS700+AS701+AS702+AS726+AS727+AS728+AS729+AS730+AS731+AS732+AS967+AS968+AS969+AS970+AS971+AS972+AS973+AS1023+AS1067</f>
        <v>#REF!</v>
      </c>
      <c r="AT1087" s="42" t="e">
        <f>+#REF!+#REF!+AT90+AT91+AT92+AT93+AT95+#REF!+AT96+AT97+AT98+AT99+AT100+#REF!+AT101+AT102+AT103+#REF!+AT104+#REF!+AT105+AT106+AT107+AT108+AT109+#REF!+#REF!+#REF!+#REF!+#REF!+AT110+AT111+#REF!+#REF!+AT112+#REF!+AT113+AT114+AT115+#REF!+AT116+AT117+AT118+AT119+#REF!+AT120+AT121+#REF!+#REF!+#REF!+AT122+AT123+AT124+AT125+AT126+#REF!+#REF!+AT127+AT128+AT129+AT130+AT131+AT132+#REF!+AT133+#REF!+#REF!+#REF!+#REF!+AT134+AT135+#REF!+AT136+#REF!+#REF!+#REF!+AT137+AT138+AT139+AT140+#REF!+AT164+AT165+#REF!+AT167+AT168+AT178+#REF!+#REF!+#REF!+AT179+AT180+AT181+AT182+AT183+AT184+#REF!+AT185+AT186+AT187+AT188+AT189+#REF!+AT190+AT191+AT192+AT193+AT194+AT195+AT196+AT197+#REF!+AT198+AT199+AT200+AT201+#REF!+AT202+AT203+AT204+AT205+AT206+AT207+#REF!+AT208+#REF!+#REF!+#REF!+#REF!+#REF!+#REF!+#REF!+#REF!+#REF!+AT209+AT210+#REF!+AT211+AT212+AT213+AT214+AT215+AT216+AT217+AT218+AT220+AT219+AT221+AT222+AT223+AT224+#REF!+#REF!+AT225+#REF!+#REF!+AT226+#REF!+#REF!+#REF!+AT227+AT228+AT229+AT230+AT231+AT232+#REF!+AT234+AT235+#REF!+#REF!+#REF!+#REF!+#REF!+#REF!+#REF!+#REF!+#REF!+#REF!+AT237+AT238+AT239+AT240+AT241+AT242+AT243+AT244+AT245+AT246+AT247+AT248+#REF!+#REF!+AT249+AT250+AT251+AT252+AT253+#REF!+AT254+AT255+#REF!+AT256+AT257+AT258+AT259+#REF!+AT260+#REF!+#REF!+AT261+AT262+AT263+#REF!+AT264+AT265+AT266+AT267+#REF!+AT268+AT269+AT270+AT271+AT272+AT273+AT274+AT275+AT276+#REF!+#REF!+AT277+AT278+#REF!+AT279+AT280+AT281+AT282+#REF!+#REF!+#REF!+AT283+AT284+AT285+AT286+AT287+AT288+AT289+AT290+AT291+AT292+AT293+AT294+AT295+AT296+AT297+AT298+AT299+AT300+AT301+AT302+AT303+AT304+AT305+#REF!+AT306+AT307+AT308+AT309+AT310+AT311+AT312+AT313+AT314+AT315+AT316+AT317+AT318+AT319+AT320+#REF!+AT321+#REF!+AT322+AT323+AT324+AT325+#REF!+AT326+AT327+AT328+AT329+AT330+AT331+AT332+AT333+AT334+AT335+AT336+AT337+AT338+#REF!+AT339+#REF!+#REF!+AT340+#REF!+AT341+AT342+AT343+AT344+AT345+AT346+AT347+AT348+#REF!+#REF!+#REF!+#REF!+#REF!+AT349+AT350+#REF!+AT351+#REF!+AT352+AT353+AT354+AT355+AT356+AT357+#REF!+AT358+AT359+#REF!+AT360+AT361+AT362+AT363+AT364+AT365+AT366+AT367+AT368+AT369+AT370+AT371+AT372+AT373+AT374+AT375+AT376+AT377+#REF!+AT378+AT379+AT380+#REF!+#REF!+AT381+AT382+AT383+AT384+AT385+AT386+AT387+AT388+#REF!+AT389+AT390+AT391+AT392+AT393+AT394+AT395+#REF!+#REF!+AT396+#REF!+AT397+AT398+AT399+AT400+AT401+AT402+AT403+AT404+AT405+AT406+AT407+AT408+AT409+AT410+AT411+AT412+AT413+AT414+AT415+AT416+AT417+#REF!+#REF!+#REF!+AT418+AT419+AT423+AT424+AT425+AT426+AT427+#REF!+#REF!+AT428+AT429+AT430+AT431+AT432+AT433+AT434+AT435+#REF!+#REF!+AT436+AT437+#REF!+AT438+AT439+AT440+AT441+AT442+#REF!+#REF!+AT443+AT444+AT445+#REF!+AT446+AT447+AT448+AT449+AT450+AT451+#REF!+#REF!+AT452+#REF!+#REF!+#REF!+AT453+#REF!+#REF!+#REF!+#REF!+#REF!+#REF!+AT454+AT455+AT456+AT457+AT458+AT459+AT460+AT461+AT462+AT463+AT464+#REF!+#REF!+#REF!+#REF!+#REF!+#REF!+#REF!+#REF!+#REF!+#REF!+#REF!+#REF!+#REF!+#REF!+#REF!+#REF!+#REF!+#REF!+#REF!+#REF!+#REF!+#REF!+#REF!+#REF!+#REF!+#REF!+#REF!+AT466+AT468+AT469+AT470+AT471+AT472+AT473+AT474+AT475+AT476+AT477+AT478+AT479+AT480+AT481+AT482+AT483+AT484+AT485+AT486+AT487+AT488+AT489+AT490+AT491+AT492+AT493+AT494+AT495+AT496+AT497+AT498+AT499+AT500+AT501+AT502+AT503+AT504+AT505+AT506+AT507+AT533+AT693+AT694+AT695+AT696+AT697+AT698+AT699+AT700+AT701+AT702+AT726+AT727+AT728+AT729+AT730+AT731+AT732+AT967+AT968+AT969+AT970+AT971+AT972+AT973+AT1023+AT1067</f>
        <v>#REF!</v>
      </c>
      <c r="AU1087" s="42" t="e">
        <f>+#REF!+#REF!+AU90+AU91+AU92+AU93+AU95+#REF!+AU96+AU97+AU98+AU99+AU100+#REF!+AU101+AU102+AU103+#REF!+AU104+#REF!+AU105+AU106+AU107+AU108+AU109+#REF!+#REF!+#REF!+#REF!+#REF!+AU110+AU111+#REF!+#REF!+AU112+#REF!+AU113+AU114+AU115+#REF!+AU116+AU117+AU118+AU119+#REF!+AU120+AU121+#REF!+#REF!+#REF!+AU122+AU123+AU124+AU125+AU126+#REF!+#REF!+AU127+AU128+AU129+AU130+AU131+AU132+#REF!+AU133+#REF!+#REF!+#REF!+#REF!+AU134+AU135+#REF!+AU136+#REF!+#REF!+#REF!+AU137+AU138+AU139+AU140+#REF!+AU164+AU165+#REF!+AU167+AU168+AU178+#REF!+#REF!+#REF!+AU179+AU180+AU181+AU182+AU183+AU184+#REF!+AU185+AU186+AU187+AU188+AU189+#REF!+AU190+AU191+AU192+AU193+AU194+AU195+AU196+AU197+#REF!+AU198+AU199+AU200+AU201+#REF!+AU202+AU203+AU204+AU205+AU206+AU207+#REF!+AU208+#REF!+#REF!+#REF!+#REF!+#REF!+#REF!+#REF!+#REF!+#REF!+AU209+AU210+#REF!+AU211+AU212+AU213+AU214+AU215+AU216+AU217+AU218+AU220+AU219+AU221+AU222+AU223+AU224+#REF!+#REF!+AU225+#REF!+#REF!+AU226+#REF!+#REF!+#REF!+AU227+AU228+AU229+AU230+AU231+AU232+#REF!+AU234+AU235+#REF!+#REF!+#REF!+#REF!+#REF!+#REF!+#REF!+#REF!+#REF!+#REF!+AU237+AU238+AU239+AU240+AU241+AU242+AU243+AU244+AU245+AU246+AU247+AU248+#REF!+#REF!+AU249+AU250+AU251+AU252+AU253+#REF!+AU254+AU255+#REF!+AU256+AU257+AU258+AU259+#REF!+AU260+#REF!+#REF!+AU261+AU262+AU263+#REF!+AU264+AU265+AU266+AU267+#REF!+AU268+AU269+AU270+AU271+AU272+AU273+AU274+AU275+AU276+#REF!+#REF!+AU277+AU278+#REF!+AU279+AU280+AU281+AU282+#REF!+#REF!+#REF!+AU283+AU284+AU285+AU286+AU287+AU288+AU289+AU290+AU291+AU292+AU293+AU294+AU295+AU296+AU297+AU298+AU299+AU300+AU301+AU302+AU303+AU304+AU305+#REF!+AU306+AU307+AU308+AU309+AU310+AU311+AU312+AU313+AU314+AU315+AU316+AU317+AU318+AU319+AU320+#REF!+AU321+#REF!+AU322+AU323+AU324+AU325+#REF!+AU326+AU327+AU328+AU329+AU330+AU331+AU332+AU333+AU334+AU335+AU336+AU337+AU338+#REF!+AU339+#REF!+#REF!+AU340+#REF!+AU341+AU342+AU343+AU344+AU345+AU346+AU347+AU348+#REF!+#REF!+#REF!+#REF!+#REF!+AU349+AU350+#REF!+AU351+#REF!+AU352+AU353+AU354+AU355+AU356+AU357+#REF!+AU358+AU359+#REF!+AU360+AU361+AU362+AU363+AU364+AU365+AU366+AU367+AU368+AU369+AU370+AU371+AU372+AU373+AU374+AU375+AU376+AU377+#REF!+AU378+AU379+AU380+#REF!+#REF!+AU381+AU382+AU383+AU384+AU385+AU386+AU387+AU388+#REF!+AU389+AU390+AU391+AU392+AU393+AU394+AU395+#REF!+#REF!+AU396+#REF!+AU397+AU398+AU399+AU400+AU401+AU402+AU403+AU404+AU405+AU406+AU407+AU408+AU409+AU410+AU411+AU412+AU413+AU414+AU415+AU416+AU417+#REF!+#REF!+#REF!+AU418+AU419+AU423+AU424+AU425+AU426+AU427+#REF!+#REF!+AU428+AU429+AU430+AU431+AU432+AU433+AU434+AU435+#REF!+#REF!+AU436+AU437+#REF!+AU438+AU439+AU440+AU441+AU442+#REF!+#REF!+AU443+AU444+AU445+#REF!+AU446+AU447+AU448+AU449+AU450+AU451+#REF!+#REF!+AU452+#REF!+#REF!+#REF!+AU453+#REF!+#REF!+#REF!+#REF!+#REF!+#REF!+AU454+AU455+AU456+AU457+AU458+AU459+AU460+AU461+AU462+AU463+AU464+#REF!+#REF!+#REF!+#REF!+#REF!+#REF!+#REF!+#REF!+#REF!+#REF!+#REF!+#REF!+#REF!+#REF!+#REF!+#REF!+#REF!+#REF!+#REF!+#REF!+#REF!+#REF!+#REF!+#REF!+#REF!+#REF!+#REF!+AU466+AU468+AU469+AU470+AU471+AU472+AU473+AU474+AU475+AU476+AU477+AU478+AU479+AU480+AU481+AU482+AU483+AU484+AU485+AU486+AU487+AU488+AU489+AU490+AU491+AU492+AU493+AU494+AU495+AU496+AU497+AU498+AU499+AU500+AU501+AU502+AU503+AU504+AU505+AU506+AU507+AU533+AU693+AU694+AU695+AU696+AU697+AU698+AU699+AU700+AU701+AU702+AU726+AU727+AU728+AU729+AU730+AU731+AU732+AU967+AU968+AU969+AU970+AU971+AU972+AU973+AU1023+AU1067</f>
        <v>#REF!</v>
      </c>
      <c r="AV1087" s="42" t="e">
        <f>+#REF!+#REF!+AV90+AV91+AV92+AV93+AV95+#REF!+AV96+AV97+AV98+AV99+AV100+#REF!+AV101+AV102+AV103+#REF!+AV104+#REF!+AV105+AV106+AV107+AV108+AV109+#REF!+#REF!+#REF!+#REF!+#REF!+AV110+AV111+#REF!+#REF!+AV112+#REF!+AV113+AV114+AV115+#REF!+AV116+AV117+AV118+AV119+#REF!+AV120+AV121+#REF!+#REF!+#REF!+AV122+AV123+AV124+AV125+AV126+#REF!+#REF!+AV127+AV128+AV129+AV130+AV131+AV132+#REF!+AV133+#REF!+#REF!+#REF!+#REF!+AV134+AV135+#REF!+AV136+#REF!+#REF!+#REF!+AV137+AV138+AV139+AV140+#REF!+AV164+AV165+#REF!+AV167+AV168+AV178+#REF!+#REF!+#REF!+AV179+AV180+AV181+AV182+AV183+AV184+#REF!+AV185+AV186+AV187+AV188+AV189+#REF!+AV190+AV191+AV192+AV193+AV194+AV195+AV196+AV197+#REF!+AV198+AV199+AV200+AV201+#REF!+AV202+AV203+AV204+AV205+AV206+AV207+#REF!+AV208+#REF!+#REF!+#REF!+#REF!+#REF!+#REF!+#REF!+#REF!+#REF!+AV209+AV210+#REF!+AV211+AV212+AV213+AV214+AV215+AV216+AV217+AV218+AV220+AV219+AV221+AV222+AV223+AV224+#REF!+#REF!+AV225+#REF!+#REF!+AV226+#REF!+#REF!+#REF!+AV227+AV228+AV229+AV230+AV231+AV232+#REF!+AV234+AV235+#REF!+#REF!+#REF!+#REF!+#REF!+#REF!+#REF!+#REF!+#REF!+#REF!+AV237+AV238+AV239+AV240+AV241+AV242+AV243+AV244+AV245+AV246+AV247+AV248+#REF!+#REF!+AV249+AV250+AV251+AV252+AV253+#REF!+AV254+AV255+#REF!+AV256+AV257+AV258+AV259+#REF!+AV260+#REF!+#REF!+AV261+AV262+AV263+#REF!+AV264+AV265+AV266+AV267+#REF!+AV268+AV269+AV270+AV271+AV272+AV273+AV274+AV275+AV276+#REF!+#REF!+AV277+AV278+#REF!+AV279+AV280+AV281+AV282+#REF!+#REF!+#REF!+AV283+AV284+AV285+AV286+AV287+AV288+AV289+AV290+AV291+AV292+AV293+AV294+AV295+AV296+AV297+AV298+AV299+AV300+AV301+AV302+AV303+AV304+AV305+#REF!+AV306+AV307+AV308+AV309+AV310+AV311+AV312+AV313+AV314+AV315+AV316+AV317+AV318+AV319+AV320+#REF!+AV321+#REF!+AV322+AV323+AV324+AV325+#REF!+AV326+AV327+AV328+AV329+AV330+AV331+AV332+AV333+AV334+AV335+AV336+AV337+AV338+#REF!+AV339+#REF!+#REF!+AV340+#REF!+AV341+AV342+AV343+AV344+AV345+AV346+AV347+AV348+#REF!+#REF!+#REF!+#REF!+#REF!+AV349+AV350+#REF!+AV351+#REF!+AV352+AV353+AV354+AV355+AV356+AV357+#REF!+AV358+AV359+#REF!+AV360+AV361+AV362+AV363+AV364+AV365+AV366+AV367+AV368+AV369+AV370+AV371+AV372+AV373+AV374+AV375+AV376+AV377+#REF!+AV378+AV379+AV380+#REF!+#REF!+AV381+AV382+AV383+AV384+AV385+AV386+AV387+AV388+#REF!+AV389+AV390+AV391+AV392+AV393+AV394+AV395+#REF!+#REF!+AV396+#REF!+AV397+AV398+AV399+AV400+AV401+AV402+AV403+AV404+AV405+AV406+AV407+AV408+AV409+AV410+AV411+AV412+AV413+AV414+AV415+AV416+AV417+#REF!+#REF!+#REF!+AV418+AV419+AV423+AV424+AV425+AV426+AV427+#REF!+#REF!+AV428+AV429+AV430+AV431+AV432+AV433+AV434+AV435+#REF!+#REF!+AV436+AV437+#REF!+AV438+AV439+AV440+AV441+AV442+#REF!+#REF!+AV443+AV444+AV445+#REF!+AV446+AV447+AV448+AV449+AV450+AV451+#REF!+#REF!+AV452+#REF!+#REF!+#REF!+AV453+#REF!+#REF!+#REF!+#REF!+#REF!+#REF!+AV454+AV455+AV456+AV457+AV458+AV459+AV460+AV461+AV462+AV463+AV464+#REF!+#REF!+#REF!+#REF!+#REF!+#REF!+#REF!+#REF!+#REF!+#REF!+#REF!+#REF!+#REF!+#REF!+#REF!+#REF!+#REF!+#REF!+#REF!+#REF!+#REF!+#REF!+#REF!+#REF!+#REF!+#REF!+#REF!+AV466+AV468+AV469+AV470+AV471+AV472+AV473+AV474+AV475+AV476+AV477+AV478+AV479+AV480+AV481+AV482+AV483+AV484+AV485+AV486+AV487+AV488+AV489+AV490+AV491+AV492+AV493+AV494+AV495+AV496+AV497+AV498+AV499+AV500+AV501+AV502+AV503+AV504+AV505+AV506+AV507+AV533+AV693+AV694+AV695+AV696+AV697+AV698+AV699+AV700+AV701+AV702+AV726+AV727+AV728+AV729+AV730+AV731+AV732+AV967+AV968+AV969+AV970+AV971+AV972+AV973+AV1023+AV1067</f>
        <v>#REF!</v>
      </c>
      <c r="AW1087" s="42" t="e">
        <f>+#REF!+#REF!+AW90+AW91+AW92+AW93+AW95+#REF!+AW96+AW97+AW98+AW99+AW100+#REF!+AW101+AW102+AW103+#REF!+AW104+#REF!+AW105+AW106+AW107+AW108+AW109+#REF!+#REF!+#REF!+#REF!+#REF!+AW110+AW111+#REF!+#REF!+AW112+#REF!+AW113+AW114+AW115+#REF!+AW116+AW117+AW118+AW119+#REF!+AW120+AW121+#REF!+#REF!+#REF!+AW122+AW123+AW124+AW125+AW126+#REF!+#REF!+AW127+AW128+AW129+AW130+AW131+AW132+#REF!+AW133+#REF!+#REF!+#REF!+#REF!+AW134+AW135+#REF!+AW136+#REF!+#REF!+#REF!+AW137+AW138+AW139+AW140+#REF!+AW164+AW165+#REF!+AW167+AW168+AW178+#REF!+#REF!+#REF!+AW179+AW180+AW181+AW182+AW183+AW184+#REF!+AW185+AW186+AW187+AW188+AW189+#REF!+AW190+AW191+AW192+AW193+AW194+AW195+AW196+AW197+#REF!+AW198+AW199+AW200+AW201+#REF!+AW202+AW203+AW204+AW205+AW206+AW207+#REF!+AW208+#REF!+#REF!+#REF!+#REF!+#REF!+#REF!+#REF!+#REF!+#REF!+AW209+AW210+#REF!+AW211+AW212+AW213+AW214+AW215+AW216+AW217+AW218+AW220+AW219+AW221+AW222+AW223+AW224+#REF!+#REF!+AW225+#REF!+#REF!+AW226+#REF!+#REF!+#REF!+AW227+AW228+AW229+AW230+AW231+AW232+#REF!+AW234+AW235+#REF!+#REF!+#REF!+#REF!+#REF!+#REF!+#REF!+#REF!+#REF!+#REF!+AW237+AW238+AW239+AW240+AW241+AW242+AW243+AW244+AW245+AW246+AW247+AW248+#REF!+#REF!+AW249+AW250+AW251+AW252+AW253+#REF!+AW254+AW255+#REF!+AW256+AW257+AW258+AW259+#REF!+AW260+#REF!+#REF!+AW261+AW262+AW263+#REF!+AW264+AW265+AW266+AW267+#REF!+AW268+AW269+AW270+AW271+AW272+AW273+AW274+AW275+AW276+#REF!+#REF!+AW277+AW278+#REF!+AW279+AW280+AW281+AW282+#REF!+#REF!+#REF!+AW283+AW284+AW285+AW286+AW287+AW288+AW289+AW290+AW291+AW292+AW293+AW294+AW295+AW296+AW297+AW298+AW299+AW300+AW301+AW302+AW303+AW304+AW305+#REF!+AW306+AW307+AW308+AW309+AW310+AW311+AW312+AW313+AW314+AW315+AW316+AW317+AW318+AW319+AW320+#REF!+AW321+#REF!+AW322+AW323+AW324+AW325+#REF!+AW326+AW327+AW328+AW329+AW330+AW331+AW332+AW333+AW334+AW335+AW336+AW337+AW338+#REF!+AW339+#REF!+#REF!+AW340+#REF!+AW341+AW342+AW343+AW344+AW345+AW346+AW347+AW348+#REF!+#REF!+#REF!+#REF!+#REF!+AW349+AW350+#REF!+AW351+#REF!+AW352+AW353+AW354+AW355+AW356+AW357+#REF!+AW358+AW359+#REF!+AW360+AW361+AW362+AW363+AW364+AW365+AW366+AW367+AW368+AW369+AW370+AW371+AW372+AW373+AW374+AW375+AW376+AW377+#REF!+AW378+AW379+AW380+#REF!+#REF!+AW381+AW382+AW383+AW384+AW385+AW386+AW387+AW388+#REF!+AW389+AW390+AW391+AW392+AW393+AW394+AW395+#REF!+#REF!+AW396+#REF!+AW397+AW398+AW399+AW400+AW401+AW402+AW403+AW404+AW405+AW406+AW407+AW408+AW409+AW410+AW411+AW412+AW413+AW414+AW415+AW416+AW417+#REF!+#REF!+#REF!+AW418+AW419+AW423+AW424+AW425+AW426+AW427+#REF!+#REF!+AW428+AW429+AW430+AW431+AW432+AW433+AW434+AW435+#REF!+#REF!+AW436+AW437+#REF!+AW438+AW439+AW440+AW441+AW442+#REF!+#REF!+AW443+AW444+AW445+#REF!+AW446+AW447+AW448+AW449+AW450+AW451+#REF!+#REF!+AW452+#REF!+#REF!+#REF!+AW453+#REF!+#REF!+#REF!+#REF!+#REF!+#REF!+AW454+AW455+AW456+AW457+AW458+AW459+AW460+AW461+AW462+AW463+AW464+#REF!+#REF!+#REF!+#REF!+#REF!+#REF!+#REF!+#REF!+#REF!+#REF!+#REF!+#REF!+#REF!+#REF!+#REF!+#REF!+#REF!+#REF!+#REF!+#REF!+#REF!+#REF!+#REF!+#REF!+#REF!+#REF!+#REF!+AW466+AW468+AW469+AW470+AW471+AW472+AW473+AW474+AW475+AW476+AW477+AW478+AW479+AW480+AW481+AW482+AW483+AW484+AW485+AW486+AW487+AW488+AW489+AW490+AW491+AW492+AW493+AW494+AW495+AW496+AW497+AW498+AW499+AW500+AW501+AW502+AW503+AW504+AW505+AW506+AW507+AW533+AW693+AW694+AW695+AW696+AW697+AW698+AW699+AW700+AW701+AW702+AW726+AW727+AW728+AW729+AW730+AW731+AW732+AW967+AW968+AW969+AW970+AW971+AW972+AW973+AW1023+AW1067</f>
        <v>#REF!</v>
      </c>
      <c r="AX1087" s="42" t="e">
        <f>+#REF!+#REF!+AX90+AX91+AX92+AX93+AX95+#REF!+AX96+AX97+AX98+AX99+AX100+#REF!+AX101+AX102+AX103+#REF!+AX104+#REF!+AX105+AX106+AX107+AX108+AX109+#REF!+#REF!+#REF!+#REF!+#REF!+AX110+AX111+#REF!+#REF!+AX112+#REF!+AX113+AX114+AX115+#REF!+AX116+AX117+AX118+AX119+#REF!+AX120+AX121+#REF!+#REF!+#REF!+AX122+AX123+AX124+AX125+AX126+#REF!+#REF!+AX127+AX128+AX129+AX130+AX131+AX132+#REF!+AX133+#REF!+#REF!+#REF!+#REF!+AX134+AX135+#REF!+AX136+#REF!+#REF!+#REF!+AX137+AX138+AX139+AX140+#REF!+AX164+AX165+#REF!+AX167+AX168+AX178+#REF!+#REF!+#REF!+AX179+AX180+AX181+AX182+AX183+AX184+#REF!+AX185+AX186+AX187+AX188+AX189+#REF!+AX190+AX191+AX192+AX193+AX194+AX195+AX196+AX197+#REF!+AX198+AX199+AX200+AX201+#REF!+AX202+AX203+AX204+AX205+AX206+AX207+#REF!+AX208+#REF!+#REF!+#REF!+#REF!+#REF!+#REF!+#REF!+#REF!+#REF!+AX209+AX210+#REF!+AX211+AX212+AX213+AX214+AX215+AX216+AX217+AX218+AX220+AX219+AX221+AX222+AX223+AX224+#REF!+#REF!+AX225+#REF!+#REF!+AX226+#REF!+#REF!+#REF!+AX227+AX228+AX229+AX230+AX231+AX232+#REF!+AX234+AX235+#REF!+#REF!+#REF!+#REF!+#REF!+#REF!+#REF!+#REF!+#REF!+#REF!+AX237+AX238+AX239+AX240+AX241+AX242+AX243+AX244+AX245+AX246+AX247+AX248+#REF!+#REF!+AX249+AX250+AX251+AX252+AX253+#REF!+AX254+AX255+#REF!+AX256+AX257+AX258+AX259+#REF!+AX260+#REF!+#REF!+AX261+AX262+AX263+#REF!+AX264+AX265+AX266+AX267+#REF!+AX268+AX269+AX270+AX271+AX272+AX273+AX274+AX275+AX276+#REF!+#REF!+AX277+AX278+#REF!+AX279+AX280+AX281+AX282+#REF!+#REF!+#REF!+AX283+AX284+AX285+AX286+AX287+AX288+AX289+AX290+AX291+AX292+AX293+AX294+AX295+AX296+AX297+AX298+AX299+AX300+AX301+AX302+AX303+AX304+AX305+#REF!+AX306+AX307+AX308+AX309+AX310+AX311+AX312+AX313+AX314+AX315+AX316+AX317+AX318+AX319+AX320+#REF!+AX321+#REF!+AX322+AX323+AX324+AX325+#REF!+AX326+AX327+AX328+AX329+AX330+AX331+AX332+AX333+AX334+AX335+AX336+AX337+AX338+#REF!+AX339+#REF!+#REF!+AX340+#REF!+AX341+AX342+AX343+AX344+AX345+AX346+AX347+AX348+#REF!+#REF!+#REF!+#REF!+#REF!+AX349+AX350+#REF!+AX351+#REF!+AX352+AX353+AX354+AX355+AX356+AX357+#REF!+AX358+AX359+#REF!+AX360+AX361+AX362+AX363+AX364+AX365+AX366+AX367+AX368+AX369+AX370+AX371+AX372+AX373+AX374+AX375+AX376+AX377+#REF!+AX378+AX379+AX380+#REF!+#REF!+AX381+AX382+AX383+AX384+AX385+AX386+AX387+AX388+#REF!+AX389+AX390+AX391+AX392+AX393+AX394+AX395+#REF!+#REF!+AX396+#REF!+AX397+AX398+AX399+AX400+AX401+AX402+AX403+AX404+AX405+AX406+AX407+AX408+AX409+AX410+AX411+AX412+AX413+AX414+AX415+AX416+AX417+#REF!+#REF!+#REF!+AX418+AX419+AX423+AX424+AX425+AX426+AX427+#REF!+#REF!+AX428+AX429+AX430+AX431+AX432+AX433+AX434+AX435+#REF!+#REF!+AX436+AX437+#REF!+AX438+AX439+AX440+AX441+AX442+#REF!+#REF!+AX443+AX444+AX445+#REF!+AX446+AX447+AX448+AX449+AX450+AX451+#REF!+#REF!+AX452+#REF!+#REF!+#REF!+AX453+#REF!+#REF!+#REF!+#REF!+#REF!+#REF!+AX454+AX455+AX456+AX457+AX458+AX459+AX460+AX461+AX462+AX463+AX464+#REF!+#REF!+#REF!+#REF!+#REF!+#REF!+#REF!+#REF!+#REF!+#REF!+#REF!+#REF!+#REF!+#REF!+#REF!+#REF!+#REF!+#REF!+#REF!+#REF!+#REF!+#REF!+#REF!+#REF!+#REF!+#REF!+#REF!+AX466+AX468+AX469+AX470+AX471+AX472+AX473+AX474+AX475+AX476+AX477+AX478+AX479+AX480+AX481+AX482+AX483+AX484+AX485+AX486+AX487+AX488+AX489+AX490+AX491+AX492+AX493+AX494+AX495+AX496+AX497+AX498+AX499+AX500+AX501+AX502+AX503+AX504+AX505+AX506+AX507+AX533+AX693+AX694+AX695+AX696+AX697+AX698+AX699+AX700+AX701+AX702+AX726+AX727+AX728+AX729+AX730+AX731+AX732+AX967+AX968+AX969+AX970+AX971+AX972+AX973+AX1023+AX1067</f>
        <v>#REF!</v>
      </c>
      <c r="AY1087" s="42" t="e">
        <f>+#REF!+#REF!+AY90+AY91+AY92+AY93+AY95+#REF!+AY96+AY97+AY98+AY99+AY100+#REF!+AY101+AY102+AY103+#REF!+AY104+#REF!+AY105+AY106+AY107+AY108+AY109+#REF!+#REF!+#REF!+#REF!+#REF!+AY110+AY111+#REF!+#REF!+AY112+#REF!+AY113+AY114+AY115+#REF!+AY116+AY117+AY118+AY119+#REF!+AY120+AY121+#REF!+#REF!+#REF!+AY122+AY123+AY124+AY125+AY126+#REF!+#REF!+AY127+AY128+AY129+AY130+AY131+AY132+#REF!+AY133+#REF!+#REF!+#REF!+#REF!+AY134+AY135+#REF!+AY136+#REF!+#REF!+#REF!+AY137+AY138+AY139+AY140+#REF!+AY164+AY165+#REF!+AY167+AY168+AY178+#REF!+#REF!+#REF!+AY179+AY180+AY181+AY182+AY183+AY184+#REF!+AY185+AY186+AY187+AY188+AY189+#REF!+AY190+AY191+AY192+AY193+AY194+AY195+AY196+AY197+#REF!+AY198+AY199+AY200+AY201+#REF!+AY202+AY203+AY204+AY205+AY206+AY207+#REF!+AY208+#REF!+#REF!+#REF!+#REF!+#REF!+#REF!+#REF!+#REF!+#REF!+AY209+AY210+#REF!+AY211+AY212+AY213+AY214+AY215+AY216+AY217+AY218+AY220+AY219+AY221+AY222+AY223+AY224+#REF!+#REF!+AY225+#REF!+#REF!+AY226+#REF!+#REF!+#REF!+AY227+AY228+AY229+AY230+AY231+AY232+#REF!+AY234+AY235+#REF!+#REF!+#REF!+#REF!+#REF!+#REF!+#REF!+#REF!+#REF!+#REF!+AY237+AY238+AY239+AY240+AY241+AY242+AY243+AY244+AY245+AY246+AY247+AY248+#REF!+#REF!+AY249+AY250+AY251+AY252+AY253+#REF!+AY254+AY255+#REF!+AY256+AY257+AY258+AY259+#REF!+AY260+#REF!+#REF!+AY261+AY262+AY263+#REF!+AY264+AY265+AY266+AY267+#REF!+AY268+AY269+AY270+AY271+AY272+AY273+AY274+AY275+AY276+#REF!+#REF!+AY277+AY278+#REF!+AY279+AY280+AY281+AY282+#REF!+#REF!+#REF!+AY283+AY284+AY285+AY286+AY287+AY288+AY289+AY290+AY291+AY292+AY293+AY294+AY295+AY296+AY297+AY298+AY299+AY300+AY301+AY302+AY303+AY304+AY305+#REF!+AY306+AY307+AY308+AY309+AY310+AY311+AY312+AY313+AY314+AY315+AY316+AY317+AY318+AY319+AY320+#REF!+AY321+#REF!+AY322+AY323+AY324+AY325+#REF!+AY326+AY327+AY328+AY329+AY330+AY331+AY332+AY333+AY334+AY335+AY336+AY337+AY338+#REF!+AY339+#REF!+#REF!+AY340+#REF!+AY341+AY342+AY343+AY344+AY345+AY346+AY347+AY348+#REF!+#REF!+#REF!+#REF!+#REF!+AY349+AY350+#REF!+AY351+#REF!+AY352+AY353+AY354+AY355+AY356+AY357+#REF!+AY358+AY359+#REF!+AY360+AY361+AY362+AY363+AY364+AY365+AY366+AY367+AY368+AY369+AY370+AY371+AY372+AY373+AY374+AY375+AY376+AY377+#REF!+AY378+AY379+AY380+#REF!+#REF!+AY381+AY382+AY383+AY384+AY385+AY386+AY387+AY388+#REF!+AY389+AY390+AY391+AY392+AY393+AY394+AY395+#REF!+#REF!+AY396+#REF!+AY397+AY398+AY399+AY400+AY401+AY402+AY403+AY404+AY405+AY406+AY407+AY408+AY409+AY410+AY411+AY412+AY413+AY414+AY415+AY416+AY417+#REF!+#REF!+#REF!+AY418+AY419+AY423+AY424+AY425+AY426+AY427+#REF!+#REF!+AY428+AY429+AY430+AY431+AY432+AY433+AY434+AY435+#REF!+#REF!+AY436+AY437+#REF!+AY438+AY439+AY440+AY441+AY442+#REF!+#REF!+AY443+AY444+AY445+#REF!+AY446+AY447+AY448+AY449+AY450+AY451+#REF!+#REF!+AY452+#REF!+#REF!+#REF!+AY453+#REF!+#REF!+#REF!+#REF!+#REF!+#REF!+AY454+AY455+AY456+AY457+AY458+AY459+AY460+AY461+AY462+AY463+AY464+#REF!+#REF!+#REF!+#REF!+#REF!+#REF!+#REF!+#REF!+#REF!+#REF!+#REF!+#REF!+#REF!+#REF!+#REF!+#REF!+#REF!+#REF!+#REF!+#REF!+#REF!+#REF!+#REF!+#REF!+#REF!+#REF!+#REF!+AY466+AY468+AY469+AY470+AY471+AY472+AY473+AY474+AY475+AY476+AY477+AY478+AY479+AY480+AY481+AY482+AY483+AY484+AY485+AY486+AY487+AY488+AY489+AY490+AY491+AY492+AY493+AY494+AY495+AY496+AY497+AY498+AY499+AY500+AY501+AY502+AY503+AY504+AY505+AY506+AY507+AY533+AY693+AY694+AY695+AY696+AY697+AY698+AY699+AY700+AY701+AY702+AY726+AY727+AY728+AY729+AY730+AY731+AY732+AY967+AY968+AY969+AY970+AY971+AY972+AY973+AY1023+AY1067</f>
        <v>#REF!</v>
      </c>
      <c r="AZ1087" s="42" t="e">
        <f>+#REF!+#REF!+AZ90+AZ91+AZ92+AZ93+AZ95+#REF!+AZ96+AZ97+AZ98+AZ99+AZ100+#REF!+AZ101+AZ102+AZ103+#REF!+AZ104+#REF!+AZ105+AZ106+AZ107+AZ108+AZ109+#REF!+#REF!+#REF!+#REF!+#REF!+AZ110+AZ111+#REF!+#REF!+AZ112+#REF!+AZ113+AZ114+AZ115+#REF!+AZ116+AZ117+AZ118+AZ119+#REF!+AZ120+AZ121+#REF!+#REF!+#REF!+AZ122+AZ123+AZ124+AZ125+AZ126+#REF!+#REF!+AZ127+AZ128+AZ129+AZ130+AZ131+AZ132+#REF!+AZ133+#REF!+#REF!+#REF!+#REF!+AZ134+AZ135+#REF!+AZ136+#REF!+#REF!+#REF!+AZ137+AZ138+AZ139+AZ140+#REF!+AZ164+AZ165+#REF!+AZ167+AZ168+AZ178+#REF!+#REF!+#REF!+AZ179+AZ180+AZ181+AZ182+AZ183+AZ184+#REF!+AZ185+AZ186+AZ187+AZ188+AZ189+#REF!+AZ190+AZ191+AZ192+AZ193+AZ194+AZ195+AZ196+AZ197+#REF!+AZ198+AZ199+AZ200+AZ201+#REF!+AZ202+AZ203+AZ204+AZ205+AZ206+AZ207+#REF!+AZ208+#REF!+#REF!+#REF!+#REF!+#REF!+#REF!+#REF!+#REF!+#REF!+AZ209+AZ210+#REF!+AZ211+AZ212+AZ213+AZ214+AZ215+AZ216+AZ217+AZ218+AZ220+AZ219+AZ221+AZ222+AZ223+AZ224+#REF!+#REF!+AZ225+#REF!+#REF!+AZ226+#REF!+#REF!+#REF!+AZ227+AZ228+AZ229+AZ230+AZ231+AZ232+#REF!+AZ234+AZ235+#REF!+#REF!+#REF!+#REF!+#REF!+#REF!+#REF!+#REF!+#REF!+#REF!+AZ237+AZ238+AZ239+AZ240+AZ241+AZ242+AZ243+AZ244+AZ245+AZ246+AZ247+AZ248+#REF!+#REF!+AZ249+AZ250+AZ251+AZ252+AZ253+#REF!+AZ254+AZ255+#REF!+AZ256+AZ257+AZ258+AZ259+#REF!+AZ260+#REF!+#REF!+AZ261+AZ262+AZ263+#REF!+AZ264+AZ265+AZ266+AZ267+#REF!+AZ268+AZ269+AZ270+AZ271+AZ272+AZ273+AZ274+AZ275+AZ276+#REF!+#REF!+AZ277+AZ278+#REF!+AZ279+AZ280+AZ281+AZ282+#REF!+#REF!+#REF!+AZ283+AZ284+AZ285+AZ286+AZ287+AZ288+AZ289+AZ290+AZ291+AZ292+AZ293+AZ294+AZ295+AZ296+AZ297+AZ298+AZ299+AZ300+AZ301+AZ302+AZ303+AZ304+AZ305+#REF!+AZ306+AZ307+AZ308+AZ309+AZ310+AZ311+AZ312+AZ313+AZ314+AZ315+AZ316+AZ317+AZ318+AZ319+AZ320+#REF!+AZ321+#REF!+AZ322+AZ323+AZ324+AZ325+#REF!+AZ326+AZ327+AZ328+AZ329+AZ330+AZ331+AZ332+AZ333+AZ334+AZ335+AZ336+AZ337+AZ338+#REF!+AZ339+#REF!+#REF!+AZ340+#REF!+AZ341+AZ342+AZ343+AZ344+AZ345+AZ346+AZ347+AZ348+#REF!+#REF!+#REF!+#REF!+#REF!+AZ349+AZ350+#REF!+AZ351+#REF!+AZ352+AZ353+AZ354+AZ355+AZ356+AZ357+#REF!+AZ358+AZ359+#REF!+AZ360+AZ361+AZ362+AZ363+AZ364+AZ365+AZ366+AZ367+AZ368+AZ369+AZ370+AZ371+AZ372+AZ373+AZ374+AZ375+AZ376+AZ377+#REF!+AZ378+AZ379+AZ380+#REF!+#REF!+AZ381+AZ382+AZ383+AZ384+AZ385+AZ386+AZ387+AZ388+#REF!+AZ389+AZ390+AZ391+AZ392+AZ393+AZ394+AZ395+#REF!+#REF!+AZ396+#REF!+AZ397+AZ398+AZ399+AZ400+AZ401+AZ402+AZ403+AZ404+AZ405+AZ406+AZ407+AZ408+AZ409+AZ410+AZ411+AZ412+AZ413+AZ414+AZ415+AZ416+AZ417+#REF!+#REF!+#REF!+AZ418+AZ419+AZ423+AZ424+AZ425+AZ426+AZ427+#REF!+#REF!+AZ428+AZ429+AZ430+AZ431+AZ432+AZ433+AZ434+AZ435+#REF!+#REF!+AZ436+AZ437+#REF!+AZ438+AZ439+AZ440+AZ441+AZ442+#REF!+#REF!+AZ443+AZ444+AZ445+#REF!+AZ446+AZ447+AZ448+AZ449+AZ450+AZ451+#REF!+#REF!+AZ452+#REF!+#REF!+#REF!+AZ453+#REF!+#REF!+#REF!+#REF!+#REF!+#REF!+AZ454+AZ455+AZ456+AZ457+AZ458+AZ459+AZ460+AZ461+AZ462+AZ463+AZ464+#REF!+#REF!+#REF!+#REF!+#REF!+#REF!+#REF!+#REF!+#REF!+#REF!+#REF!+#REF!+#REF!+#REF!+#REF!+#REF!+#REF!+#REF!+#REF!+#REF!+#REF!+#REF!+#REF!+#REF!+#REF!+#REF!+#REF!+AZ466+AZ468+AZ469+AZ470+AZ471+AZ472+AZ473+AZ474+AZ475+AZ476+AZ477+AZ478+AZ479+AZ480+AZ481+AZ482+AZ483+AZ484+AZ485+AZ486+AZ487+AZ488+AZ489+AZ490+AZ491+AZ492+AZ493+AZ494+AZ495+AZ496+AZ497+AZ498+AZ499+AZ500+AZ501+AZ502+AZ503+AZ504+AZ505+AZ506+AZ507+AZ533+AZ693+AZ694+AZ695+AZ696+AZ697+AZ698+AZ699+AZ700+AZ701+AZ702+AZ726+AZ727+AZ728+AZ729+AZ730+AZ731+AZ732+AZ967+AZ968+AZ969+AZ970+AZ971+AZ972+AZ973+AZ1023+AZ1067</f>
        <v>#REF!</v>
      </c>
      <c r="BA1087" s="42" t="e">
        <f>+#REF!+#REF!+BA90+BA91+BA92+BA93+BA95+#REF!+BA96+BA97+BA98+BA99+BA100+#REF!+BA101+BA102+BA103+#REF!+BA104+#REF!+BA105+BA106+BA107+BA108+BA109+#REF!+#REF!+#REF!+#REF!+#REF!+BA110+BA111+#REF!+#REF!+BA112+#REF!+BA113+BA114+BA115+#REF!+BA116+BA117+BA118+BA119+#REF!+BA120+BA121+#REF!+#REF!+#REF!+BA122+BA123+BA124+BA125+BA126+#REF!+#REF!+BA127+BA128+BA129+BA130+BA131+BA132+#REF!+BA133+#REF!+#REF!+#REF!+#REF!+BA134+BA135+#REF!+BA136+#REF!+#REF!+#REF!+BA137+BA138+BA139+BA140+#REF!+BA164+BA165+#REF!+BA167+BA168+BA178+#REF!+#REF!+#REF!+BA179+BA180+BA181+BA182+BA183+BA184+#REF!+BA185+BA186+BA187+BA188+BA189+#REF!+BA190+BA191+BA192+BA193+BA194+BA195+BA196+BA197+#REF!+BA198+BA199+BA200+BA201+#REF!+BA202+BA203+BA204+BA205+BA206+BA207+#REF!+BA208+#REF!+#REF!+#REF!+#REF!+#REF!+#REF!+#REF!+#REF!+#REF!+BA209+BA210+#REF!+BA211+BA212+BA213+BA214+BA215+BA216+BA217+BA218+BA220+BA219+BA221+BA222+BA223+BA224+#REF!+#REF!+BA225+#REF!+#REF!+BA226+#REF!+#REF!+#REF!+BA227+BA228+BA229+BA230+BA231+BA232+#REF!+BA234+BA235+#REF!+#REF!+#REF!+#REF!+#REF!+#REF!+#REF!+#REF!+#REF!+#REF!+BA237+BA238+BA239+BA240+BA241+BA242+BA243+BA244+BA245+BA246+BA247+BA248+#REF!+#REF!+BA249+BA250+BA251+BA252+BA253+#REF!+BA254+BA255+#REF!+BA256+BA257+BA258+BA259+#REF!+BA260+#REF!+#REF!+BA261+BA262+BA263+#REF!+BA264+BA265+BA266+BA267+#REF!+BA268+BA269+BA270+BA271+BA272+BA273+BA274+BA275+BA276+#REF!+#REF!+BA277+BA278+#REF!+BA279+BA280+BA281+BA282+#REF!+#REF!+#REF!+BA283+BA284+BA285+BA286+BA287+BA288+BA289+BA290+BA291+BA292+BA293+BA294+BA295+BA296+BA297+BA298+BA299+BA300+BA301+BA302+BA303+BA304+BA305+#REF!+BA306+BA307+BA308+BA309+BA310+BA311+BA312+BA313+BA314+BA315+BA316+BA317+BA318+BA319+BA320+#REF!+BA321+#REF!+BA322+BA323+BA324+BA325+#REF!+BA326+BA327+BA328+BA329+BA330+BA331+BA332+BA333+BA334+BA335+BA336+BA337+BA338+#REF!+BA339+#REF!+#REF!+BA340+#REF!+BA341+BA342+BA343+BA344+BA345+BA346+BA347+BA348+#REF!+#REF!+#REF!+#REF!+#REF!+BA349+BA350+#REF!+BA351+#REF!+BA352+BA353+BA354+BA355+BA356+BA357+#REF!+BA358+BA359+#REF!+BA360+BA361+BA362+BA363+BA364+BA365+BA366+BA367+BA368+BA369+BA370+BA371+BA372+BA373+BA374+BA375+BA376+BA377+#REF!+BA378+BA379+BA380+#REF!+#REF!+BA381+BA382+BA383+BA384+BA385+BA386+BA387+BA388+#REF!+BA389+BA390+BA391+BA392+BA393+BA394+BA395+#REF!+#REF!+BA396+#REF!+BA397+BA398+BA399+BA400+BA401+BA402+BA403+BA404+BA405+BA406+BA407+BA408+BA409+BA410+BA411+BA412+BA413+BA414+BA415+BA416+BA417+#REF!+#REF!+#REF!+BA418+BA419+BA423+BA424+BA425+BA426+BA427+#REF!+#REF!+BA428+BA429+BA430+BA431+BA432+BA433+BA434+BA435+#REF!+#REF!+BA436+BA437+#REF!+BA438+BA439+BA440+BA441+BA442+#REF!+#REF!+BA443+BA444+BA445+#REF!+BA446+BA447+BA448+BA449+BA450+BA451+#REF!+#REF!+BA452+#REF!+#REF!+#REF!+BA453+#REF!+#REF!+#REF!+#REF!+#REF!+#REF!+BA454+BA455+BA456+BA457+BA458+BA459+BA460+BA461+BA462+BA463+BA464+#REF!+#REF!+#REF!+#REF!+#REF!+#REF!+#REF!+#REF!+#REF!+#REF!+#REF!+#REF!+#REF!+#REF!+#REF!+#REF!+#REF!+#REF!+#REF!+#REF!+#REF!+#REF!+#REF!+#REF!+#REF!+#REF!+#REF!+BA466+BA468+BA469+BA470+BA471+BA472+BA473+BA474+BA475+BA476+BA477+BA478+BA479+BA480+BA481+BA482+BA483+BA484+BA485+BA486+BA487+BA488+BA489+BA490+BA491+BA492+BA493+BA494+BA495+BA496+BA497+BA498+BA499+BA500+BA501+BA502+BA503+BA504+BA505+BA506+BA507+BA533+BA693+BA694+BA695+BA696+BA697+BA698+BA699+BA700+BA701+BA702+BA726+BA727+BA728+BA729+BA730+BA731+BA732+BA967+BA968+BA969+BA970+BA971+BA972+BA973+BA1023+BA1067</f>
        <v>#REF!</v>
      </c>
      <c r="BB1087" s="42" t="e">
        <f>+#REF!+#REF!+BB90+BB91+BB92+BB93+BB95+#REF!+BB96+BB97+BB98+BB99+BB100+#REF!+BB101+BB102+BB103+#REF!+BB104+#REF!+BB105+BB106+BB107+BB108+BB109+#REF!+#REF!+#REF!+#REF!+#REF!+BB110+BB111+#REF!+#REF!+BB112+#REF!+BB113+BB114+BB115+#REF!+BB116+BB117+BB118+BB119+#REF!+BB120+BB121+#REF!+#REF!+#REF!+BB122+BB123+BB124+BB125+BB126+#REF!+#REF!+BB127+BB128+BB129+BB130+BB131+BB132+#REF!+BB133+#REF!+#REF!+#REF!+#REF!+BB134+BB135+#REF!+BB136+#REF!+#REF!+#REF!+BB137+BB138+BB139+BB140+#REF!+BB164+BB165+#REF!+BB167+BB168+BB178+#REF!+#REF!+#REF!+BB179+BB180+BB181+BB182+BB183+BB184+#REF!+BB185+BB186+BB187+BB188+BB189+#REF!+BB190+BB191+BB192+BB193+BB194+BB195+BB196+BB197+#REF!+BB198+BB199+BB200+BB201+#REF!+BB202+BB203+BB204+BB205+BB206+BB207+#REF!+BB208+#REF!+#REF!+#REF!+#REF!+#REF!+#REF!+#REF!+#REF!+#REF!+BB209+BB210+#REF!+BB211+BB212+BB213+BB214+BB215+BB216+BB217+BB218+BB220+BB219+BB221+BB222+BB223+BB224+#REF!+#REF!+BB225+#REF!+#REF!+BB226+#REF!+#REF!+#REF!+BB227+BB228+BB229+BB230+BB231+BB232+#REF!+BB234+BB235+#REF!+#REF!+#REF!+#REF!+#REF!+#REF!+#REF!+#REF!+#REF!+#REF!+BB237+BB238+BB239+BB240+BB241+BB242+BB243+BB244+BB245+BB246+BB247+BB248+#REF!+#REF!+BB249+BB250+BB251+BB252+BB253+#REF!+BB254+BB255+#REF!+BB256+BB257+BB258+BB259+#REF!+BB260+#REF!+#REF!+BB261+BB262+BB263+#REF!+BB264+BB265+BB266+BB267+#REF!+BB268+BB269+BB270+BB271+BB272+BB273+BB274+BB275+BB276+#REF!+#REF!+BB277+BB278+#REF!+BB279+BB280+BB281+BB282+#REF!+#REF!+#REF!+BB283+BB284+BB285+BB286+BB287+BB288+BB289+BB290+BB291+BB292+BB293+BB294+BB295+BB296+BB297+BB298+BB299+BB300+BB301+BB302+BB303+BB304+BB305+#REF!+BB306+BB307+BB308+BB309+BB310+BB311+BB312+BB313+BB314+BB315+BB316+BB317+BB318+BB319+BB320+#REF!+BB321+#REF!+BB322+BB323+BB324+BB325+#REF!+BB326+BB327+BB328+BB329+BB330+BB331+BB332+BB333+BB334+BB335+BB336+BB337+BB338+#REF!+BB339+#REF!+#REF!+BB340+#REF!+BB341+BB342+BB343+BB344+BB345+BB346+BB347+BB348+#REF!+#REF!+#REF!+#REF!+#REF!+BB349+BB350+#REF!+BB351+#REF!+BB352+BB353+BB354+BB355+BB356+BB357+#REF!+BB358+BB359+#REF!+BB360+BB361+BB362+BB363+BB364+BB365+BB366+BB367+BB368+BB369+BB370+BB371+BB372+BB373+BB374+BB375+BB376+BB377+#REF!+BB378+BB379+BB380+#REF!+#REF!+BB381+BB382+BB383+BB384+BB385+BB386+BB387+BB388+#REF!+BB389+BB390+BB391+BB392+BB393+BB394+BB395+#REF!+#REF!+BB396+#REF!+BB397+BB398+BB399+BB400+BB401+BB402+BB403+BB404+BB405+BB406+BB407+BB408+BB409+BB410+BB411+BB412+BB413+BB414+BB415+BB416+BB417+#REF!+#REF!+#REF!+BB418+BB419+BB423+BB424+BB425+BB426+BB427+#REF!+#REF!+BB428+BB429+BB430+BB431+BB432+BB433+BB434+BB435+#REF!+#REF!+BB436+BB437+#REF!+BB438+BB439+BB440+BB441+BB442+#REF!+#REF!+BB443+BB444+BB445+#REF!+BB446+BB447+BB448+BB449+BB450+BB451+#REF!+#REF!+BB452+#REF!+#REF!+#REF!+BB453+#REF!+#REF!+#REF!+#REF!+#REF!+#REF!+BB454+BB455+BB456+BB457+BB458+BB459+BB460+BB461+BB462+BB463+BB464+#REF!+#REF!+#REF!+#REF!+#REF!+#REF!+#REF!+#REF!+#REF!+#REF!+#REF!+#REF!+#REF!+#REF!+#REF!+#REF!+#REF!+#REF!+#REF!+#REF!+#REF!+#REF!+#REF!+#REF!+#REF!+#REF!+#REF!+BB466+BB468+BB469+BB470+BB471+BB472+BB473+BB474+BB475+BB476+BB477+BB478+BB479+BB480+BB481+BB482+BB483+BB484+BB485+BB486+BB487+BB488+BB489+BB490+BB491+BB492+BB493+BB494+BB495+BB496+BB497+BB498+BB499+BB500+BB501+BB502+BB503+BB504+BB505+BB506+BB507+BB533+BB693+BB694+BB695+BB696+BB697+BB698+BB699+BB700+BB701+BB702+BB726+BB727+BB728+BB729+BB730+BB731+BB732+BB967+BB968+BB969+BB970+BB971+BB972+BB973+BB1023+BB1067</f>
        <v>#REF!</v>
      </c>
      <c r="BC1087" s="42" t="e">
        <f>+#REF!+#REF!+BC90+BC91+BC92+BC93+BC95+#REF!+BC96+BC97+BC98+BC99+BC100+#REF!+BC101+BC102+BC103+#REF!+BC104+#REF!+BC105+BC106+BC107+BC108+BC109+#REF!+#REF!+#REF!+#REF!+#REF!+BC110+BC111+#REF!+#REF!+BC112+#REF!+BC113+BC114+BC115+#REF!+BC116+BC117+BC118+BC119+#REF!+BC120+BC121+#REF!+#REF!+#REF!+BC122+BC123+BC124+BC125+BC126+#REF!+#REF!+BC127+BC128+BC129+BC130+BC131+BC132+#REF!+BC133+#REF!+#REF!+#REF!+#REF!+BC134+BC135+#REF!+BC136+#REF!+#REF!+#REF!+BC137+BC138+BC139+BC140+#REF!+BC164+BC165+#REF!+BC167+BC168+BC178+#REF!+#REF!+#REF!+BC179+BC180+BC181+BC182+BC183+BC184+#REF!+BC185+BC186+BC187+BC188+BC189+#REF!+BC190+BC191+BC192+BC193+BC194+BC195+BC196+BC197+#REF!+BC198+BC199+BC200+BC201+#REF!+BC202+BC203+BC204+BC205+BC206+BC207+#REF!+BC208+#REF!+#REF!+#REF!+#REF!+#REF!+#REF!+#REF!+#REF!+#REF!+BC209+BC210+#REF!+BC211+BC212+BC213+BC214+BC215+BC216+BC217+BC218+BC220+BC219+BC221+BC222+BC223+BC224+#REF!+#REF!+BC225+#REF!+#REF!+BC226+#REF!+#REF!+#REF!+BC227+BC228+BC229+BC230+BC231+BC232+#REF!+BC234+BC235+#REF!+#REF!+#REF!+#REF!+#REF!+#REF!+#REF!+#REF!+#REF!+#REF!+BC237+BC238+BC239+BC240+BC241+BC242+BC243+BC244+BC245+BC246+BC247+BC248+#REF!+#REF!+BC249+BC250+BC251+BC252+BC253+#REF!+BC254+BC255+#REF!+BC256+BC257+BC258+BC259+#REF!+BC260+#REF!+#REF!+BC261+BC262+BC263+#REF!+BC264+BC265+BC266+BC267+#REF!+BC268+BC269+BC270+BC271+BC272+BC273+BC274+BC275+BC276+#REF!+#REF!+BC277+BC278+#REF!+BC279+BC280+BC281+BC282+#REF!+#REF!+#REF!+BC283+BC284+BC285+BC286+BC287+BC288+BC289+BC290+BC291+BC292+BC293+BC294+BC295+BC296+BC297+BC298+BC299+BC300+BC301+BC302+BC303+BC304+BC305+#REF!+BC306+BC307+BC308+BC309+BC310+BC311+BC312+BC313+BC314+BC315+BC316+BC317+BC318+BC319+BC320+#REF!+BC321+#REF!+BC322+BC323+BC324+BC325+#REF!+BC326+BC327+BC328+BC329+BC330+BC331+BC332+BC333+BC334+BC335+BC336+BC337+BC338+#REF!+BC339+#REF!+#REF!+BC340+#REF!+BC341+BC342+BC343+BC344+BC345+BC346+BC347+BC348+#REF!+#REF!+#REF!+#REF!+#REF!+BC349+BC350+#REF!+BC351+#REF!+BC352+BC353+BC354+BC355+BC356+BC357+#REF!+BC358+BC359+#REF!+BC360+BC361+BC362+BC363+BC364+BC365+BC366+BC367+BC368+BC369+BC370+BC371+BC372+BC373+BC374+BC375+BC376+BC377+#REF!+BC378+BC379+BC380+#REF!+#REF!+BC381+BC382+BC383+BC384+BC385+BC386+BC387+BC388+#REF!+BC389+BC390+BC391+BC392+BC393+BC394+BC395+#REF!+#REF!+BC396+#REF!+BC397+BC398+BC399+BC400+BC401+BC402+BC403+BC404+BC405+BC406+BC407+BC408+BC409+BC410+BC411+BC412+BC413+BC414+BC415+BC416+BC417+#REF!+#REF!+#REF!+BC418+BC419+BC423+BC424+BC425+BC426+BC427+#REF!+#REF!+BC428+BC429+BC430+BC431+BC432+BC433+BC434+BC435+#REF!+#REF!+BC436+BC437+#REF!+BC438+BC439+BC440+BC441+BC442+#REF!+#REF!+BC443+BC444+BC445+#REF!+BC446+BC447+BC448+BC449+BC450+BC451+#REF!+#REF!+BC452+#REF!+#REF!+#REF!+BC453+#REF!+#REF!+#REF!+#REF!+#REF!+#REF!+BC454+BC455+BC456+BC457+BC458+BC459+BC460+BC461+BC462+BC463+BC464+#REF!+#REF!+#REF!+#REF!+#REF!+#REF!+#REF!+#REF!+#REF!+#REF!+#REF!+#REF!+#REF!+#REF!+#REF!+#REF!+#REF!+#REF!+#REF!+#REF!+#REF!+#REF!+#REF!+#REF!+#REF!+#REF!+#REF!+BC466+BC468+BC469+BC470+BC471+BC472+BC473+BC474+BC475+BC476+BC477+BC478+BC479+BC480+BC481+BC482+BC483+BC484+BC485+BC486+BC487+BC488+BC489+BC490+BC491+BC492+BC493+BC494+BC495+BC496+BC497+BC498+BC499+BC500+BC501+BC502+BC503+BC504+BC505+BC506+BC507+BC533+BC693+BC694+BC695+BC696+BC697+BC698+BC699+BC700+BC701+BC702+BC726+BC727+BC728+BC729+BC730+BC731+BC732+BC967+BC968+BC969+BC970+BC971+BC972+BC973+BC1023+BC1067</f>
        <v>#REF!</v>
      </c>
      <c r="BD1087" s="42" t="e">
        <f>+#REF!+#REF!+BD90+BD91+BD92+BD93+BD95+#REF!+BD96+BD97+BD98+BD99+BD100+#REF!+BD101+BD102+BD103+#REF!+BD104+#REF!+BD105+BD106+BD107+BD108+BD109+#REF!+#REF!+#REF!+#REF!+#REF!+BD110+BD111+#REF!+#REF!+BD112+#REF!+BD113+BD114+BD115+#REF!+BD116+BD117+BD118+BD119+#REF!+BD120+BD121+#REF!+#REF!+#REF!+BD122+BD123+BD124+BD125+BD126+#REF!+#REF!+BD127+BD128+BD129+BD130+BD131+BD132+#REF!+BD133+#REF!+#REF!+#REF!+#REF!+BD134+BD135+#REF!+BD136+#REF!+#REF!+#REF!+BD137+BD138+BD139+BD140+#REF!+BD164+BD165+#REF!+BD167+BD168+BD178+#REF!+#REF!+#REF!+BD179+BD180+BD181+BD182+BD183+BD184+#REF!+BD185+BD186+BD187+BD188+BD189+#REF!+BD190+BD191+BD192+BD193+BD194+BD195+BD196+BD197+#REF!+BD198+BD199+BD200+BD201+#REF!+BD202+BD203+BD204+BD205+BD206+BD207+#REF!+BD208+#REF!+#REF!+#REF!+#REF!+#REF!+#REF!+#REF!+#REF!+#REF!+BD209+BD210+#REF!+BD211+BD212+BD213+BD214+BD215+BD216+BD217+BD218+BD220+BD219+BD221+BD222+BD223+BD224+#REF!+#REF!+BD225+#REF!+#REF!+BD226+#REF!+#REF!+#REF!+BD227+BD228+BD229+BD230+BD231+BD232+#REF!+BD234+BD235+#REF!+#REF!+#REF!+#REF!+#REF!+#REF!+#REF!+#REF!+#REF!+#REF!+BD237+BD238+BD239+BD240+BD241+BD242+BD243+BD244+BD245+BD246+BD247+BD248+#REF!+#REF!+BD249+BD250+BD251+BD252+BD253+#REF!+BD254+BD255+#REF!+BD256+BD257+BD258+BD259+#REF!+BD260+#REF!+#REF!+BD261+BD262+BD263+#REF!+BD264+BD265+BD266+BD267+#REF!+BD268+BD269+BD270+BD271+BD272+BD273+BD274+BD275+BD276+#REF!+#REF!+BD277+BD278+#REF!+BD279+BD280+BD281+BD282+#REF!+#REF!+#REF!+BD283+BD284+BD285+BD286+BD287+BD288+BD289+BD290+BD291+BD292+BD293+BD294+BD295+BD296+BD297+BD298+BD299+BD300+BD301+BD302+BD303+BD304+BD305+#REF!+BD306+BD307+BD308+BD309+BD310+BD311+BD312+BD313+BD314+BD315+BD316+BD317+BD318+BD319+BD320+#REF!+BD321+#REF!+BD322+BD323+BD324+BD325+#REF!+BD326+BD327+BD328+BD329+BD330+BD331+BD332+BD333+BD334+BD335+BD336+BD337+BD338+#REF!+BD339+#REF!+#REF!+BD340+#REF!+BD341+BD342+BD343+BD344+BD345+BD346+BD347+BD348+#REF!+#REF!+#REF!+#REF!+#REF!+BD349+BD350+#REF!+BD351+#REF!+BD352+BD353+BD354+BD355+BD356+BD357+#REF!+BD358+BD359+#REF!+BD360+BD361+BD362+BD363+BD364+BD365+BD366+BD367+BD368+BD369+BD370+BD371+BD372+BD373+BD374+BD375+BD376+BD377+#REF!+BD378+BD379+BD380+#REF!+#REF!+BD381+BD382+BD383+BD384+BD385+BD386+BD387+BD388+#REF!+BD389+BD390+BD391+BD392+BD393+BD394+BD395+#REF!+#REF!+BD396+#REF!+BD397+BD398+BD399+BD400+BD401+BD402+BD403+BD404+BD405+BD406+BD407+BD408+BD409+BD410+BD411+BD412+BD413+BD414+BD415+BD416+BD417+#REF!+#REF!+#REF!+BD418+BD419+BD423+BD424+BD425+BD426+BD427+#REF!+#REF!+BD428+BD429+BD430+BD431+BD432+BD433+BD434+BD435+#REF!+#REF!+BD436+BD437+#REF!+BD438+BD439+BD440+BD441+BD442+#REF!+#REF!+BD443+BD444+BD445+#REF!+BD446+BD447+BD448+BD449+BD450+BD451+#REF!+#REF!+BD452+#REF!+#REF!+#REF!+BD453+#REF!+#REF!+#REF!+#REF!+#REF!+#REF!+BD454+BD455+BD456+BD457+BD458+BD459+BD460+BD461+BD462+BD463+BD464+#REF!+#REF!+#REF!+#REF!+#REF!+#REF!+#REF!+#REF!+#REF!+#REF!+#REF!+#REF!+#REF!+#REF!+#REF!+#REF!+#REF!+#REF!+#REF!+#REF!+#REF!+#REF!+#REF!+#REF!+#REF!+#REF!+#REF!+BD466+BD468+BD469+BD470+BD471+BD472+BD473+BD474+BD475+BD476+BD477+BD478+BD479+BD480+BD481+BD482+BD483+BD484+BD485+BD486+BD487+BD488+BD489+BD490+BD491+BD492+BD493+BD494+BD495+BD496+BD497+BD498+BD499+BD500+BD501+BD502+BD503+BD504+BD505+BD506+BD507+BD533+BD693+BD694+BD695+BD696+BD697+BD698+BD699+BD700+BD701+BD702+BD726+BD727+BD728+BD729+BD730+BD731+BD732+BD967+BD968+BD969+BD970+BD971+BD972+BD973+BD1023+BD1067</f>
        <v>#REF!</v>
      </c>
      <c r="BE1087" s="42" t="e">
        <f>+#REF!+#REF!+BE90+BE91+BE92+BE93+BE95+#REF!+BE96+BE97+BE98+BE99+BE100+#REF!+BE101+BE102+BE103+#REF!+BE104+#REF!+BE105+BE106+BE107+BE108+BE109+#REF!+#REF!+#REF!+#REF!+#REF!+BE110+BE111+#REF!+#REF!+BE112+#REF!+BE113+BE114+BE115+#REF!+BE116+BE117+BE118+BE119+#REF!+BE120+BE121+#REF!+#REF!+#REF!+BE122+BE123+BE124+BE125+BE126+#REF!+#REF!+BE127+BE128+BE129+BE130+BE131+BE132+#REF!+BE133+#REF!+#REF!+#REF!+#REF!+BE134+BE135+#REF!+BE136+#REF!+#REF!+#REF!+BE137+BE138+BE139+BE140+#REF!+BE164+BE165+#REF!+BE167+BE168+BE178+#REF!+#REF!+#REF!+BE179+BE180+BE181+BE182+BE183+BE184+#REF!+BE185+BE186+BE187+BE188+BE189+#REF!+BE190+BE191+BE192+BE193+BE194+BE195+BE196+BE197+#REF!+BE198+BE199+BE200+BE201+#REF!+BE202+BE203+BE204+BE205+BE206+BE207+#REF!+BE208+#REF!+#REF!+#REF!+#REF!+#REF!+#REF!+#REF!+#REF!+#REF!+BE209+BE210+#REF!+BE211+BE212+BE213+BE214+BE215+BE216+BE217+BE218+BE220+BE219+BE221+BE222+BE223+BE224+#REF!+#REF!+BE225+#REF!+#REF!+BE226+#REF!+#REF!+#REF!+BE227+BE228+BE229+BE230+BE231+BE232+#REF!+BE234+BE235+#REF!+#REF!+#REF!+#REF!+#REF!+#REF!+#REF!+#REF!+#REF!+#REF!+BE237+BE238+BE239+BE240+BE241+BE242+BE243+BE244+BE245+BE246+BE247+BE248+#REF!+#REF!+BE249+BE250+BE251+BE252+BE253+#REF!+BE254+BE255+#REF!+BE256+BE257+BE258+BE259+#REF!+BE260+#REF!+#REF!+BE261+BE262+BE263+#REF!+BE264+BE265+BE266+BE267+#REF!+BE268+BE269+BE270+BE271+BE272+BE273+BE274+BE275+BE276+#REF!+#REF!+BE277+BE278+#REF!+BE279+BE280+BE281+BE282+#REF!+#REF!+#REF!+BE283+BE284+BE285+BE286+BE287+BE288+BE289+BE290+BE291+BE292+BE293+BE294+BE295+BE296+BE297+BE298+BE299+BE300+BE301+BE302+BE303+BE304+BE305+#REF!+BE306+BE307+BE308+BE309+BE310+BE311+BE312+BE313+BE314+BE315+BE316+BE317+BE318+BE319+BE320+#REF!+BE321+#REF!+BE322+BE323+BE324+BE325+#REF!+BE326+BE327+BE328+BE329+BE330+BE331+BE332+BE333+BE334+BE335+BE336+BE337+BE338+#REF!+BE339+#REF!+#REF!+BE340+#REF!+BE341+BE342+BE343+BE344+BE345+BE346+BE347+BE348+#REF!+#REF!+#REF!+#REF!+#REF!+BE349+BE350+#REF!+BE351+#REF!+BE352+BE353+BE354+BE355+BE356+BE357+#REF!+BE358+BE359+#REF!+BE360+BE361+BE362+BE363+BE364+BE365+BE366+BE367+BE368+BE369+BE370+BE371+BE372+BE373+BE374+BE375+BE376+BE377+#REF!+BE378+BE379+BE380+#REF!+#REF!+BE381+BE382+BE383+BE384+BE385+BE386+BE387+BE388+#REF!+BE389+BE390+BE391+BE392+BE393+BE394+BE395+#REF!+#REF!+BE396+#REF!+BE397+BE398+BE399+BE400+BE401+BE402+BE403+BE404+BE405+BE406+BE407+BE408+BE409+BE410+BE411+BE412+BE413+BE414+BE415+BE416+BE417+#REF!+#REF!+#REF!+BE418+BE419+BE423+BE424+BE425+BE426+BE427+#REF!+#REF!+BE428+BE429+BE430+BE431+BE432+BE433+BE434+BE435+#REF!+#REF!+BE436+BE437+#REF!+BE438+BE439+BE440+BE441+BE442+#REF!+#REF!+BE443+BE444+BE445+#REF!+BE446+BE447+BE448+BE449+BE450+BE451+#REF!+#REF!+BE452+#REF!+#REF!+#REF!+BE453+#REF!+#REF!+#REF!+#REF!+#REF!+#REF!+BE454+BE455+BE456+BE457+BE458+BE459+BE460+BE461+BE462+BE463+BE464+#REF!+#REF!+#REF!+#REF!+#REF!+#REF!+#REF!+#REF!+#REF!+#REF!+#REF!+#REF!+#REF!+#REF!+#REF!+#REF!+#REF!+#REF!+#REF!+#REF!+#REF!+#REF!+#REF!+#REF!+#REF!+#REF!+#REF!+BE466+BE468+BE469+BE470+BE471+BE472+BE473+BE474+BE475+BE476+BE477+BE478+BE479+BE480+BE481+BE482+BE483+BE484+BE485+BE486+BE487+BE488+BE489+BE490+BE491+BE492+BE493+BE494+BE495+BE496+BE497+BE498+BE499+BE500+BE501+BE502+BE503+BE504+BE505+BE506+BE507+BE533+BE693+BE694+BE695+BE696+BE697+BE698+BE699+BE700+BE701+BE702+BE726+BE727+BE728+BE729+BE730+BE731+BE732+BE967+BE968+BE969+BE970+BE971+BE972+BE973+BE1023+BE1067</f>
        <v>#REF!</v>
      </c>
      <c r="BF1087" s="42" t="e">
        <f>+#REF!+#REF!+BF90+BF91+BF92+BF93+BF95+#REF!+BF96+BF97+BF98+BF99+BF100+#REF!+BF101+BF102+BF103+#REF!+BF104+#REF!+BF105+BF106+BF107+BF108+BF109+#REF!+#REF!+#REF!+#REF!+#REF!+BF110+BF111+#REF!+#REF!+BF112+#REF!+BF113+BF114+BF115+#REF!+BF116+BF117+BF118+BF119+#REF!+BF120+BF121+#REF!+#REF!+#REF!+BF122+BF123+BF124+BF125+BF126+#REF!+#REF!+BF127+BF128+BF129+BF130+BF131+BF132+#REF!+BF133+#REF!+#REF!+#REF!+#REF!+BF134+BF135+#REF!+BF136+#REF!+#REF!+#REF!+BF137+BF138+BF139+BF140+#REF!+BF164+BF165+#REF!+BF167+BF168+BF178+#REF!+#REF!+#REF!+BF179+BF180+BF181+BF182+BF183+BF184+#REF!+BF185+BF186+BF187+BF188+BF189+#REF!+BF190+BF191+BF192+BF193+BF194+BF195+BF196+BF197+#REF!+BF198+BF199+BF200+BF201+#REF!+BF202+BF203+BF204+BF205+BF206+BF207+#REF!+BF208+#REF!+#REF!+#REF!+#REF!+#REF!+#REF!+#REF!+#REF!+#REF!+BF209+BF210+#REF!+BF211+BF212+BF213+BF214+BF215+BF216+BF217+BF218+BF220+BF219+BF221+BF222+BF223+BF224+#REF!+#REF!+BF225+#REF!+#REF!+BF226+#REF!+#REF!+#REF!+BF227+BF228+BF229+BF230+BF231+BF232+#REF!+BF234+BF235+#REF!+#REF!+#REF!+#REF!+#REF!+#REF!+#REF!+#REF!+#REF!+#REF!+BF237+BF238+BF239+BF240+BF241+BF242+BF243+BF244+BF245+BF246+BF247+BF248+#REF!+#REF!+BF249+BF250+BF251+BF252+BF253+#REF!+BF254+BF255+#REF!+BF256+BF257+BF258+BF259+#REF!+BF260+#REF!+#REF!+BF261+BF262+BF263+#REF!+BF264+BF265+BF266+BF267+#REF!+BF268+BF269+BF270+BF271+BF272+BF273+BF274+BF275+BF276+#REF!+#REF!+BF277+BF278+#REF!+BF279+BF280+BF281+BF282+#REF!+#REF!+#REF!+BF283+BF284+BF285+BF286+BF287+BF288+BF289+BF290+BF291+BF292+BF293+BF294+BF295+BF296+BF297+BF298+BF299+BF300+BF301+BF302+BF303+BF304+BF305+#REF!+BF306+BF307+BF308+BF309+BF310+BF311+BF312+BF313+BF314+BF315+BF316+BF317+BF318+BF319+BF320+#REF!+BF321+#REF!+BF322+BF323+BF324+BF325+#REF!+BF326+BF327+BF328+BF329+BF330+BF331+BF332+BF333+BF334+BF335+BF336+BF337+BF338+#REF!+BF339+#REF!+#REF!+BF340+#REF!+BF341+BF342+BF343+BF344+BF345+BF346+BF347+BF348+#REF!+#REF!+#REF!+#REF!+#REF!+BF349+BF350+#REF!+BF351+#REF!+BF352+BF353+BF354+BF355+BF356+BF357+#REF!+BF358+BF359+#REF!+BF360+BF361+BF362+BF363+BF364+BF365+BF366+BF367+BF368+BF369+BF370+BF371+BF372+BF373+BF374+BF375+BF376+BF377+#REF!+BF378+BF379+BF380+#REF!+#REF!+BF381+BF382+BF383+BF384+BF385+BF386+BF387+BF388+#REF!+BF389+BF390+BF391+BF392+BF393+BF394+BF395+#REF!+#REF!+BF396+#REF!+BF397+BF398+BF399+BF400+BF401+BF402+BF403+BF404+BF405+BF406+BF407+BF408+BF409+BF410+BF411+BF412+BF413+BF414+BF415+BF416+BF417+#REF!+#REF!+#REF!+BF418+BF419+BF423+BF424+BF425+BF426+BF427+#REF!+#REF!+BF428+BF429+BF430+BF431+BF432+BF433+BF434+BF435+#REF!+#REF!+BF436+BF437+#REF!+BF438+BF439+BF440+BF441+BF442+#REF!+#REF!+BF443+BF444+BF445+#REF!+BF446+BF447+BF448+BF449+BF450+BF451+#REF!+#REF!+BF452+#REF!+#REF!+#REF!+BF453+#REF!+#REF!+#REF!+#REF!+#REF!+#REF!+BF454+BF455+BF456+BF457+BF458+BF459+BF460+BF461+BF462+BF463+BF464+#REF!+#REF!+#REF!+#REF!+#REF!+#REF!+#REF!+#REF!+#REF!+#REF!+#REF!+#REF!+#REF!+#REF!+#REF!+#REF!+#REF!+#REF!+#REF!+#REF!+#REF!+#REF!+#REF!+#REF!+#REF!+#REF!+#REF!+BF466+BF468+BF469+BF470+BF471+BF472+BF473+BF474+BF475+BF476+BF477+BF478+BF479+BF480+BF481+BF482+BF483+BF484+BF485+BF486+BF487+BF488+BF489+BF490+BF491+BF492+BF493+BF494+BF495+BF496+BF497+BF498+BF499+BF500+BF501+BF502+BF503+BF504+BF505+BF506+BF507+BF533+BF693+BF694+BF695+BF696+BF697+BF698+BF699+BF700+BF701+BF702+BF726+BF727+BF728+BF729+BF730+BF731+BF732+BF967+BF968+BF969+BF970+BF971+BF972+BF973+BF1023+BF1067</f>
        <v>#REF!</v>
      </c>
    </row>
    <row r="1088" spans="1:59" s="3" customFormat="1" ht="26.25" hidden="1" customHeight="1">
      <c r="A1088" s="14" t="s">
        <v>5</v>
      </c>
      <c r="B1088" s="14" t="s">
        <v>5</v>
      </c>
      <c r="C1088" s="14" t="s">
        <v>5</v>
      </c>
      <c r="D1088" s="83"/>
      <c r="E1088" s="83"/>
      <c r="F1088" s="50"/>
      <c r="G1088" s="50"/>
      <c r="H1088" s="52"/>
      <c r="I1088" s="52">
        <v>5</v>
      </c>
      <c r="J1088" s="42" t="e">
        <f t="shared" ref="J1088:P1088" si="499">+J1024+J1041+J1044+J1039+J1040</f>
        <v>#REF!</v>
      </c>
      <c r="K1088" s="42" t="e">
        <f t="shared" si="499"/>
        <v>#REF!</v>
      </c>
      <c r="L1088" s="42" t="e">
        <f t="shared" si="499"/>
        <v>#REF!</v>
      </c>
      <c r="M1088" s="42" t="e">
        <f t="shared" si="499"/>
        <v>#REF!</v>
      </c>
      <c r="N1088" s="42" t="e">
        <f t="shared" si="499"/>
        <v>#REF!</v>
      </c>
      <c r="O1088" s="42" t="e">
        <f t="shared" si="499"/>
        <v>#REF!</v>
      </c>
      <c r="P1088" s="42" t="e">
        <f t="shared" si="499"/>
        <v>#REF!</v>
      </c>
      <c r="Q1088" s="42" t="e">
        <f t="shared" ref="Q1088:V1088" si="500">+Q1039+Q1040</f>
        <v>#REF!</v>
      </c>
      <c r="R1088" s="42" t="e">
        <f t="shared" si="500"/>
        <v>#REF!</v>
      </c>
      <c r="S1088" s="42" t="e">
        <f t="shared" si="500"/>
        <v>#REF!</v>
      </c>
      <c r="T1088" s="42" t="e">
        <f t="shared" si="500"/>
        <v>#REF!</v>
      </c>
      <c r="U1088" s="42" t="e">
        <f t="shared" si="500"/>
        <v>#REF!</v>
      </c>
      <c r="V1088" s="42" t="e">
        <f t="shared" si="500"/>
        <v>#REF!</v>
      </c>
      <c r="W1088" s="42" t="e">
        <f>+W1024+W1041+W1044+W1039+W1040</f>
        <v>#REF!</v>
      </c>
      <c r="X1088" s="42" t="e">
        <f t="shared" ref="X1088:AC1088" si="501">+X1039+X1040</f>
        <v>#REF!</v>
      </c>
      <c r="Y1088" s="42" t="e">
        <f t="shared" si="501"/>
        <v>#REF!</v>
      </c>
      <c r="Z1088" s="42" t="e">
        <f t="shared" si="501"/>
        <v>#REF!</v>
      </c>
      <c r="AA1088" s="42" t="e">
        <f t="shared" si="501"/>
        <v>#REF!</v>
      </c>
      <c r="AB1088" s="42" t="e">
        <f t="shared" si="501"/>
        <v>#REF!</v>
      </c>
      <c r="AC1088" s="42" t="e">
        <f t="shared" si="501"/>
        <v>#REF!</v>
      </c>
      <c r="AD1088" s="42" t="e">
        <f>+AD1024+AD1041+AD1044+AD1039+AD1040</f>
        <v>#REF!</v>
      </c>
      <c r="AE1088" s="42" t="e">
        <f t="shared" ref="AE1088:AJ1088" si="502">+AE1039+AE1040</f>
        <v>#REF!</v>
      </c>
      <c r="AF1088" s="42" t="e">
        <f t="shared" si="502"/>
        <v>#REF!</v>
      </c>
      <c r="AG1088" s="42" t="e">
        <f t="shared" si="502"/>
        <v>#REF!</v>
      </c>
      <c r="AH1088" s="42" t="e">
        <f t="shared" si="502"/>
        <v>#REF!</v>
      </c>
      <c r="AI1088" s="42" t="e">
        <f t="shared" si="502"/>
        <v>#REF!</v>
      </c>
      <c r="AJ1088" s="42" t="e">
        <f t="shared" si="502"/>
        <v>#REF!</v>
      </c>
      <c r="AK1088" s="42" t="e">
        <f>+AK1024+AK1041+AK1044+AK1039+AK1040</f>
        <v>#REF!</v>
      </c>
      <c r="AL1088" s="42" t="e">
        <f t="shared" ref="AL1088:AQ1088" si="503">+AL1039+AL1040</f>
        <v>#REF!</v>
      </c>
      <c r="AM1088" s="42" t="e">
        <f t="shared" si="503"/>
        <v>#REF!</v>
      </c>
      <c r="AN1088" s="42" t="e">
        <f t="shared" si="503"/>
        <v>#REF!</v>
      </c>
      <c r="AO1088" s="42" t="e">
        <f t="shared" si="503"/>
        <v>#REF!</v>
      </c>
      <c r="AP1088" s="42" t="e">
        <f t="shared" si="503"/>
        <v>#REF!</v>
      </c>
      <c r="AQ1088" s="42" t="e">
        <f t="shared" si="503"/>
        <v>#REF!</v>
      </c>
      <c r="AR1088" s="42" t="e">
        <f>+AR1024+AR1041+AR1044+AR1039+AR1040</f>
        <v>#REF!</v>
      </c>
      <c r="AS1088" s="42" t="e">
        <f t="shared" ref="AS1088:AX1088" si="504">+AS1039+AS1040</f>
        <v>#REF!</v>
      </c>
      <c r="AT1088" s="42" t="e">
        <f t="shared" si="504"/>
        <v>#REF!</v>
      </c>
      <c r="AU1088" s="42" t="e">
        <f t="shared" si="504"/>
        <v>#REF!</v>
      </c>
      <c r="AV1088" s="42" t="e">
        <f t="shared" si="504"/>
        <v>#REF!</v>
      </c>
      <c r="AW1088" s="42" t="e">
        <f t="shared" si="504"/>
        <v>#REF!</v>
      </c>
      <c r="AX1088" s="42" t="e">
        <f t="shared" si="504"/>
        <v>#REF!</v>
      </c>
      <c r="AY1088" s="42" t="e">
        <f>+AY1024+AY1041+AY1044+AY1039+AY1040</f>
        <v>#REF!</v>
      </c>
      <c r="AZ1088" s="42" t="e">
        <f t="shared" ref="AZ1088:BF1088" si="505">+AZ1024+AZ1041+AZ1044+AZ1039+AZ1040</f>
        <v>#REF!</v>
      </c>
      <c r="BA1088" s="42" t="e">
        <f t="shared" si="505"/>
        <v>#REF!</v>
      </c>
      <c r="BB1088" s="42" t="e">
        <f t="shared" si="505"/>
        <v>#REF!</v>
      </c>
      <c r="BC1088" s="42" t="e">
        <f t="shared" si="505"/>
        <v>#REF!</v>
      </c>
      <c r="BD1088" s="42" t="e">
        <f t="shared" si="505"/>
        <v>#REF!</v>
      </c>
      <c r="BE1088" s="42" t="e">
        <f t="shared" si="505"/>
        <v>#REF!</v>
      </c>
      <c r="BF1088" s="42" t="e">
        <f t="shared" si="505"/>
        <v>#REF!</v>
      </c>
    </row>
    <row r="1089" spans="1:59" s="3" customFormat="1" ht="26.25" hidden="1" customHeight="1">
      <c r="A1089" s="14" t="s">
        <v>18</v>
      </c>
      <c r="B1089" s="14" t="s">
        <v>18</v>
      </c>
      <c r="C1089" s="14" t="s">
        <v>18</v>
      </c>
      <c r="D1089" s="83"/>
      <c r="E1089" s="83"/>
      <c r="F1089" s="50"/>
      <c r="G1089" s="50"/>
      <c r="H1089" s="52"/>
      <c r="I1089" s="52">
        <v>3</v>
      </c>
      <c r="J1089" s="42">
        <f t="shared" ref="J1089:BF1089" si="506">+J1046+J1047+J1048</f>
        <v>0</v>
      </c>
      <c r="K1089" s="42">
        <f t="shared" si="506"/>
        <v>0</v>
      </c>
      <c r="L1089" s="42">
        <f t="shared" si="506"/>
        <v>0</v>
      </c>
      <c r="M1089" s="42">
        <f t="shared" si="506"/>
        <v>0</v>
      </c>
      <c r="N1089" s="42">
        <f t="shared" si="506"/>
        <v>0</v>
      </c>
      <c r="O1089" s="42">
        <f t="shared" si="506"/>
        <v>0</v>
      </c>
      <c r="P1089" s="42">
        <f t="shared" si="506"/>
        <v>0</v>
      </c>
      <c r="Q1089" s="42">
        <f t="shared" si="506"/>
        <v>0</v>
      </c>
      <c r="R1089" s="42">
        <f t="shared" si="506"/>
        <v>0</v>
      </c>
      <c r="S1089" s="42">
        <f t="shared" si="506"/>
        <v>0</v>
      </c>
      <c r="T1089" s="42">
        <f t="shared" si="506"/>
        <v>0</v>
      </c>
      <c r="U1089" s="42">
        <f t="shared" si="506"/>
        <v>0</v>
      </c>
      <c r="V1089" s="42">
        <f t="shared" si="506"/>
        <v>0</v>
      </c>
      <c r="W1089" s="42">
        <f t="shared" si="506"/>
        <v>0</v>
      </c>
      <c r="X1089" s="42">
        <f t="shared" si="506"/>
        <v>0</v>
      </c>
      <c r="Y1089" s="42">
        <f t="shared" si="506"/>
        <v>0</v>
      </c>
      <c r="Z1089" s="42">
        <f t="shared" si="506"/>
        <v>0</v>
      </c>
      <c r="AA1089" s="42">
        <f t="shared" si="506"/>
        <v>0</v>
      </c>
      <c r="AB1089" s="42">
        <f t="shared" si="506"/>
        <v>0</v>
      </c>
      <c r="AC1089" s="42">
        <f t="shared" si="506"/>
        <v>0</v>
      </c>
      <c r="AD1089" s="42">
        <f t="shared" si="506"/>
        <v>0</v>
      </c>
      <c r="AE1089" s="42">
        <f t="shared" si="506"/>
        <v>0</v>
      </c>
      <c r="AF1089" s="42">
        <f t="shared" si="506"/>
        <v>0</v>
      </c>
      <c r="AG1089" s="42">
        <f t="shared" si="506"/>
        <v>0</v>
      </c>
      <c r="AH1089" s="42">
        <f t="shared" si="506"/>
        <v>0</v>
      </c>
      <c r="AI1089" s="42">
        <f t="shared" si="506"/>
        <v>0</v>
      </c>
      <c r="AJ1089" s="42">
        <f t="shared" si="506"/>
        <v>0</v>
      </c>
      <c r="AK1089" s="42">
        <f t="shared" si="506"/>
        <v>0</v>
      </c>
      <c r="AL1089" s="42">
        <f t="shared" si="506"/>
        <v>0</v>
      </c>
      <c r="AM1089" s="42">
        <f t="shared" si="506"/>
        <v>0</v>
      </c>
      <c r="AN1089" s="42">
        <f t="shared" si="506"/>
        <v>0</v>
      </c>
      <c r="AO1089" s="42">
        <f t="shared" si="506"/>
        <v>0</v>
      </c>
      <c r="AP1089" s="42">
        <f t="shared" si="506"/>
        <v>0</v>
      </c>
      <c r="AQ1089" s="42">
        <f t="shared" si="506"/>
        <v>0</v>
      </c>
      <c r="AR1089" s="42">
        <f t="shared" si="506"/>
        <v>0</v>
      </c>
      <c r="AS1089" s="42">
        <f t="shared" ref="AS1089:AY1089" si="507">+AS1046+AS1047+AS1048</f>
        <v>0</v>
      </c>
      <c r="AT1089" s="42">
        <f t="shared" si="507"/>
        <v>0</v>
      </c>
      <c r="AU1089" s="42">
        <f t="shared" si="507"/>
        <v>0</v>
      </c>
      <c r="AV1089" s="42">
        <f t="shared" si="507"/>
        <v>0</v>
      </c>
      <c r="AW1089" s="42">
        <f t="shared" si="507"/>
        <v>0</v>
      </c>
      <c r="AX1089" s="42">
        <f t="shared" si="507"/>
        <v>0</v>
      </c>
      <c r="AY1089" s="42">
        <f t="shared" si="507"/>
        <v>0</v>
      </c>
      <c r="AZ1089" s="42">
        <f t="shared" si="506"/>
        <v>0</v>
      </c>
      <c r="BA1089" s="42">
        <f t="shared" si="506"/>
        <v>0</v>
      </c>
      <c r="BB1089" s="42">
        <f t="shared" si="506"/>
        <v>0</v>
      </c>
      <c r="BC1089" s="42">
        <f t="shared" si="506"/>
        <v>0</v>
      </c>
      <c r="BD1089" s="42">
        <f t="shared" si="506"/>
        <v>0</v>
      </c>
      <c r="BE1089" s="42">
        <f t="shared" si="506"/>
        <v>0</v>
      </c>
      <c r="BF1089" s="42">
        <f t="shared" si="506"/>
        <v>0</v>
      </c>
    </row>
    <row r="1090" spans="1:59" s="3" customFormat="1" ht="26.25" hidden="1" customHeight="1">
      <c r="A1090" s="14" t="s">
        <v>9</v>
      </c>
      <c r="B1090" s="14" t="s">
        <v>9</v>
      </c>
      <c r="C1090" s="14" t="s">
        <v>9</v>
      </c>
      <c r="D1090" s="83"/>
      <c r="E1090" s="83"/>
      <c r="F1090" s="50"/>
      <c r="G1090" s="50"/>
      <c r="H1090" s="52"/>
      <c r="I1090" s="52">
        <v>234</v>
      </c>
      <c r="J1090" s="42" t="e">
        <f>+J509+J510+J511+J512+J513+J514+J515+J516+J517+J518+J520+J521+J522+J523+J524+J527+J528+J529+J530+J531+J532+J535+J536+J537+J538+J539+J540+J541+J542+J543+J544+J545+J546+J547+J548+J549+J550+J551+J552+J553+J554+J555+J556+J557+J558+J559+J560+J561+J562+J563+J564+J565+J566+J567+J568+J569+J570+J571+J572+J573+J574+J575+J576+J577+J578+J579+J580+J581+J582+J583+J584+J585+J586+J587+J588+J589+J590+J591+J592+J593+#REF!+#REF!+#REF!+J594+J595+J596+J597+J598+J599+J600+J601+J602+J603+J604+J605+J606+J607+J608+J609+J612+J613+J614+J615+J616+J617+J618+J619+J620+J621+J622+J623+J624+J625+J626+J627+J628+J629+#REF!+#REF!+#REF!+#REF!+#REF!+#REF!+#REF!+#REF!+#REF!+#REF!+#REF!+#REF!+#REF!+#REF!+#REF!+#REF!+#REF!+J635+J636+J637+J638+J639+J640+J641+J642+J643+J644+J645+J646+J647+J648+J649+J650+J651+J652+J653+J654+J655+J656+J657+J914+J929+J908+J909+J910+J911+J912+J913+J918+J916+J658+J659+J663+J664+J665+J666+J667+J668+J669+J671+J676+J679+J680+J681+J682+J683+J684+J685+J686+J687+J688+J689+J690+J691+J703+J704+J705+J707+J708+J709+J710+J712+J713+J714+J715+J716+J717+J718+J719+#REF!+J720+#REF!+#REF!+J915+J917+J922+J923+J924+J903+J904+J928+J976+J977+J978+J979+J980+J981+J991+J992+J993+J994+J995+J996+J1042</f>
        <v>#REF!</v>
      </c>
      <c r="K1090" s="42" t="e">
        <f>+K509+K510+K511+K512+K513+K514+K515+K516+K517+K518+K520+K521+K522+K523+K524+K527+K528+K529+K530+K531+K532+K535+K536+K537+K538+K539+K540+K541+K542+K543+K544+K545+K546+K547+K548+K549+K550+K551+K552+K553+K554+K555+K556+K557+K558+K559+K560+K561+K562+K563+K564+K565+K566+K567+K568+K569+K570+K571+K572+K573+K574+K575+K576+K577+K578+K579+K580+K581+K582+K583+K584+K585+K586+K587+K588+K589+K590+K591+K592+K593+#REF!+#REF!+#REF!+K594+K595+K596+K597+K598+K599+K600+K601+K602+K603+K604+K605+K606+K607+K608+K609+K612+K613+K614+K615+K616+K617+K618+K619+K620+K621+K622+K623+K624+K625+K626+K627+K628+K629+#REF!+#REF!+#REF!+#REF!+#REF!+#REF!+#REF!+#REF!+#REF!+#REF!+#REF!+#REF!+#REF!+#REF!+#REF!+#REF!+#REF!+K635+K636+K637+K638+K639+K640+K641+K642+K643+K644+K645+K646+K647+K648+K649+K650+K651+K652+K653+K654+K655+K656+K657+K914+K929+K908+K909+K910+K911+K912+K913+K918+K916+K658+K659+K663+K664+K665+K666+K667+K668+K669+K671+K676+K679+K680+K681+K682+K683+K684+K685+K686+K687+K688+K689+K690+K691+K703+K704+K705+K707+K708+K709+K710+K712+K713+K714+K715+K716+K717+K718+K719+#REF!+K720+#REF!+#REF!+K915+K917+K922+K923+K924+K903+K904+K928+K976+K977+K978+K979+K980+K981+K991+K992+K993+K994+K995+K996+K1042</f>
        <v>#REF!</v>
      </c>
      <c r="L1090" s="42" t="e">
        <f>+L509+L510+L511+L512+L513+L514+L515+L516+L517+L518+L520+L521+L522+L523+L524+L527+L528+L529+L530+L531+L532+L535+L536+L537+L538+L539+L540+L541+L542+L543+L544+L545+L546+L547+L548+L549+L550+L551+L552+L553+L554+L555+L556+L557+L558+L559+L560+L561+L562+L563+L564+L565+L566+L567+L568+L569+L570+L571+L572+L573+L574+L575+L576+L577+L578+L579+L580+L581+L582+L583+L584+L585+L586+L587+L588+L589+L590+L591+L592+L593+#REF!+#REF!+#REF!+L594+L595+L596+L597+L598+L599+L600+L601+L602+L603+L604+L605+L606+L607+L608+L609+L612+L613+L614+L615+L616+L617+L618+L619+L620+L621+L622+L623+L624+L625+L626+L627+L628+L629+#REF!+#REF!+#REF!+#REF!+#REF!+#REF!+#REF!+#REF!+#REF!+#REF!+#REF!+#REF!+#REF!+#REF!+#REF!+#REF!+#REF!+L635+L636+L637+L638+L639+L640+L641+L642+L643+L644+L645+L646+L647+L648+L649+L650+L651+L652+L653+L654+L655+L656+L657+L914+L929+L908+L909+L910+L911+L912+L913+L918+L916+L658+L659+L663+L664+L665+L666+L667+L668+L669+L671+L676+L679+L680+L681+L682+L683+L684+L685+L686+L687+L688+L689+L690+L691+L703+L704+L705+L707+L708+L709+L710+L712+L713+L714+L715+L716+L717+L718+L719+#REF!+L720+#REF!+#REF!+L915+L917+L922+L923+L924+L903+L904+L928+L976+L977+L978+L979+L980+L981+L991+L992+L993+L994+L995+L996+L1042</f>
        <v>#REF!</v>
      </c>
      <c r="M1090" s="42" t="e">
        <f>+M509+M510+M511+M512+M513+M514+M515+M516+M517+M518+M520+M521+M522+M523+M524+M527+M528+M529+M530+M531+M532+M535+M536+M537+M538+M539+M540+M541+M542+M543+M544+M545+M546+M547+M548+M549+M550+M551+M552+M553+M554+M555+M556+M557+M558+M559+M560+M561+M562+M563+M564+M565+M566+M567+M568+M569+M570+M571+M572+M573+M574+M575+M576+M577+M578+M579+M580+M581+M582+M583+M584+M585+M586+M587+M588+M589+M590+M591+M592+M593+#REF!+#REF!+#REF!+M594+M595+M596+M597+M598+M599+M600+M601+M602+M603+M604+M605+M606+M607+M608+M609+M612+M613+M614+M615+M616+M617+M618+M619+M620+M621+M622+M623+M624+M625+M626+M627+M628+M629+#REF!+#REF!+#REF!+#REF!+#REF!+#REF!+#REF!+#REF!+#REF!+#REF!+#REF!+#REF!+#REF!+#REF!+#REF!+#REF!+#REF!+M635+M636+M637+M638+M639+M640+M641+M642+M643+M644+M645+M646+M647+M648+M649+M650+M651+M652+M653+M654+M655+M656+M657+M914+M929+M908+M909+M910+M911+M912+M913+M918+M916+M658+M659+M663+M664+M665+M666+M667+M668+M669+M671+M676+M679+M680+M681+M682+M683+M684+M685+M686+M687+M688+M689+M690+M691+M703+M704+M705+M707+M708+M709+M710+M712+M713+M714+M715+M716+M717+M718+M719+#REF!+M720+#REF!+#REF!+M915+M917+M922+M923+M924+M903+M904+M928+M976+M977+M978+M979+M980+M981+M991+M992+M993+M994+M995+M996+M1042</f>
        <v>#REF!</v>
      </c>
      <c r="N1090" s="42" t="e">
        <f>+N509+N510+N511+N512+N513+N514+N515+N516+N517+N518+N520+N521+N522+N523+N524+N527+N528+N529+N530+N531+N532+N535+N536+N537+N538+N539+N540+N541+N542+N543+N544+N545+N546+N547+N548+N549+N550+N551+N552+N553+N554+N555+N556+N557+N558+N559+N560+N561+N562+N563+N564+N565+N566+N567+N568+N569+N570+N571+N572+N573+N574+N575+N576+N577+N578+N579+N580+N581+N582+N583+N584+N585+N586+N587+N588+N589+N590+N591+N592+N593+#REF!+#REF!+#REF!+N594+N595+N596+N597+N598+N599+N600+N601+N602+N603+N604+N605+N606+N607+N608+N609+N612+N613+N614+N615+N616+N617+N618+N619+N620+N621+N622+N623+N624+N625+N626+N627+N628+N629+#REF!+#REF!+#REF!+#REF!+#REF!+#REF!+#REF!+#REF!+#REF!+#REF!+#REF!+#REF!+#REF!+#REF!+#REF!+#REF!+#REF!+N635+N636+N637+N638+N639+N640+N641+N642+N643+N644+N645+N646+N647+N648+N649+N650+N651+N652+N653+N654+N655+N656+N657+N914+N929+N908+N909+N910+N911+N912+N913+N918+N916+N658+N659+N663+N664+N665+N666+N667+N668+N669+N671+N676+N679+N680+N681+N682+N683+N684+N685+N686+N687+N688+N689+N690+N691+N703+N704+N705+N707+N708+N709+N710+N712+N713+N714+N715+N716+N717+N718+N719+#REF!+N720+#REF!+#REF!+N915+N917+N922+N923+N924+N903+N904+N928+N976+N977+N978+N979+N980+N981+N991+N992+N993+N994+N995+N996+N1042</f>
        <v>#REF!</v>
      </c>
      <c r="O1090" s="42" t="e">
        <f>+O509+O510+O511+O512+O513+O514+O515+O516+O517+O518+O520+O521+O522+O523+O524+O527+O528+O529+O530+O531+O532+O535+O536+O537+O538+O539+O540+O541+O542+O543+O544+O545+O546+O547+O548+O549+O550+O551+O552+O553+O554+O555+O556+O557+O558+O559+O560+O561+O562+O563+O564+O565+O566+O567+O568+O569+O570+O571+O572+O573+O574+O575+O576+O577+O578+O579+O580+O581+O582+O583+O584+O585+O586+O587+O588+O589+O590+O591+O592+O593+#REF!+#REF!+#REF!+O594+O595+O596+O597+O598+O599+O600+O601+O602+O603+O604+O605+O606+O607+O608+O609+O612+O613+O614+O615+O616+O617+O618+O619+O620+O621+O622+O623+O624+O625+O626+O627+O628+O629+#REF!+#REF!+#REF!+#REF!+#REF!+#REF!+#REF!+#REF!+#REF!+#REF!+#REF!+#REF!+#REF!+#REF!+#REF!+#REF!+#REF!+O635+O636+O637+O638+O639+O640+O641+O642+O643+O644+O645+O646+O647+O648+O649+O650+O651+O652+O653+O654+O655+O656+O657+O914+O929+O908+O909+O910+O911+O912+O913+O918+O916+O658+O659+O663+O664+O665+O666+O667+O668+O669+O671+O676+O679+O680+O681+O682+O683+O684+O685+O686+O687+O688+O689+O690+O691+O703+O704+O705+O707+O708+O709+O710+O712+O713+O714+O715+O716+O717+O718+O719+#REF!+O720+#REF!+#REF!+O915+O917+O922+O923+O924+O903+O904+O928+O976+O977+O978+O979+O980+O981+O991+O992+O993+O994+O995+O996+O1042</f>
        <v>#REF!</v>
      </c>
      <c r="P1090" s="42" t="e">
        <f>+P509+P510+P511+P512+P513+P514+P515+P516+P517+P518+P520+P521+P522+P523+P524+P527+P528+P529+P530+P531+P532+P535+P536+P537+P538+P539+P540+P541+P542+P543+P544+P545+P546+P547+P548+P549+P550+P551+P552+P553+P554+P555+P556+P557+P558+P559+P560+P561+P562+P563+P564+P565+P566+P567+P568+P569+P570+P571+P572+P573+P574+P575+P576+P577+P578+P579+P580+P581+P582+P583+P584+P585+P586+P587+P588+P589+P590+P591+P592+P593+#REF!+#REF!+#REF!+P594+P595+P596+P597+P598+P599+P600+P601+P602+P603+P604+P605+P606+P607+P608+P609+P612+P613+P614+P615+P616+P617+P618+P619+P620+P621+P622+P623+P624+P625+P626+P627+P628+P629+#REF!+#REF!+#REF!+#REF!+#REF!+#REF!+#REF!+#REF!+#REF!+#REF!+#REF!+#REF!+#REF!+#REF!+#REF!+#REF!+#REF!+P635+P636+P637+P638+P639+P640+P641+P642+P643+P644+P645+P646+P647+P648+P649+P650+P651+P652+P653+P654+P655+P656+P657+P914+P929+P908+P909+P910+P911+P912+P913+P918+P916+P658+P659+P663+P664+P665+P666+P667+P668+P669+P671+P676+P679+P680+P681+P682+P683+P684+P685+P686+P687+P688+P689+P690+P691+P703+P704+P705+P707+P708+P709+P710+P712+P713+P714+P715+P716+P717+P718+P719+#REF!+P720+#REF!+#REF!+P915+P917+P922+P923+P924+P903+P904+P928+P976+P977+P978+P979+P980+P981+P991+P992+P993+P994+P995+P996+P1042</f>
        <v>#REF!</v>
      </c>
      <c r="Q1090" s="42" t="e">
        <f>+Q509+Q510+Q511+Q512+Q513+Q514+Q515+Q516+Q517+Q518+Q520+Q521+Q522+Q523+Q524+Q527+Q528+Q529+Q530+Q531+Q532+Q535+Q536+Q537+Q538+Q539+Q540+Q541+Q542+Q543+Q544+Q545+Q546+Q547+Q548+Q549+Q550+Q551+Q552+Q553+Q554+Q555+Q556+Q557+Q558+Q559+Q560+Q561+Q562+Q563+Q564+Q565+Q566+Q567+Q568+Q569+Q570+Q571+Q572+Q573+Q574+Q575+Q576+Q577+Q578+Q579+Q580+Q581+Q582+Q583+Q584+Q585+Q586+Q587+Q588+Q589+Q590+Q591+Q592+Q593+#REF!+#REF!+#REF!+Q594+Q595+Q596+Q597+Q598+Q599+Q600+Q601+Q602+Q603+Q604+Q605+Q606+Q607+Q608+Q609+Q612+Q613+Q614+Q615+Q616+Q617+Q618+Q619+Q620+Q621+Q622+Q623+Q624+Q625+Q626+Q627+Q628+Q629+#REF!+#REF!+#REF!+#REF!+#REF!+#REF!+#REF!+#REF!+#REF!+#REF!+#REF!+#REF!+#REF!+#REF!+#REF!+#REF!+#REF!+Q635+Q636+Q637+Q638+Q639+Q640+Q641+Q642+Q643+Q644+Q645+Q646+Q647+Q648+Q649+Q650+Q651+Q652+Q653+Q654+Q655+Q656+Q657+Q914+Q929+Q908+Q909+Q910+Q911+Q912+Q913+Q918+Q916+Q658+Q659+Q663+Q664+Q665+Q666+Q667+Q668+Q669+Q671+Q676+Q679+Q680+Q681+Q682+Q683+Q684+Q685+Q686+Q687+Q688+Q689+Q690+Q691+Q703+Q704+Q705+Q707+Q708+Q709+Q710+Q712+Q713+Q714+Q715+Q716+Q717+Q718+Q719+#REF!+Q720+#REF!+#REF!+Q915+Q917+Q922+Q923+Q924+Q903+Q904+Q928+Q976+Q977+Q978+Q979+Q980+Q981+Q991+Q992+Q993+Q994+Q995+Q996+Q1042</f>
        <v>#REF!</v>
      </c>
      <c r="R1090" s="42" t="e">
        <f>+R509+R510+R511+R512+R513+R514+R515+R516+R517+R518+R520+R521+R522+R523+R524+R527+R528+R529+R530+R531+R532+R535+R536+R537+R538+R539+R540+R541+R542+R543+R544+R545+R546+R547+R548+R549+R550+R551+R552+R553+R554+R555+R556+R557+R558+R559+R560+R561+R562+R563+R564+R565+R566+R567+R568+R569+R570+R571+R572+R573+R574+R575+R576+R577+R578+R579+R580+R581+R582+R583+R584+R585+R586+R587+R588+R589+R590+R591+R592+R593+#REF!+#REF!+#REF!+R594+R595+R596+R597+R598+R599+R600+R601+R602+R603+R604+R605+R606+R607+R608+R609+R612+R613+R614+R615+R616+R617+R618+R619+R620+R621+R622+R623+R624+R625+R626+R627+R628+R629+#REF!+#REF!+#REF!+#REF!+#REF!+#REF!+#REF!+#REF!+#REF!+#REF!+#REF!+#REF!+#REF!+#REF!+#REF!+#REF!+#REF!+R635+R636+R637+R638+R639+R640+R641+R642+R643+R644+R645+R646+R647+R648+R649+R650+R651+R652+R653+R654+R655+R656+R657+R914+R929+R908+R909+R910+R911+R912+R913+R918+R916+R658+R659+R663+R664+R665+R666+R667+R668+R669+R671+R676+R679+R680+R681+R682+R683+R684+R685+R686+R687+R688+R689+R690+R691+R703+R704+R705+R707+R708+R709+R710+R712+R713+R714+R715+R716+R717+R718+R719+#REF!+R720+#REF!+#REF!+R915+R917+R922+R923+R924+R903+R904+R928+R976+R977+R978+R979+R980+R981+R991+R992+R993+R994+R995+R996+R1042</f>
        <v>#REF!</v>
      </c>
      <c r="S1090" s="42" t="e">
        <f>+S509+S510+S511+S512+S513+S514+S515+S516+S517+S518+S520+S521+S522+S523+S524+S527+S528+S529+S530+S531+S532+S535+S536+S537+S538+S539+S540+S541+S542+S543+S544+S545+S546+S547+S548+S549+S550+S551+S552+S553+S554+S555+S556+S557+S558+S559+S560+S561+S562+S563+S564+S565+S566+S567+S568+S569+S570+S571+S572+S573+S574+S575+S576+S577+S578+S579+S580+S581+S582+S583+S584+S585+S586+S587+S588+S589+S590+S591+S592+S593+#REF!+#REF!+#REF!+S594+S595+S596+S597+S598+S599+S600+S601+S602+S603+S604+S605+S606+S607+S608+S609+S612+S613+S614+S615+S616+S617+S618+S619+S620+S621+S622+S623+S624+S625+S626+S627+S628+S629+#REF!+#REF!+#REF!+#REF!+#REF!+#REF!+#REF!+#REF!+#REF!+#REF!+#REF!+#REF!+#REF!+#REF!+#REF!+#REF!+#REF!+S635+S636+S637+S638+S639+S640+S641+S642+S643+S644+S645+S646+S647+S648+S649+S650+S651+S652+S653+S654+S655+S656+S657+S914+S929+S908+S909+S910+S911+S912+S913+S918+S916+S658+S659+S663+S664+S665+S666+S667+S668+S669+S671+S676+S679+S680+S681+S682+S683+S684+S685+S686+S687+S688+S689+S690+S691+S703+S704+S705+S707+S708+S709+S710+S712+S713+S714+S715+S716+S717+S718+S719+#REF!+S720+#REF!+#REF!+S915+S917+S922+S923+S924+S903+S904+S928+S976+S977+S978+S979+S980+S981+S991+S992+S993+S994+S995+S996+S1042</f>
        <v>#REF!</v>
      </c>
      <c r="T1090" s="42" t="e">
        <f>+T509+T510+T511+T512+T513+T514+T515+T516+T517+T518+T520+T521+T522+T523+T524+T527+T528+T529+T530+T531+T532+T535+T536+T537+T538+T539+T540+T541+T542+T543+T544+T545+T546+T547+T548+T549+T550+T551+T552+T553+T554+T555+T556+T557+T558+T559+T560+T561+T562+T563+T564+T565+T566+T567+T568+T569+T570+T571+T572+T573+T574+T575+T576+T577+T578+T579+T580+T581+T582+T583+T584+T585+T586+T587+T588+T589+T590+T591+T592+T593+#REF!+#REF!+#REF!+T594+T595+T596+T597+T598+T599+T600+T601+T602+T603+T604+T605+T606+T607+T608+T609+T612+T613+T614+T615+T616+T617+T618+T619+T620+T621+T622+T623+T624+T625+T626+T627+T628+T629+#REF!+#REF!+#REF!+#REF!+#REF!+#REF!+#REF!+#REF!+#REF!+#REF!+#REF!+#REF!+#REF!+#REF!+#REF!+#REF!+#REF!+T635+T636+T637+T638+T639+T640+T641+T642+T643+T644+T645+T646+T647+T648+T649+T650+T651+T652+T653+T654+T655+T656+T657+T914+T929+T908+T909+T910+T911+T912+T913+T918+T916+T658+T659+T663+T664+T665+T666+T667+T668+T669+T671+T676+T679+T680+T681+T682+T683+T684+T685+T686+T687+T688+T689+T690+T691+T703+T704+T705+T707+T708+T709+T710+T712+T713+T714+T715+T716+T717+T718+T719+#REF!+T720+#REF!+#REF!+T915+T917+T922+T923+T924+T903+T904+T928+T976+T977+T978+T979+T980+T981+T991+T992+T993+T994+T995+T996+T1042</f>
        <v>#REF!</v>
      </c>
      <c r="U1090" s="42" t="e">
        <f>+U509+U510+U511+U512+U513+U514+U515+U516+U517+U518+U520+U521+U522+U523+U524+U527+U528+U529+U530+U531+U532+U535+U536+U537+U538+U539+U540+U541+U542+U543+U544+U545+U546+U547+U548+U549+U550+U551+U552+U553+U554+U555+U556+U557+U558+U559+U560+U561+U562+U563+U564+U565+U566+U567+U568+U569+U570+U571+U572+U573+U574+U575+U576+U577+U578+U579+U580+U581+U582+U583+U584+U585+U586+U587+U588+U589+U590+U591+U592+U593+#REF!+#REF!+#REF!+U594+U595+U596+U597+U598+U599+U600+U601+U602+U603+U604+U605+U606+U607+U608+U609+U612+U613+U614+U615+U616+U617+U618+U619+U620+U621+U622+U623+U624+U625+U626+U627+U628+U629+#REF!+#REF!+#REF!+#REF!+#REF!+#REF!+#REF!+#REF!+#REF!+#REF!+#REF!+#REF!+#REF!+#REF!+#REF!+#REF!+#REF!+U635+U636+U637+U638+U639+U640+U641+U642+U643+U644+U645+U646+U647+U648+U649+U650+U651+U652+U653+U654+U655+U656+U657+U914+U929+U908+U909+U910+U911+U912+U913+U918+U916+U658+U659+U663+U664+U665+U666+U667+U668+U669+U671+U676+U679+U680+U681+U682+U683+U684+U685+U686+U687+U688+U689+U690+U691+U703+U704+U705+U707+U708+U709+U710+U712+U713+U714+U715+U716+U717+U718+U719+#REF!+U720+#REF!+#REF!+U915+U917+U922+U923+U924+U903+U904+U928+U976+U977+U978+U979+U980+U981+U991+U992+U993+U994+U995+U996+U1042</f>
        <v>#REF!</v>
      </c>
      <c r="V1090" s="42" t="e">
        <f>+V509+V510+V511+V512+V513+V514+V515+V516+V517+V518+V520+V521+V522+V523+V524+V527+V528+V529+V530+V531+V532+V535+V536+V537+V538+V539+V540+V541+V542+V543+V544+V545+V546+V547+V548+V549+V550+V551+V552+V553+V554+V555+V556+V557+V558+V559+V560+V561+V562+V563+V564+V565+V566+V567+V568+V569+V570+V571+V572+V573+V574+V575+V576+V577+V578+V579+V580+V581+V582+V583+V584+V585+V586+V587+V588+V589+V590+V591+V592+V593+#REF!+#REF!+#REF!+V594+V595+V596+V597+V598+V599+V600+V601+V602+V603+V604+V605+V606+V607+V608+V609+V612+V613+V614+V615+V616+V617+V618+V619+V620+V621+V622+V623+V624+V625+V626+V627+V628+V629+#REF!+#REF!+#REF!+#REF!+#REF!+#REF!+#REF!+#REF!+#REF!+#REF!+#REF!+#REF!+#REF!+#REF!+#REF!+#REF!+#REF!+V635+V636+V637+V638+V639+V640+V641+V642+V643+V644+V645+V646+V647+V648+V649+V650+V651+V652+V653+V654+V655+V656+V657+V914+V929+V908+V909+V910+V911+V912+V913+V918+V916+V658+V659+V663+V664+V665+V666+V667+V668+V669+V671+V676+V679+V680+V681+V682+V683+V684+V685+V686+V687+V688+V689+V690+V691+V703+V704+V705+V707+V708+V709+V710+V712+V713+V714+V715+V716+V717+V718+V719+#REF!+V720+#REF!+#REF!+V915+V917+V922+V923+V924+V903+V904+V928+V976+V977+V978+V979+V980+V981+V991+V992+V993+V994+V995+V996+V1042</f>
        <v>#REF!</v>
      </c>
      <c r="W1090" s="42" t="e">
        <f>+W509+W510+W511+W512+W513+W514+W515+W516+W517+W518+W520+W521+W522+W523+W524+W527+W528+W529+W530+W531+W532+W535+W536+W537+W538+W539+W540+W541+W542+W543+W544+W545+W546+W547+W548+W549+W550+W551+W552+W553+W554+W555+W556+W557+W558+W559+W560+W561+W562+W563+W564+W565+W566+W567+W568+W569+W570+W571+W572+W573+W574+W575+W576+W577+W578+W579+W580+W581+W582+W583+W584+W585+W586+W587+W588+W589+W590+W591+W592+W593+#REF!+#REF!+#REF!+W594+W595+W596+W597+W598+W599+W600+W601+W602+W603+W604+W605+W606+W607+W608+W609+W612+W613+W614+W615+W616+W617+W618+W619+W620+W621+W622+W623+W624+W625+W626+W627+W628+W629+#REF!+#REF!+#REF!+#REF!+#REF!+#REF!+#REF!+#REF!+#REF!+#REF!+#REF!+#REF!+#REF!+#REF!+#REF!+#REF!+#REF!+W635+W636+W637+W638+W639+W640+W641+W642+W643+W644+W645+W646+W647+W648+W649+W650+W651+W652+W653+W654+W655+W656+W657+W914+W929+W908+W909+W910+W911+W912+W913+W918+W916+W658+W659+W663+W664+W665+W666+W667+W668+W669+W671+W676+W679+W680+W681+W682+W683+W684+W685+W686+W687+W688+W689+W690+W691+W703+W704+W705+W707+W708+W709+W710+W712+W713+W714+W715+W716+W717+W718+W719+#REF!+W720+#REF!+#REF!+W915+W917+W922+W923+W924+W903+W904+W928+W976+W977+W978+W979+W980+W981+W991+W992+W993+W994+W995+W996+W1042</f>
        <v>#REF!</v>
      </c>
      <c r="X1090" s="42" t="e">
        <f>+X509+X510+X511+X512+X513+X514+X515+X516+X517+X518+X520+X521+X522+X523+X524+X527+X528+X529+X530+X531+X532+X535+X536+X537+X538+X539+X540+X541+X542+X543+X544+X545+X546+X547+X548+X549+X550+X551+X552+X553+X554+X555+X556+X557+X558+X559+X560+X561+X562+X563+X564+X565+X566+X567+X568+X569+X570+X571+X572+X573+X574+X575+X576+X577+X578+X579+X580+X581+X582+X583+X584+X585+X586+X587+X588+X589+X590+X591+X592+X593+#REF!+#REF!+#REF!+X594+X595+X596+X597+X598+X599+X600+X601+X602+X603+X604+X605+X606+X607+X608+X609+X612+X613+X614+X615+X616+X617+X618+X619+X620+X621+X622+X623+X624+X625+X626+X627+X628+X629+#REF!+#REF!+#REF!+#REF!+#REF!+#REF!+#REF!+#REF!+#REF!+#REF!+#REF!+#REF!+#REF!+#REF!+#REF!+#REF!+#REF!+X635+X636+X637+X638+X639+X640+X641+X642+X643+X644+X645+X646+X647+X648+X649+X650+X651+X652+X653+X654+X655+X656+X657+X914+X929+X908+X909+X910+X911+X912+X913+X918+X916+X658+X659+X663+X664+X665+X666+X667+X668+X669+X671+X676+X679+X680+X681+X682+X683+X684+X685+X686+X687+X688+X689+X690+X691+X703+X704+X705+X707+X708+X709+X710+X712+X713+X714+X715+X716+X717+X718+X719+#REF!+X720+#REF!+#REF!+X915+X917+X922+X923+X924+X903+X904+X928+X976+X977+X978+X979+X980+X981+X991+X992+X993+X994+X995+X996+X1042</f>
        <v>#REF!</v>
      </c>
      <c r="Y1090" s="42" t="e">
        <f>+Y509+Y510+Y511+Y512+Y513+Y514+Y515+Y516+Y517+Y518+Y520+Y521+Y522+Y523+Y524+Y527+Y528+Y529+Y530+Y531+Y532+Y535+Y536+Y537+Y538+Y539+Y540+Y541+Y542+Y543+Y544+Y545+Y546+Y547+Y548+Y549+Y550+Y551+Y552+Y553+Y554+Y555+Y556+Y557+Y558+Y559+Y560+Y561+Y562+Y563+Y564+Y565+Y566+Y567+Y568+Y569+Y570+Y571+Y572+Y573+Y574+Y575+Y576+Y577+Y578+Y579+Y580+Y581+Y582+Y583+Y584+Y585+Y586+Y587+Y588+Y589+Y590+Y591+Y592+Y593+#REF!+#REF!+#REF!+Y594+Y595+Y596+Y597+Y598+Y599+Y600+Y601+Y602+Y603+Y604+Y605+Y606+Y607+Y608+Y609+Y612+Y613+Y614+Y615+Y616+Y617+Y618+Y619+Y620+Y621+Y622+Y623+Y624+Y625+Y626+Y627+Y628+Y629+#REF!+#REF!+#REF!+#REF!+#REF!+#REF!+#REF!+#REF!+#REF!+#REF!+#REF!+#REF!+#REF!+#REF!+#REF!+#REF!+#REF!+Y635+Y636+Y637+Y638+Y639+Y640+Y641+Y642+Y643+Y644+Y645+Y646+Y647+Y648+Y649+Y650+Y651+Y652+Y653+Y654+Y655+Y656+Y657+Y914+Y929+Y908+Y909+Y910+Y911+Y912+Y913+Y918+Y916+Y658+Y659+Y663+Y664+Y665+Y666+Y667+Y668+Y669+Y671+Y676+Y679+Y680+Y681+Y682+Y683+Y684+Y685+Y686+Y687+Y688+Y689+Y690+Y691+Y703+Y704+Y705+Y707+Y708+Y709+Y710+Y712+Y713+Y714+Y715+Y716+Y717+Y718+Y719+#REF!+Y720+#REF!+#REF!+Y915+Y917+Y922+Y923+Y924+Y903+Y904+Y928+Y976+Y977+Y978+Y979+Y980+Y981+Y991+Y992+Y993+Y994+Y995+Y996+Y1042</f>
        <v>#REF!</v>
      </c>
      <c r="Z1090" s="42" t="e">
        <f>+Z509+Z510+Z511+Z512+Z513+Z514+Z515+Z516+Z517+Z518+Z520+Z521+Z522+Z523+Z524+Z527+Z528+Z529+Z530+Z531+Z532+Z535+Z536+Z537+Z538+Z539+Z540+Z541+Z542+Z543+Z544+Z545+Z546+Z547+Z548+Z549+Z550+Z551+Z552+Z553+Z554+Z555+Z556+Z557+Z558+Z559+Z560+Z561+Z562+Z563+Z564+Z565+Z566+Z567+Z568+Z569+Z570+Z571+Z572+Z573+Z574+Z575+Z576+Z577+Z578+Z579+Z580+Z581+Z582+Z583+Z584+Z585+Z586+Z587+Z588+Z589+Z590+Z591+Z592+Z593+#REF!+#REF!+#REF!+Z594+Z595+Z596+Z597+Z598+Z599+Z600+Z601+Z602+Z603+Z604+Z605+Z606+Z607+Z608+Z609+Z612+Z613+Z614+Z615+Z616+Z617+Z618+Z619+Z620+Z621+Z622+Z623+Z624+Z625+Z626+Z627+Z628+Z629+#REF!+#REF!+#REF!+#REF!+#REF!+#REF!+#REF!+#REF!+#REF!+#REF!+#REF!+#REF!+#REF!+#REF!+#REF!+#REF!+#REF!+Z635+Z636+Z637+Z638+Z639+Z640+Z641+Z642+Z643+Z644+Z645+Z646+Z647+Z648+Z649+Z650+Z651+Z652+Z653+Z654+Z655+Z656+Z657+Z914+Z929+Z908+Z909+Z910+Z911+Z912+Z913+Z918+Z916+Z658+Z659+Z663+Z664+Z665+Z666+Z667+Z668+Z669+Z671+Z676+Z679+Z680+Z681+Z682+Z683+Z684+Z685+Z686+Z687+Z688+Z689+Z690+Z691+Z703+Z704+Z705+Z707+Z708+Z709+Z710+Z712+Z713+Z714+Z715+Z716+Z717+Z718+Z719+#REF!+Z720+#REF!+#REF!+Z915+Z917+Z922+Z923+Z924+Z903+Z904+Z928+Z976+Z977+Z978+Z979+Z980+Z981+Z991+Z992+Z993+Z994+Z995+Z996+Z1042</f>
        <v>#REF!</v>
      </c>
      <c r="AA1090" s="42" t="e">
        <f>+AA509+AA510+AA511+AA512+AA513+AA514+AA515+AA516+AA517+AA518+AA520+AA521+AA522+AA523+AA524+AA527+AA528+AA529+AA530+AA531+AA532+AA535+AA536+AA537+AA538+AA539+AA540+AA541+AA542+AA543+AA544+AA545+AA546+AA547+AA548+AA549+AA550+AA551+AA552+AA553+AA554+AA555+AA556+AA557+AA558+AA559+AA560+AA561+AA562+AA563+AA564+AA565+AA566+AA567+AA568+AA569+AA570+AA571+AA572+AA573+AA574+AA575+AA576+AA577+AA578+AA579+AA580+AA581+AA582+AA583+AA584+AA585+AA586+AA587+AA588+AA589+AA590+AA591+AA592+AA593+#REF!+#REF!+#REF!+AA594+AA595+AA596+AA597+AA598+AA599+AA600+AA601+AA602+AA603+AA604+AA605+AA606+AA607+AA608+AA609+AA612+AA613+AA614+AA615+AA616+AA617+AA618+AA619+AA620+AA621+AA622+AA623+AA624+AA625+AA626+AA627+AA628+AA629+#REF!+#REF!+#REF!+#REF!+#REF!+#REF!+#REF!+#REF!+#REF!+#REF!+#REF!+#REF!+#REF!+#REF!+#REF!+#REF!+#REF!+AA635+AA636+AA637+AA638+AA639+AA640+AA641+AA642+AA643+AA644+AA645+AA646+AA647+AA648+AA649+AA650+AA651+AA652+AA653+AA654+AA655+AA656+AA657+AA914+AA929+AA908+AA909+AA910+AA911+AA912+AA913+AA918+AA916+AA658+AA659+AA663+AA664+AA665+AA666+AA667+AA668+AA669+AA671+AA676+AA679+AA680+AA681+AA682+AA683+AA684+AA685+AA686+AA687+AA688+AA689+AA690+AA691+AA703+AA704+AA705+AA707+AA708+AA709+AA710+AA712+AA713+AA714+AA715+AA716+AA717+AA718+AA719+#REF!+AA720+#REF!+#REF!+AA915+AA917+AA922+AA923+AA924+AA903+AA904+AA928+AA976+AA977+AA978+AA979+AA980+AA981+AA991+AA992+AA993+AA994+AA995+AA996+AA1042</f>
        <v>#REF!</v>
      </c>
      <c r="AB1090" s="42" t="e">
        <f>+AB509+AB510+AB511+AB512+AB513+AB514+AB515+AB516+AB517+AB518+AB520+AB521+AB522+AB523+AB524+AB527+AB528+AB529+AB530+AB531+AB532+AB535+AB536+AB537+AB538+AB539+AB540+AB541+AB542+AB543+AB544+AB545+AB546+AB547+AB548+AB549+AB550+AB551+AB552+AB553+AB554+AB555+AB556+AB557+AB558+AB559+AB560+AB561+AB562+AB563+AB564+AB565+AB566+AB567+AB568+AB569+AB570+AB571+AB572+AB573+AB574+AB575+AB576+AB577+AB578+AB579+AB580+AB581+AB582+AB583+AB584+AB585+AB586+AB587+AB588+AB589+AB590+AB591+AB592+AB593+#REF!+#REF!+#REF!+AB594+AB595+AB596+AB597+AB598+AB599+AB600+AB601+AB602+AB603+AB604+AB605+AB606+AB607+AB608+AB609+AB612+AB613+AB614+AB615+AB616+AB617+AB618+AB619+AB620+AB621+AB622+AB623+AB624+AB625+AB626+AB627+AB628+AB629+#REF!+#REF!+#REF!+#REF!+#REF!+#REF!+#REF!+#REF!+#REF!+#REF!+#REF!+#REF!+#REF!+#REF!+#REF!+#REF!+#REF!+AB635+AB636+AB637+AB638+AB639+AB640+AB641+AB642+AB643+AB644+AB645+AB646+AB647+AB648+AB649+AB650+AB651+AB652+AB653+AB654+AB655+AB656+AB657+AB914+AB929+AB908+AB909+AB910+AB911+AB912+AB913+AB918+AB916+AB658+AB659+AB663+AB664+AB665+AB666+AB667+AB668+AB669+AB671+AB676+AB679+AB680+AB681+AB682+AB683+AB684+AB685+AB686+AB687+AB688+AB689+AB690+AB691+AB703+AB704+AB705+AB707+AB708+AB709+AB710+AB712+AB713+AB714+AB715+AB716+AB717+AB718+AB719+#REF!+AB720+#REF!+#REF!+AB915+AB917+AB922+AB923+AB924+AB903+AB904+AB928+AB976+AB977+AB978+AB979+AB980+AB981+AB991+AB992+AB993+AB994+AB995+AB996+AB1042</f>
        <v>#REF!</v>
      </c>
      <c r="AC1090" s="42" t="e">
        <f>+AC509+AC510+AC511+AC512+AC513+AC514+AC515+AC516+AC517+AC518+AC520+AC521+AC522+AC523+AC524+AC527+AC528+AC529+AC530+AC531+AC532+AC535+AC536+AC537+AC538+AC539+AC540+AC541+AC542+AC543+AC544+AC545+AC546+AC547+AC548+AC549+AC550+AC551+AC552+AC553+AC554+AC555+AC556+AC557+AC558+AC559+AC560+AC561+AC562+AC563+AC564+AC565+AC566+AC567+AC568+AC569+AC570+AC571+AC572+AC573+AC574+AC575+AC576+AC577+AC578+AC579+AC580+AC581+AC582+AC583+AC584+AC585+AC586+AC587+AC588+AC589+AC590+AC591+AC592+AC593+#REF!+#REF!+#REF!+AC594+AC595+AC596+AC597+AC598+AC599+AC600+AC601+AC602+AC603+AC604+AC605+AC606+AC607+AC608+AC609+AC612+AC613+AC614+AC615+AC616+AC617+AC618+AC619+AC620+AC621+AC622+AC623+AC624+AC625+AC626+AC627+AC628+AC629+#REF!+#REF!+#REF!+#REF!+#REF!+#REF!+#REF!+#REF!+#REF!+#REF!+#REF!+#REF!+#REF!+#REF!+#REF!+#REF!+#REF!+AC635+AC636+AC637+AC638+AC639+AC640+AC641+AC642+AC643+AC644+AC645+AC646+AC647+AC648+AC649+AC650+AC651+AC652+AC653+AC654+AC655+AC656+AC657+AC914+AC929+AC908+AC909+AC910+AC911+AC912+AC913+AC918+AC916+AC658+AC659+AC663+AC664+AC665+AC666+AC667+AC668+AC669+AC671+AC676+AC679+AC680+AC681+AC682+AC683+AC684+AC685+AC686+AC687+AC688+AC689+AC690+AC691+AC703+AC704+AC705+AC707+AC708+AC709+AC710+AC712+AC713+AC714+AC715+AC716+AC717+AC718+AC719+#REF!+AC720+#REF!+#REF!+AC915+AC917+AC922+AC923+AC924+AC903+AC904+AC928+AC976+AC977+AC978+AC979+AC980+AC981+AC991+AC992+AC993+AC994+AC995+AC996+AC1042</f>
        <v>#REF!</v>
      </c>
      <c r="AD1090" s="42" t="e">
        <f>+AD509+AD510+AD511+AD512+AD513+AD514+AD515+AD516+AD517+AD518+AD520+AD521+AD522+AD523+AD524+AD527+AD528+AD529+AD530+AD531+AD532+AD535+AD536+AD537+AD538+AD539+AD540+AD541+AD542+AD543+AD544+AD545+AD546+AD547+AD548+AD549+AD550+AD551+AD552+AD553+AD554+AD555+AD556+AD557+AD558+AD559+AD560+AD561+AD562+AD563+AD564+AD565+AD566+AD567+AD568+AD569+AD570+AD571+AD572+AD573+AD574+AD575+AD576+AD577+AD578+AD579+AD580+AD581+AD582+AD583+AD584+AD585+AD586+AD587+AD588+AD589+AD590+AD591+AD592+AD593+#REF!+#REF!+#REF!+AD594+AD595+AD596+AD597+AD598+AD599+AD600+AD601+AD602+AD603+AD604+AD605+AD606+AD607+AD608+AD609+AD612+AD613+AD614+AD615+AD616+AD617+AD618+AD619+AD620+AD621+AD622+AD623+AD624+AD625+AD626+AD627+AD628+AD629+#REF!+#REF!+#REF!+#REF!+#REF!+#REF!+#REF!+#REF!+#REF!+#REF!+#REF!+#REF!+#REF!+#REF!+#REF!+#REF!+#REF!+AD635+AD636+AD637+AD638+AD639+AD640+AD641+AD642+AD643+AD644+AD645+AD646+AD647+AD648+AD649+AD650+AD651+AD652+AD653+AD654+AD655+AD656+AD657+AD914+AD929+AD908+AD909+AD910+AD911+AD912+AD913+AD918+AD916+AD658+AD659+AD663+AD664+AD665+AD666+AD667+AD668+AD669+AD671+AD676+AD679+AD680+AD681+AD682+AD683+AD684+AD685+AD686+AD687+AD688+AD689+AD690+AD691+AD703+AD704+AD705+AD707+AD708+AD709+AD710+AD712+AD713+AD714+AD715+AD716+AD717+AD718+AD719+#REF!+AD720+#REF!+#REF!+AD915+AD917+AD922+AD923+AD924+AD903+AD904+AD928+AD976+AD977+AD978+AD979+AD980+AD981+AD991+AD992+AD993+AD994+AD995+AD996+AD1042</f>
        <v>#REF!</v>
      </c>
      <c r="AE1090" s="42" t="e">
        <f>+AE509+AE510+AE511+AE512+AE513+AE514+AE515+AE516+AE517+AE518+AE520+AE521+AE522+AE523+AE524+AE527+AE528+AE529+AE530+AE531+AE532+AE535+AE536+AE537+AE538+AE539+AE540+AE541+AE542+AE543+AE544+AE545+AE546+AE547+AE548+AE549+AE550+AE551+AE552+AE553+AE554+AE555+AE556+AE557+AE558+AE559+AE560+AE561+AE562+AE563+AE564+AE565+AE566+AE567+AE568+AE569+AE570+AE571+AE572+AE573+AE574+AE575+AE576+AE577+AE578+AE579+AE580+AE581+AE582+AE583+AE584+AE585+AE586+AE587+AE588+AE589+AE590+AE591+AE592+AE593+#REF!+#REF!+#REF!+AE594+AE595+AE596+AE597+AE598+AE599+AE600+AE601+AE602+AE603+AE604+AE605+AE606+AE607+AE608+AE609+AE612+AE613+AE614+AE615+AE616+AE617+AE618+AE619+AE620+AE621+AE622+AE623+AE624+AE625+AE626+AE627+AE628+AE629+#REF!+#REF!+#REF!+#REF!+#REF!+#REF!+#REF!+#REF!+#REF!+#REF!+#REF!+#REF!+#REF!+#REF!+#REF!+#REF!+#REF!+AE635+AE636+AE637+AE638+AE639+AE640+AE641+AE642+AE643+AE644+AE645+AE646+AE647+AE648+AE649+AE650+AE651+AE652+AE653+AE654+AE655+AE656+AE657+AE914+AE929+AE908+AE909+AE910+AE911+AE912+AE913+AE918+AE916+AE658+AE659+AE663+AE664+AE665+AE666+AE667+AE668+AE669+AE671+AE676+AE679+AE680+AE681+AE682+AE683+AE684+AE685+AE686+AE687+AE688+AE689+AE690+AE691+AE703+AE704+AE705+AE707+AE708+AE709+AE710+AE712+AE713+AE714+AE715+AE716+AE717+AE718+AE719+#REF!+AE720+#REF!+#REF!+AE915+AE917+AE922+AE923+AE924+AE903+AE904+AE928+AE976+AE977+AE978+AE979+AE980+AE981+AE991+AE992+AE993+AE994+AE995+AE996+AE1042</f>
        <v>#REF!</v>
      </c>
      <c r="AF1090" s="42" t="e">
        <f>+AF509+AF510+AF511+AF512+AF513+AF514+AF515+AF516+AF517+AF518+AF520+AF521+AF522+AF523+AF524+AF527+AF528+AF529+AF530+AF531+AF532+AF535+AF536+AF537+AF538+AF539+AF540+AF541+AF542+AF543+AF544+AF545+AF546+AF547+AF548+AF549+AF550+AF551+AF552+AF553+AF554+AF555+AF556+AF557+AF558+AF559+AF560+AF561+AF562+AF563+AF564+AF565+AF566+AF567+AF568+AF569+AF570+AF571+AF572+AF573+AF574+AF575+AF576+AF577+AF578+AF579+AF580+AF581+AF582+AF583+AF584+AF585+AF586+AF587+AF588+AF589+AF590+AF591+AF592+AF593+#REF!+#REF!+#REF!+AF594+AF595+AF596+AF597+AF598+AF599+AF600+AF601+AF602+AF603+AF604+AF605+AF606+AF607+AF608+AF609+AF612+AF613+AF614+AF615+AF616+AF617+AF618+AF619+AF620+AF621+AF622+AF623+AF624+AF625+AF626+AF627+AF628+AF629+#REF!+#REF!+#REF!+#REF!+#REF!+#REF!+#REF!+#REF!+#REF!+#REF!+#REF!+#REF!+#REF!+#REF!+#REF!+#REF!+#REF!+AF635+AF636+AF637+AF638+AF639+AF640+AF641+AF642+AF643+AF644+AF645+AF646+AF647+AF648+AF649+AF650+AF651+AF652+AF653+AF654+AF655+AF656+AF657+AF914+AF929+AF908+AF909+AF910+AF911+AF912+AF913+AF918+AF916+AF658+AF659+AF663+AF664+AF665+AF666+AF667+AF668+AF669+AF671+AF676+AF679+AF680+AF681+AF682+AF683+AF684+AF685+AF686+AF687+AF688+AF689+AF690+AF691+AF703+AF704+AF705+AF707+AF708+AF709+AF710+AF712+AF713+AF714+AF715+AF716+AF717+AF718+AF719+#REF!+AF720+#REF!+#REF!+AF915+AF917+AF922+AF923+AF924+AF903+AF904+AF928+AF976+AF977+AF978+AF979+AF980+AF981+AF991+AF992+AF993+AF994+AF995+AF996+AF1042</f>
        <v>#REF!</v>
      </c>
      <c r="AG1090" s="42" t="e">
        <f>+AG509+AG510+AG511+AG512+AG513+AG514+AG515+AG516+AG517+AG518+AG520+AG521+AG522+AG523+AG524+AG527+AG528+AG529+AG530+AG531+AG532+AG535+AG536+AG537+AG538+AG539+AG540+AG541+AG542+AG543+AG544+AG545+AG546+AG547+AG548+AG549+AG550+AG551+AG552+AG553+AG554+AG555+AG556+AG557+AG558+AG559+AG560+AG561+AG562+AG563+AG564+AG565+AG566+AG567+AG568+AG569+AG570+AG571+AG572+AG573+AG574+AG575+AG576+AG577+AG578+AG579+AG580+AG581+AG582+AG583+AG584+AG585+AG586+AG587+AG588+AG589+AG590+AG591+AG592+AG593+#REF!+#REF!+#REF!+AG594+AG595+AG596+AG597+AG598+AG599+AG600+AG601+AG602+AG603+AG604+AG605+AG606+AG607+AG608+AG609+AG612+AG613+AG614+AG615+AG616+AG617+AG618+AG619+AG620+AG621+AG622+AG623+AG624+AG625+AG626+AG627+AG628+AG629+#REF!+#REF!+#REF!+#REF!+#REF!+#REF!+#REF!+#REF!+#REF!+#REF!+#REF!+#REF!+#REF!+#REF!+#REF!+#REF!+#REF!+AG635+AG636+AG637+AG638+AG639+AG640+AG641+AG642+AG643+AG644+AG645+AG646+AG647+AG648+AG649+AG650+AG651+AG652+AG653+AG654+AG655+AG656+AG657+AG914+AG929+AG908+AG909+AG910+AG911+AG912+AG913+AG918+AG916+AG658+AG659+AG663+AG664+AG665+AG666+AG667+AG668+AG669+AG671+AG676+AG679+AG680+AG681+AG682+AG683+AG684+AG685+AG686+AG687+AG688+AG689+AG690+AG691+AG703+AG704+AG705+AG707+AG708+AG709+AG710+AG712+AG713+AG714+AG715+AG716+AG717+AG718+AG719+#REF!+AG720+#REF!+#REF!+AG915+AG917+AG922+AG923+AG924+AG903+AG904+AG928+AG976+AG977+AG978+AG979+AG980+AG981+AG991+AG992+AG993+AG994+AG995+AG996+AG1042</f>
        <v>#REF!</v>
      </c>
      <c r="AH1090" s="42" t="e">
        <f>+AH509+AH510+AH511+AH512+AH513+AH514+AH515+AH516+AH517+AH518+AH520+AH521+AH522+AH523+AH524+AH527+AH528+AH529+AH530+AH531+AH532+AH535+AH536+AH537+AH538+AH539+AH540+AH541+AH542+AH543+AH544+AH545+AH546+AH547+AH548+AH549+AH550+AH551+AH552+AH553+AH554+AH555+AH556+AH557+AH558+AH559+AH560+AH561+AH562+AH563+AH564+AH565+AH566+AH567+AH568+AH569+AH570+AH571+AH572+AH573+AH574+AH575+AH576+AH577+AH578+AH579+AH580+AH581+AH582+AH583+AH584+AH585+AH586+AH587+AH588+AH589+AH590+AH591+AH592+AH593+#REF!+#REF!+#REF!+AH594+AH595+AH596+AH597+AH598+AH599+AH600+AH601+AH602+AH603+AH604+AH605+AH606+AH607+AH608+AH609+AH612+AH613+AH614+AH615+AH616+AH617+AH618+AH619+AH620+AH621+AH622+AH623+AH624+AH625+AH626+AH627+AH628+AH629+#REF!+#REF!+#REF!+#REF!+#REF!+#REF!+#REF!+#REF!+#REF!+#REF!+#REF!+#REF!+#REF!+#REF!+#REF!+#REF!+#REF!+AH635+AH636+AH637+AH638+AH639+AH640+AH641+AH642+AH643+AH644+AH645+AH646+AH647+AH648+AH649+AH650+AH651+AH652+AH653+AH654+AH655+AH656+AH657+AH914+AH929+AH908+AH909+AH910+AH911+AH912+AH913+AH918+AH916+AH658+AH659+AH663+AH664+AH665+AH666+AH667+AH668+AH669+AH671+AH676+AH679+AH680+AH681+AH682+AH683+AH684+AH685+AH686+AH687+AH688+AH689+AH690+AH691+AH703+AH704+AH705+AH707+AH708+AH709+AH710+AH712+AH713+AH714+AH715+AH716+AH717+AH718+AH719+#REF!+AH720+#REF!+#REF!+AH915+AH917+AH922+AH923+AH924+AH903+AH904+AH928+AH976+AH977+AH978+AH979+AH980+AH981+AH991+AH992+AH993+AH994+AH995+AH996+AH1042</f>
        <v>#REF!</v>
      </c>
      <c r="AI1090" s="42" t="e">
        <f>+AI509+AI510+AI511+AI512+AI513+AI514+AI515+AI516+AI517+AI518+AI520+AI521+AI522+AI523+AI524+AI527+AI528+AI529+AI530+AI531+AI532+AI535+AI536+AI537+AI538+AI539+AI540+AI541+AI542+AI543+AI544+AI545+AI546+AI547+AI548+AI549+AI550+AI551+AI552+AI553+AI554+AI555+AI556+AI557+AI558+AI559+AI560+AI561+AI562+AI563+AI564+AI565+AI566+AI567+AI568+AI569+AI570+AI571+AI572+AI573+AI574+AI575+AI576+AI577+AI578+AI579+AI580+AI581+AI582+AI583+AI584+AI585+AI586+AI587+AI588+AI589+AI590+AI591+AI592+AI593+#REF!+#REF!+#REF!+AI594+AI595+AI596+AI597+AI598+AI599+AI600+AI601+AI602+AI603+AI604+AI605+AI606+AI607+AI608+AI609+AI612+AI613+AI614+AI615+AI616+AI617+AI618+AI619+AI620+AI621+AI622+AI623+AI624+AI625+AI626+AI627+AI628+AI629+#REF!+#REF!+#REF!+#REF!+#REF!+#REF!+#REF!+#REF!+#REF!+#REF!+#REF!+#REF!+#REF!+#REF!+#REF!+#REF!+#REF!+AI635+AI636+AI637+AI638+AI639+AI640+AI641+AI642+AI643+AI644+AI645+AI646+AI647+AI648+AI649+AI650+AI651+AI652+AI653+AI654+AI655+AI656+AI657+AI914+AI929+AI908+AI909+AI910+AI911+AI912+AI913+AI918+AI916+AI658+AI659+AI663+AI664+AI665+AI666+AI667+AI668+AI669+AI671+AI676+AI679+AI680+AI681+AI682+AI683+AI684+AI685+AI686+AI687+AI688+AI689+AI690+AI691+AI703+AI704+AI705+AI707+AI708+AI709+AI710+AI712+AI713+AI714+AI715+AI716+AI717+AI718+AI719+#REF!+AI720+#REF!+#REF!+AI915+AI917+AI922+AI923+AI924+AI903+AI904+AI928+AI976+AI977+AI978+AI979+AI980+AI981+AI991+AI992+AI993+AI994+AI995+AI996+AI1042</f>
        <v>#REF!</v>
      </c>
      <c r="AJ1090" s="42" t="e">
        <f>+AJ509+AJ510+AJ511+AJ512+AJ513+AJ514+AJ515+AJ516+AJ517+AJ518+AJ520+AJ521+AJ522+AJ523+AJ524+AJ527+AJ528+AJ529+AJ530+AJ531+AJ532+AJ535+AJ536+AJ537+AJ538+AJ539+AJ540+AJ541+AJ542+AJ543+AJ544+AJ545+AJ546+AJ547+AJ548+AJ549+AJ550+AJ551+AJ552+AJ553+AJ554+AJ555+AJ556+AJ557+AJ558+AJ559+AJ560+AJ561+AJ562+AJ563+AJ564+AJ565+AJ566+AJ567+AJ568+AJ569+AJ570+AJ571+AJ572+AJ573+AJ574+AJ575+AJ576+AJ577+AJ578+AJ579+AJ580+AJ581+AJ582+AJ583+AJ584+AJ585+AJ586+AJ587+AJ588+AJ589+AJ590+AJ591+AJ592+AJ593+#REF!+#REF!+#REF!+AJ594+AJ595+AJ596+AJ597+AJ598+AJ599+AJ600+AJ601+AJ602+AJ603+AJ604+AJ605+AJ606+AJ607+AJ608+AJ609+AJ612+AJ613+AJ614+AJ615+AJ616+AJ617+AJ618+AJ619+AJ620+AJ621+AJ622+AJ623+AJ624+AJ625+AJ626+AJ627+AJ628+AJ629+#REF!+#REF!+#REF!+#REF!+#REF!+#REF!+#REF!+#REF!+#REF!+#REF!+#REF!+#REF!+#REF!+#REF!+#REF!+#REF!+#REF!+AJ635+AJ636+AJ637+AJ638+AJ639+AJ640+AJ641+AJ642+AJ643+AJ644+AJ645+AJ646+AJ647+AJ648+AJ649+AJ650+AJ651+AJ652+AJ653+AJ654+AJ655+AJ656+AJ657+AJ914+AJ929+AJ908+AJ909+AJ910+AJ911+AJ912+AJ913+AJ918+AJ916+AJ658+AJ659+AJ663+AJ664+AJ665+AJ666+AJ667+AJ668+AJ669+AJ671+AJ676+AJ679+AJ680+AJ681+AJ682+AJ683+AJ684+AJ685+AJ686+AJ687+AJ688+AJ689+AJ690+AJ691+AJ703+AJ704+AJ705+AJ707+AJ708+AJ709+AJ710+AJ712+AJ713+AJ714+AJ715+AJ716+AJ717+AJ718+AJ719+#REF!+AJ720+#REF!+#REF!+AJ915+AJ917+AJ922+AJ923+AJ924+AJ903+AJ904+AJ928+AJ976+AJ977+AJ978+AJ979+AJ980+AJ981+AJ991+AJ992+AJ993+AJ994+AJ995+AJ996+AJ1042</f>
        <v>#REF!</v>
      </c>
      <c r="AK1090" s="42" t="e">
        <f>+AK509+AK510+AK511+AK512+AK513+AK514+AK515+AK516+AK517+AK518+AK520+AK521+AK522+AK523+AK524+AK527+AK528+AK529+AK530+AK531+AK532+AK535+AK536+AK537+AK538+AK539+AK540+AK541+AK542+AK543+AK544+AK545+AK546+AK547+AK548+AK549+AK550+AK551+AK552+AK553+AK554+AK555+AK556+AK557+AK558+AK559+AK560+AK561+AK562+AK563+AK564+AK565+AK566+AK567+AK568+AK569+AK570+AK571+AK572+AK573+AK574+AK575+AK576+AK577+AK578+AK579+AK580+AK581+AK582+AK583+AK584+AK585+AK586+AK587+AK588+AK589+AK590+AK591+AK592+AK593+#REF!+#REF!+#REF!+AK594+AK595+AK596+AK597+AK598+AK599+AK600+AK601+AK602+AK603+AK604+AK605+AK606+AK607+AK608+AK609+AK612+AK613+AK614+AK615+AK616+AK617+AK618+AK619+AK620+AK621+AK622+AK623+AK624+AK625+AK626+AK627+AK628+AK629+#REF!+#REF!+#REF!+#REF!+#REF!+#REF!+#REF!+#REF!+#REF!+#REF!+#REF!+#REF!+#REF!+#REF!+#REF!+#REF!+#REF!+AK635+AK636+AK637+AK638+AK639+AK640+AK641+AK642+AK643+AK644+AK645+AK646+AK647+AK648+AK649+AK650+AK651+AK652+AK653+AK654+AK655+AK656+AK657+AK914+AK929+AK908+AK909+AK910+AK911+AK912+AK913+AK918+AK916+AK658+AK659+AK663+AK664+AK665+AK666+AK667+AK668+AK669+AK671+AK676+AK679+AK680+AK681+AK682+AK683+AK684+AK685+AK686+AK687+AK688+AK689+AK690+AK691+AK703+AK704+AK705+AK707+AK708+AK709+AK710+AK712+AK713+AK714+AK715+AK716+AK717+AK718+AK719+#REF!+AK720+#REF!+#REF!+AK915+AK917+AK922+AK923+AK924+AK903+AK904+AK928+AK976+AK977+AK978+AK979+AK980+AK981+AK991+AK992+AK993+AK994+AK995+AK996+AK1042</f>
        <v>#REF!</v>
      </c>
      <c r="AL1090" s="42" t="e">
        <f>+AL509+AL510+AL511+AL512+AL513+AL514+AL515+AL516+AL517+AL518+AL520+AL521+AL522+AL523+AL524+AL527+AL528+AL529+AL530+AL531+AL532+AL535+AL536+AL537+AL538+AL539+AL540+AL541+AL542+AL543+AL544+AL545+AL546+AL547+AL548+AL549+AL550+AL551+AL552+AL553+AL554+AL555+AL556+AL557+AL558+AL559+AL560+AL561+AL562+AL563+AL564+AL565+AL566+AL567+AL568+AL569+AL570+AL571+AL572+AL573+AL574+AL575+AL576+AL577+AL578+AL579+AL580+AL581+AL582+AL583+AL584+AL585+AL586+AL587+AL588+AL589+AL590+AL591+AL592+AL593+#REF!+#REF!+#REF!+AL594+AL595+AL596+AL597+AL598+AL599+AL600+AL601+AL602+AL603+AL604+AL605+AL606+AL607+AL608+AL609+AL612+AL613+AL614+AL615+AL616+AL617+AL618+AL619+AL620+AL621+AL622+AL623+AL624+AL625+AL626+AL627+AL628+AL629+#REF!+#REF!+#REF!+#REF!+#REF!+#REF!+#REF!+#REF!+#REF!+#REF!+#REF!+#REF!+#REF!+#REF!+#REF!+#REF!+#REF!+AL635+AL636+AL637+AL638+AL639+AL640+AL641+AL642+AL643+AL644+AL645+AL646+AL647+AL648+AL649+AL650+AL651+AL652+AL653+AL654+AL655+AL656+AL657+AL914+AL929+AL908+AL909+AL910+AL911+AL912+AL913+AL918+AL916+AL658+AL659+AL663+AL664+AL665+AL666+AL667+AL668+AL669+AL671+AL676+AL679+AL680+AL681+AL682+AL683+AL684+AL685+AL686+AL687+AL688+AL689+AL690+AL691+AL703+AL704+AL705+AL707+AL708+AL709+AL710+AL712+AL713+AL714+AL715+AL716+AL717+AL718+AL719+#REF!+AL720+#REF!+#REF!+AL915+AL917+AL922+AL923+AL924+AL903+AL904+AL928+AL976+AL977+AL978+AL979+AL980+AL981+AL991+AL992+AL993+AL994+AL995+AL996+AL1042</f>
        <v>#REF!</v>
      </c>
      <c r="AM1090" s="42" t="e">
        <f>+AM509+AM510+AM511+AM512+AM513+AM514+AM515+AM516+AM517+AM518+AM520+AM521+AM522+AM523+AM524+AM527+AM528+AM529+AM530+AM531+AM532+AM535+AM536+AM537+AM538+AM539+AM540+AM541+AM542+AM543+AM544+AM545+AM546+AM547+AM548+AM549+AM550+AM551+AM552+AM553+AM554+AM555+AM556+AM557+AM558+AM559+AM560+AM561+AM562+AM563+AM564+AM565+AM566+AM567+AM568+AM569+AM570+AM571+AM572+AM573+AM574+AM575+AM576+AM577+AM578+AM579+AM580+AM581+AM582+AM583+AM584+AM585+AM586+AM587+AM588+AM589+AM590+AM591+AM592+AM593+#REF!+#REF!+#REF!+AM594+AM595+AM596+AM597+AM598+AM599+AM600+AM601+AM602+AM603+AM604+AM605+AM606+AM607+AM608+AM609+AM612+AM613+AM614+AM615+AM616+AM617+AM618+AM619+AM620+AM621+AM622+AM623+AM624+AM625+AM626+AM627+AM628+AM629+#REF!+#REF!+#REF!+#REF!+#REF!+#REF!+#REF!+#REF!+#REF!+#REF!+#REF!+#REF!+#REF!+#REF!+#REF!+#REF!+#REF!+AM635+AM636+AM637+AM638+AM639+AM640+AM641+AM642+AM643+AM644+AM645+AM646+AM647+AM648+AM649+AM650+AM651+AM652+AM653+AM654+AM655+AM656+AM657+AM914+AM929+AM908+AM909+AM910+AM911+AM912+AM913+AM918+AM916+AM658+AM659+AM663+AM664+AM665+AM666+AM667+AM668+AM669+AM671+AM676+AM679+AM680+AM681+AM682+AM683+AM684+AM685+AM686+AM687+AM688+AM689+AM690+AM691+AM703+AM704+AM705+AM707+AM708+AM709+AM710+AM712+AM713+AM714+AM715+AM716+AM717+AM718+AM719+#REF!+AM720+#REF!+#REF!+AM915+AM917+AM922+AM923+AM924+AM903+AM904+AM928+AM976+AM977+AM978+AM979+AM980+AM981+AM991+AM992+AM993+AM994+AM995+AM996+AM1042</f>
        <v>#REF!</v>
      </c>
      <c r="AN1090" s="42" t="e">
        <f>+AN509+AN510+AN511+AN512+AN513+AN514+AN515+AN516+AN517+AN518+AN520+AN521+AN522+AN523+AN524+AN527+AN528+AN529+AN530+AN531+AN532+AN535+AN536+AN537+AN538+AN539+AN540+AN541+AN542+AN543+AN544+AN545+AN546+AN547+AN548+AN549+AN550+AN551+AN552+AN553+AN554+AN555+AN556+AN557+AN558+AN559+AN560+AN561+AN562+AN563+AN564+AN565+AN566+AN567+AN568+AN569+AN570+AN571+AN572+AN573+AN574+AN575+AN576+AN577+AN578+AN579+AN580+AN581+AN582+AN583+AN584+AN585+AN586+AN587+AN588+AN589+AN590+AN591+AN592+AN593+#REF!+#REF!+#REF!+AN594+AN595+AN596+AN597+AN598+AN599+AN600+AN601+AN602+AN603+AN604+AN605+AN606+AN607+AN608+AN609+AN612+AN613+AN614+AN615+AN616+AN617+AN618+AN619+AN620+AN621+AN622+AN623+AN624+AN625+AN626+AN627+AN628+AN629+#REF!+#REF!+#REF!+#REF!+#REF!+#REF!+#REF!+#REF!+#REF!+#REF!+#REF!+#REF!+#REF!+#REF!+#REF!+#REF!+#REF!+AN635+AN636+AN637+AN638+AN639+AN640+AN641+AN642+AN643+AN644+AN645+AN646+AN647+AN648+AN649+AN650+AN651+AN652+AN653+AN654+AN655+AN656+AN657+AN914+AN929+AN908+AN909+AN910+AN911+AN912+AN913+AN918+AN916+AN658+AN659+AN663+AN664+AN665+AN666+AN667+AN668+AN669+AN671+AN676+AN679+AN680+AN681+AN682+AN683+AN684+AN685+AN686+AN687+AN688+AN689+AN690+AN691+AN703+AN704+AN705+AN707+AN708+AN709+AN710+AN712+AN713+AN714+AN715+AN716+AN717+AN718+AN719+#REF!+AN720+#REF!+#REF!+AN915+AN917+AN922+AN923+AN924+AN903+AN904+AN928+AN976+AN977+AN978+AN979+AN980+AN981+AN991+AN992+AN993+AN994+AN995+AN996+AN1042</f>
        <v>#REF!</v>
      </c>
      <c r="AO1090" s="42" t="e">
        <f>+AO509+AO510+AO511+AO512+AO513+AO514+AO515+AO516+AO517+AO518+AO520+AO521+AO522+AO523+AO524+AO527+AO528+AO529+AO530+AO531+AO532+AO535+AO536+AO537+AO538+AO539+AO540+AO541+AO542+AO543+AO544+AO545+AO546+AO547+AO548+AO549+AO550+AO551+AO552+AO553+AO554+AO555+AO556+AO557+AO558+AO559+AO560+AO561+AO562+AO563+AO564+AO565+AO566+AO567+AO568+AO569+AO570+AO571+AO572+AO573+AO574+AO575+AO576+AO577+AO578+AO579+AO580+AO581+AO582+AO583+AO584+AO585+AO586+AO587+AO588+AO589+AO590+AO591+AO592+AO593+#REF!+#REF!+#REF!+AO594+AO595+AO596+AO597+AO598+AO599+AO600+AO601+AO602+AO603+AO604+AO605+AO606+AO607+AO608+AO609+AO612+AO613+AO614+AO615+AO616+AO617+AO618+AO619+AO620+AO621+AO622+AO623+AO624+AO625+AO626+AO627+AO628+AO629+#REF!+#REF!+#REF!+#REF!+#REF!+#REF!+#REF!+#REF!+#REF!+#REF!+#REF!+#REF!+#REF!+#REF!+#REF!+#REF!+#REF!+AO635+AO636+AO637+AO638+AO639+AO640+AO641+AO642+AO643+AO644+AO645+AO646+AO647+AO648+AO649+AO650+AO651+AO652+AO653+AO654+AO655+AO656+AO657+AO914+AO929+AO908+AO909+AO910+AO911+AO912+AO913+AO918+AO916+AO658+AO659+AO663+AO664+AO665+AO666+AO667+AO668+AO669+AO671+AO676+AO679+AO680+AO681+AO682+AO683+AO684+AO685+AO686+AO687+AO688+AO689+AO690+AO691+AO703+AO704+AO705+AO707+AO708+AO709+AO710+AO712+AO713+AO714+AO715+AO716+AO717+AO718+AO719+#REF!+AO720+#REF!+#REF!+AO915+AO917+AO922+AO923+AO924+AO903+AO904+AO928+AO976+AO977+AO978+AO979+AO980+AO981+AO991+AO992+AO993+AO994+AO995+AO996+AO1042</f>
        <v>#REF!</v>
      </c>
      <c r="AP1090" s="42" t="e">
        <f>+AP509+AP510+AP511+AP512+AP513+AP514+AP515+AP516+AP517+AP518+AP520+AP521+AP522+AP523+AP524+AP527+AP528+AP529+AP530+AP531+AP532+AP535+AP536+AP537+AP538+AP539+AP540+AP541+AP542+AP543+AP544+AP545+AP546+AP547+AP548+AP549+AP550+AP551+AP552+AP553+AP554+AP555+AP556+AP557+AP558+AP559+AP560+AP561+AP562+AP563+AP564+AP565+AP566+AP567+AP568+AP569+AP570+AP571+AP572+AP573+AP574+AP575+AP576+AP577+AP578+AP579+AP580+AP581+AP582+AP583+AP584+AP585+AP586+AP587+AP588+AP589+AP590+AP591+AP592+AP593+#REF!+#REF!+#REF!+AP594+AP595+AP596+AP597+AP598+AP599+AP600+AP601+AP602+AP603+AP604+AP605+AP606+AP607+AP608+AP609+AP612+AP613+AP614+AP615+AP616+AP617+AP618+AP619+AP620+AP621+AP622+AP623+AP624+AP625+AP626+AP627+AP628+AP629+#REF!+#REF!+#REF!+#REF!+#REF!+#REF!+#REF!+#REF!+#REF!+#REF!+#REF!+#REF!+#REF!+#REF!+#REF!+#REF!+#REF!+AP635+AP636+AP637+AP638+AP639+AP640+AP641+AP642+AP643+AP644+AP645+AP646+AP647+AP648+AP649+AP650+AP651+AP652+AP653+AP654+AP655+AP656+AP657+AP914+AP929+AP908+AP909+AP910+AP911+AP912+AP913+AP918+AP916+AP658+AP659+AP663+AP664+AP665+AP666+AP667+AP668+AP669+AP671+AP676+AP679+AP680+AP681+AP682+AP683+AP684+AP685+AP686+AP687+AP688+AP689+AP690+AP691+AP703+AP704+AP705+AP707+AP708+AP709+AP710+AP712+AP713+AP714+AP715+AP716+AP717+AP718+AP719+#REF!+AP720+#REF!+#REF!+AP915+AP917+AP922+AP923+AP924+AP903+AP904+AP928+AP976+AP977+AP978+AP979+AP980+AP981+AP991+AP992+AP993+AP994+AP995+AP996+AP1042</f>
        <v>#REF!</v>
      </c>
      <c r="AQ1090" s="42" t="e">
        <f>+AQ509+AQ510+AQ511+AQ512+AQ513+AQ514+AQ515+AQ516+AQ517+AQ518+AQ520+AQ521+AQ522+AQ523+AQ524+AQ527+AQ528+AQ529+AQ530+AQ531+AQ532+AQ535+AQ536+AQ537+AQ538+AQ539+AQ540+AQ541+AQ542+AQ543+AQ544+AQ545+AQ546+AQ547+AQ548+AQ549+AQ550+AQ551+AQ552+AQ553+AQ554+AQ555+AQ556+AQ557+AQ558+AQ559+AQ560+AQ561+AQ562+AQ563+AQ564+AQ565+AQ566+AQ567+AQ568+AQ569+AQ570+AQ571+AQ572+AQ573+AQ574+AQ575+AQ576+AQ577+AQ578+AQ579+AQ580+AQ581+AQ582+AQ583+AQ584+AQ585+AQ586+AQ587+AQ588+AQ589+AQ590+AQ591+AQ592+AQ593+#REF!+#REF!+#REF!+AQ594+AQ595+AQ596+AQ597+AQ598+AQ599+AQ600+AQ601+AQ602+AQ603+AQ604+AQ605+AQ606+AQ607+AQ608+AQ609+AQ612+AQ613+AQ614+AQ615+AQ616+AQ617+AQ618+AQ619+AQ620+AQ621+AQ622+AQ623+AQ624+AQ625+AQ626+AQ627+AQ628+AQ629+#REF!+#REF!+#REF!+#REF!+#REF!+#REF!+#REF!+#REF!+#REF!+#REF!+#REF!+#REF!+#REF!+#REF!+#REF!+#REF!+#REF!+AQ635+AQ636+AQ637+AQ638+AQ639+AQ640+AQ641+AQ642+AQ643+AQ644+AQ645+AQ646+AQ647+AQ648+AQ649+AQ650+AQ651+AQ652+AQ653+AQ654+AQ655+AQ656+AQ657+AQ914+AQ929+AQ908+AQ909+AQ910+AQ911+AQ912+AQ913+AQ918+AQ916+AQ658+AQ659+AQ663+AQ664+AQ665+AQ666+AQ667+AQ668+AQ669+AQ671+AQ676+AQ679+AQ680+AQ681+AQ682+AQ683+AQ684+AQ685+AQ686+AQ687+AQ688+AQ689+AQ690+AQ691+AQ703+AQ704+AQ705+AQ707+AQ708+AQ709+AQ710+AQ712+AQ713+AQ714+AQ715+AQ716+AQ717+AQ718+AQ719+#REF!+AQ720+#REF!+#REF!+AQ915+AQ917+AQ922+AQ923+AQ924+AQ903+AQ904+AQ928+AQ976+AQ977+AQ978+AQ979+AQ980+AQ981+AQ991+AQ992+AQ993+AQ994+AQ995+AQ996+AQ1042</f>
        <v>#REF!</v>
      </c>
      <c r="AR1090" s="42" t="e">
        <f>+AR509+AR510+AR511+AR512+AR513+AR514+AR515+AR516+AR517+AR518+AR520+AR521+AR522+AR523+AR524+AR527+AR528+AR529+AR530+AR531+AR532+AR535+AR536+AR537+AR538+AR539+AR540+AR541+AR542+AR543+AR544+AR545+AR546+AR547+AR548+AR549+AR550+AR551+AR552+AR553+AR554+AR555+AR556+AR557+AR558+AR559+AR560+AR561+AR562+AR563+AR564+AR565+AR566+AR567+AR568+AR569+AR570+AR571+AR572+AR573+AR574+AR575+AR576+AR577+AR578+AR579+AR580+AR581+AR582+AR583+AR584+AR585+AR586+AR587+AR588+AR589+AR590+AR591+AR592+AR593+#REF!+#REF!+#REF!+AR594+AR595+AR596+AR597+AR598+AR599+AR600+AR601+AR602+AR603+AR604+AR605+AR606+AR607+AR608+AR609+AR612+AR613+AR614+AR615+AR616+AR617+AR618+AR619+AR620+AR621+AR622+AR623+AR624+AR625+AR626+AR627+AR628+AR629+#REF!+#REF!+#REF!+#REF!+#REF!+#REF!+#REF!+#REF!+#REF!+#REF!+#REF!+#REF!+#REF!+#REF!+#REF!+#REF!+#REF!+AR635+AR636+AR637+AR638+AR639+AR640+AR641+AR642+AR643+AR644+AR645+AR646+AR647+AR648+AR649+AR650+AR651+AR652+AR653+AR654+AR655+AR656+AR657+AR914+AR929+AR908+AR909+AR910+AR911+AR912+AR913+AR918+AR916+AR658+AR659+AR663+AR664+AR665+AR666+AR667+AR668+AR669+AR671+AR676+AR679+AR680+AR681+AR682+AR683+AR684+AR685+AR686+AR687+AR688+AR689+AR690+AR691+AR703+AR704+AR705+AR707+AR708+AR709+AR710+AR712+AR713+AR714+AR715+AR716+AR717+AR718+AR719+#REF!+AR720+#REF!+#REF!+AR915+AR917+AR922+AR923+AR924+AR903+AR904+AR928+AR976+AR977+AR978+AR979+AR980+AR981+AR991+AR992+AR993+AR994+AR995+AR996+AR1042</f>
        <v>#REF!</v>
      </c>
      <c r="AS1090" s="42" t="e">
        <f>+AS509+AS510+AS511+AS512+AS513+AS514+AS515+AS516+AS517+AS518+AS520+AS521+AS522+AS523+AS524+AS527+AS528+AS529+AS530+AS531+AS532+AS535+AS536+AS537+AS538+AS539+AS540+AS541+AS542+AS543+AS544+AS545+AS546+AS547+AS548+AS549+AS550+AS551+AS552+AS553+AS554+AS555+AS556+AS557+AS558+AS559+AS560+AS561+AS562+AS563+AS564+AS565+AS566+AS567+AS568+AS569+AS570+AS571+AS572+AS573+AS574+AS575+AS576+AS577+AS578+AS579+AS580+AS581+AS582+AS583+AS584+AS585+AS586+AS587+AS588+AS589+AS590+AS591+AS592+AS593+#REF!+#REF!+#REF!+AS594+AS595+AS596+AS597+AS598+AS599+AS600+AS601+AS602+AS603+AS604+AS605+AS606+AS607+AS608+AS609+AS612+AS613+AS614+AS615+AS616+AS617+AS618+AS619+AS620+AS621+AS622+AS623+AS624+AS625+AS626+AS627+AS628+AS629+#REF!+#REF!+#REF!+#REF!+#REF!+#REF!+#REF!+#REF!+#REF!+#REF!+#REF!+#REF!+#REF!+#REF!+#REF!+#REF!+#REF!+AS635+AS636+AS637+AS638+AS639+AS640+AS641+AS642+AS643+AS644+AS645+AS646+AS647+AS648+AS649+AS650+AS651+AS652+AS653+AS654+AS655+AS656+AS657+AS914+AS929+AS908+AS909+AS910+AS911+AS912+AS913+AS918+AS916+AS658+AS659+AS663+AS664+AS665+AS666+AS667+AS668+AS669+AS671+AS676+AS679+AS680+AS681+AS682+AS683+AS684+AS685+AS686+AS687+AS688+AS689+AS690+AS691+AS703+AS704+AS705+AS707+AS708+AS709+AS710+AS712+AS713+AS714+AS715+AS716+AS717+AS718+AS719+#REF!+AS720+#REF!+#REF!+AS915+AS917+AS922+AS923+AS924+AS903+AS904+AS928+AS976+AS977+AS978+AS979+AS980+AS981+AS991+AS992+AS993+AS994+AS995+AS996+AS1042</f>
        <v>#REF!</v>
      </c>
      <c r="AT1090" s="42" t="e">
        <f>+AT509+AT510+AT511+AT512+AT513+AT514+AT515+AT516+AT517+AT518+AT520+AT521+AT522+AT523+AT524+AT527+AT528+AT529+AT530+AT531+AT532+AT535+AT536+AT537+AT538+AT539+AT540+AT541+AT542+AT543+AT544+AT545+AT546+AT547+AT548+AT549+AT550+AT551+AT552+AT553+AT554+AT555+AT556+AT557+AT558+AT559+AT560+AT561+AT562+AT563+AT564+AT565+AT566+AT567+AT568+AT569+AT570+AT571+AT572+AT573+AT574+AT575+AT576+AT577+AT578+AT579+AT580+AT581+AT582+AT583+AT584+AT585+AT586+AT587+AT588+AT589+AT590+AT591+AT592+AT593+#REF!+#REF!+#REF!+AT594+AT595+AT596+AT597+AT598+AT599+AT600+AT601+AT602+AT603+AT604+AT605+AT606+AT607+AT608+AT609+AT612+AT613+AT614+AT615+AT616+AT617+AT618+AT619+AT620+AT621+AT622+AT623+AT624+AT625+AT626+AT627+AT628+AT629+#REF!+#REF!+#REF!+#REF!+#REF!+#REF!+#REF!+#REF!+#REF!+#REF!+#REF!+#REF!+#REF!+#REF!+#REF!+#REF!+#REF!+AT635+AT636+AT637+AT638+AT639+AT640+AT641+AT642+AT643+AT644+AT645+AT646+AT647+AT648+AT649+AT650+AT651+AT652+AT653+AT654+AT655+AT656+AT657+AT914+AT929+AT908+AT909+AT910+AT911+AT912+AT913+AT918+AT916+AT658+AT659+AT663+AT664+AT665+AT666+AT667+AT668+AT669+AT671+AT676+AT679+AT680+AT681+AT682+AT683+AT684+AT685+AT686+AT687+AT688+AT689+AT690+AT691+AT703+AT704+AT705+AT707+AT708+AT709+AT710+AT712+AT713+AT714+AT715+AT716+AT717+AT718+AT719+#REF!+AT720+#REF!+#REF!+AT915+AT917+AT922+AT923+AT924+AT903+AT904+AT928+AT976+AT977+AT978+AT979+AT980+AT981+AT991+AT992+AT993+AT994+AT995+AT996+AT1042</f>
        <v>#REF!</v>
      </c>
      <c r="AU1090" s="42" t="e">
        <f>+AU509+AU510+AU511+AU512+AU513+AU514+AU515+AU516+AU517+AU518+AU520+AU521+AU522+AU523+AU524+AU527+AU528+AU529+AU530+AU531+AU532+AU535+AU536+AU537+AU538+AU539+AU540+AU541+AU542+AU543+AU544+AU545+AU546+AU547+AU548+AU549+AU550+AU551+AU552+AU553+AU554+AU555+AU556+AU557+AU558+AU559+AU560+AU561+AU562+AU563+AU564+AU565+AU566+AU567+AU568+AU569+AU570+AU571+AU572+AU573+AU574+AU575+AU576+AU577+AU578+AU579+AU580+AU581+AU582+AU583+AU584+AU585+AU586+AU587+AU588+AU589+AU590+AU591+AU592+AU593+#REF!+#REF!+#REF!+AU594+AU595+AU596+AU597+AU598+AU599+AU600+AU601+AU602+AU603+AU604+AU605+AU606+AU607+AU608+AU609+AU612+AU613+AU614+AU615+AU616+AU617+AU618+AU619+AU620+AU621+AU622+AU623+AU624+AU625+AU626+AU627+AU628+AU629+#REF!+#REF!+#REF!+#REF!+#REF!+#REF!+#REF!+#REF!+#REF!+#REF!+#REF!+#REF!+#REF!+#REF!+#REF!+#REF!+#REF!+AU635+AU636+AU637+AU638+AU639+AU640+AU641+AU642+AU643+AU644+AU645+AU646+AU647+AU648+AU649+AU650+AU651+AU652+AU653+AU654+AU655+AU656+AU657+AU914+AU929+AU908+AU909+AU910+AU911+AU912+AU913+AU918+AU916+AU658+AU659+AU663+AU664+AU665+AU666+AU667+AU668+AU669+AU671+AU676+AU679+AU680+AU681+AU682+AU683+AU684+AU685+AU686+AU687+AU688+AU689+AU690+AU691+AU703+AU704+AU705+AU707+AU708+AU709+AU710+AU712+AU713+AU714+AU715+AU716+AU717+AU718+AU719+#REF!+AU720+#REF!+#REF!+AU915+AU917+AU922+AU923+AU924+AU903+AU904+AU928+AU976+AU977+AU978+AU979+AU980+AU981+AU991+AU992+AU993+AU994+AU995+AU996+AU1042</f>
        <v>#REF!</v>
      </c>
      <c r="AV1090" s="42" t="e">
        <f>+AV509+AV510+AV511+AV512+AV513+AV514+AV515+AV516+AV517+AV518+AV520+AV521+AV522+AV523+AV524+AV527+AV528+AV529+AV530+AV531+AV532+AV535+AV536+AV537+AV538+AV539+AV540+AV541+AV542+AV543+AV544+AV545+AV546+AV547+AV548+AV549+AV550+AV551+AV552+AV553+AV554+AV555+AV556+AV557+AV558+AV559+AV560+AV561+AV562+AV563+AV564+AV565+AV566+AV567+AV568+AV569+AV570+AV571+AV572+AV573+AV574+AV575+AV576+AV577+AV578+AV579+AV580+AV581+AV582+AV583+AV584+AV585+AV586+AV587+AV588+AV589+AV590+AV591+AV592+AV593+#REF!+#REF!+#REF!+AV594+AV595+AV596+AV597+AV598+AV599+AV600+AV601+AV602+AV603+AV604+AV605+AV606+AV607+AV608+AV609+AV612+AV613+AV614+AV615+AV616+AV617+AV618+AV619+AV620+AV621+AV622+AV623+AV624+AV625+AV626+AV627+AV628+AV629+#REF!+#REF!+#REF!+#REF!+#REF!+#REF!+#REF!+#REF!+#REF!+#REF!+#REF!+#REF!+#REF!+#REF!+#REF!+#REF!+#REF!+AV635+AV636+AV637+AV638+AV639+AV640+AV641+AV642+AV643+AV644+AV645+AV646+AV647+AV648+AV649+AV650+AV651+AV652+AV653+AV654+AV655+AV656+AV657+AV914+AV929+AV908+AV909+AV910+AV911+AV912+AV913+AV918+AV916+AV658+AV659+AV663+AV664+AV665+AV666+AV667+AV668+AV669+AV671+AV676+AV679+AV680+AV681+AV682+AV683+AV684+AV685+AV686+AV687+AV688+AV689+AV690+AV691+AV703+AV704+AV705+AV707+AV708+AV709+AV710+AV712+AV713+AV714+AV715+AV716+AV717+AV718+AV719+#REF!+AV720+#REF!+#REF!+AV915+AV917+AV922+AV923+AV924+AV903+AV904+AV928+AV976+AV977+AV978+AV979+AV980+AV981+AV991+AV992+AV993+AV994+AV995+AV996+AV1042</f>
        <v>#REF!</v>
      </c>
      <c r="AW1090" s="42" t="e">
        <f>+AW509+AW510+AW511+AW512+AW513+AW514+AW515+AW516+AW517+AW518+AW520+AW521+AW522+AW523+AW524+AW527+AW528+AW529+AW530+AW531+AW532+AW535+AW536+AW537+AW538+AW539+AW540+AW541+AW542+AW543+AW544+AW545+AW546+AW547+AW548+AW549+AW550+AW551+AW552+AW553+AW554+AW555+AW556+AW557+AW558+AW559+AW560+AW561+AW562+AW563+AW564+AW565+AW566+AW567+AW568+AW569+AW570+AW571+AW572+AW573+AW574+AW575+AW576+AW577+AW578+AW579+AW580+AW581+AW582+AW583+AW584+AW585+AW586+AW587+AW588+AW589+AW590+AW591+AW592+AW593+#REF!+#REF!+#REF!+AW594+AW595+AW596+AW597+AW598+AW599+AW600+AW601+AW602+AW603+AW604+AW605+AW606+AW607+AW608+AW609+AW612+AW613+AW614+AW615+AW616+AW617+AW618+AW619+AW620+AW621+AW622+AW623+AW624+AW625+AW626+AW627+AW628+AW629+#REF!+#REF!+#REF!+#REF!+#REF!+#REF!+#REF!+#REF!+#REF!+#REF!+#REF!+#REF!+#REF!+#REF!+#REF!+#REF!+#REF!+AW635+AW636+AW637+AW638+AW639+AW640+AW641+AW642+AW643+AW644+AW645+AW646+AW647+AW648+AW649+AW650+AW651+AW652+AW653+AW654+AW655+AW656+AW657+AW914+AW929+AW908+AW909+AW910+AW911+AW912+AW913+AW918+AW916+AW658+AW659+AW663+AW664+AW665+AW666+AW667+AW668+AW669+AW671+AW676+AW679+AW680+AW681+AW682+AW683+AW684+AW685+AW686+AW687+AW688+AW689+AW690+AW691+AW703+AW704+AW705+AW707+AW708+AW709+AW710+AW712+AW713+AW714+AW715+AW716+AW717+AW718+AW719+#REF!+AW720+#REF!+#REF!+AW915+AW917+AW922+AW923+AW924+AW903+AW904+AW928+AW976+AW977+AW978+AW979+AW980+AW981+AW991+AW992+AW993+AW994+AW995+AW996+AW1042</f>
        <v>#REF!</v>
      </c>
      <c r="AX1090" s="42" t="e">
        <f>+AX509+AX510+AX511+AX512+AX513+AX514+AX515+AX516+AX517+AX518+AX520+AX521+AX522+AX523+AX524+AX527+AX528+AX529+AX530+AX531+AX532+AX535+AX536+AX537+AX538+AX539+AX540+AX541+AX542+AX543+AX544+AX545+AX546+AX547+AX548+AX549+AX550+AX551+AX552+AX553+AX554+AX555+AX556+AX557+AX558+AX559+AX560+AX561+AX562+AX563+AX564+AX565+AX566+AX567+AX568+AX569+AX570+AX571+AX572+AX573+AX574+AX575+AX576+AX577+AX578+AX579+AX580+AX581+AX582+AX583+AX584+AX585+AX586+AX587+AX588+AX589+AX590+AX591+AX592+AX593+#REF!+#REF!+#REF!+AX594+AX595+AX596+AX597+AX598+AX599+AX600+AX601+AX602+AX603+AX604+AX605+AX606+AX607+AX608+AX609+AX612+AX613+AX614+AX615+AX616+AX617+AX618+AX619+AX620+AX621+AX622+AX623+AX624+AX625+AX626+AX627+AX628+AX629+#REF!+#REF!+#REF!+#REF!+#REF!+#REF!+#REF!+#REF!+#REF!+#REF!+#REF!+#REF!+#REF!+#REF!+#REF!+#REF!+#REF!+AX635+AX636+AX637+AX638+AX639+AX640+AX641+AX642+AX643+AX644+AX645+AX646+AX647+AX648+AX649+AX650+AX651+AX652+AX653+AX654+AX655+AX656+AX657+AX914+AX929+AX908+AX909+AX910+AX911+AX912+AX913+AX918+AX916+AX658+AX659+AX663+AX664+AX665+AX666+AX667+AX668+AX669+AX671+AX676+AX679+AX680+AX681+AX682+AX683+AX684+AX685+AX686+AX687+AX688+AX689+AX690+AX691+AX703+AX704+AX705+AX707+AX708+AX709+AX710+AX712+AX713+AX714+AX715+AX716+AX717+AX718+AX719+#REF!+AX720+#REF!+#REF!+AX915+AX917+AX922+AX923+AX924+AX903+AX904+AX928+AX976+AX977+AX978+AX979+AX980+AX981+AX991+AX992+AX993+AX994+AX995+AX996+AX1042</f>
        <v>#REF!</v>
      </c>
      <c r="AY1090" s="42" t="e">
        <f>+AY509+AY510+AY511+AY512+AY513+AY514+AY515+AY516+AY517+AY518+AY520+AY521+AY522+AY523+AY524+AY527+AY528+AY529+AY530+AY531+AY532+AY535+AY536+AY537+AY538+AY539+AY540+AY541+AY542+AY543+AY544+AY545+AY546+AY547+AY548+AY549+AY550+AY551+AY552+AY553+AY554+AY555+AY556+AY557+AY558+AY559+AY560+AY561+AY562+AY563+AY564+AY565+AY566+AY567+AY568+AY569+AY570+AY571+AY572+AY573+AY574+AY575+AY576+AY577+AY578+AY579+AY580+AY581+AY582+AY583+AY584+AY585+AY586+AY587+AY588+AY589+AY590+AY591+AY592+AY593+#REF!+#REF!+#REF!+AY594+AY595+AY596+AY597+AY598+AY599+AY600+AY601+AY602+AY603+AY604+AY605+AY606+AY607+AY608+AY609+AY612+AY613+AY614+AY615+AY616+AY617+AY618+AY619+AY620+AY621+AY622+AY623+AY624+AY625+AY626+AY627+AY628+AY629+#REF!+#REF!+#REF!+#REF!+#REF!+#REF!+#REF!+#REF!+#REF!+#REF!+#REF!+#REF!+#REF!+#REF!+#REF!+#REF!+#REF!+AY635+AY636+AY637+AY638+AY639+AY640+AY641+AY642+AY643+AY644+AY645+AY646+AY647+AY648+AY649+AY650+AY651+AY652+AY653+AY654+AY655+AY656+AY657+AY914+AY929+AY908+AY909+AY910+AY911+AY912+AY913+AY918+AY916+AY658+AY659+AY663+AY664+AY665+AY666+AY667+AY668+AY669+AY671+AY676+AY679+AY680+AY681+AY682+AY683+AY684+AY685+AY686+AY687+AY688+AY689+AY690+AY691+AY703+AY704+AY705+AY707+AY708+AY709+AY710+AY712+AY713+AY714+AY715+AY716+AY717+AY718+AY719+#REF!+AY720+#REF!+#REF!+AY915+AY917+AY922+AY923+AY924+AY903+AY904+AY928+AY976+AY977+AY978+AY979+AY980+AY981+AY991+AY992+AY993+AY994+AY995+AY996+AY1042</f>
        <v>#REF!</v>
      </c>
      <c r="AZ1090" s="42" t="e">
        <f>+AZ509+AZ510+AZ511+AZ512+AZ513+AZ514+AZ515+AZ516+AZ517+AZ518+AZ520+AZ521+AZ522+AZ523+AZ524+AZ527+AZ528+AZ529+AZ530+AZ531+AZ532+AZ535+AZ536+AZ537+AZ538+AZ539+AZ540+AZ541+AZ542+AZ543+AZ544+AZ545+AZ546+AZ547+AZ548+AZ549+AZ550+AZ551+AZ552+AZ553+AZ554+AZ555+AZ556+AZ557+AZ558+AZ559+AZ560+AZ561+AZ562+AZ563+AZ564+AZ565+AZ566+AZ567+AZ568+AZ569+AZ570+AZ571+AZ572+AZ573+AZ574+AZ575+AZ576+AZ577+AZ578+AZ579+AZ580+AZ581+AZ582+AZ583+AZ584+AZ585+AZ586+AZ587+AZ588+AZ589+AZ590+AZ591+AZ592+AZ593+#REF!+#REF!+#REF!+AZ594+AZ595+AZ596+AZ597+AZ598+AZ599+AZ600+AZ601+AZ602+AZ603+AZ604+AZ605+AZ606+AZ607+AZ608+AZ609+AZ612+AZ613+AZ614+AZ615+AZ616+AZ617+AZ618+AZ619+AZ620+AZ621+AZ622+AZ623+AZ624+AZ625+AZ626+AZ627+AZ628+AZ629+#REF!+#REF!+#REF!+#REF!+#REF!+#REF!+#REF!+#REF!+#REF!+#REF!+#REF!+#REF!+#REF!+#REF!+#REF!+#REF!+#REF!+AZ635+AZ636+AZ637+AZ638+AZ639+AZ640+AZ641+AZ642+AZ643+AZ644+AZ645+AZ646+AZ647+AZ648+AZ649+AZ650+AZ651+AZ652+AZ653+AZ654+AZ655+AZ656+AZ657+AZ914+AZ929+AZ908+AZ909+AZ910+AZ911+AZ912+AZ913+AZ918+AZ916+AZ658+AZ659+AZ663+AZ664+AZ665+AZ666+AZ667+AZ668+AZ669+AZ671+AZ676+AZ679+AZ680+AZ681+AZ682+AZ683+AZ684+AZ685+AZ686+AZ687+AZ688+AZ689+AZ690+AZ691+AZ703+AZ704+AZ705+AZ707+AZ708+AZ709+AZ710+AZ712+AZ713+AZ714+AZ715+AZ716+AZ717+AZ718+AZ719+#REF!+AZ720+#REF!+#REF!+AZ915+AZ917+AZ922+AZ923+AZ924+AZ903+AZ904+AZ928+AZ976+AZ977+AZ978+AZ979+AZ980+AZ981+AZ991+AZ992+AZ993+AZ994+AZ995+AZ996+AZ1042</f>
        <v>#REF!</v>
      </c>
      <c r="BA1090" s="42" t="e">
        <f>+BA509+BA510+BA511+BA512+BA513+BA514+BA515+BA516+BA517+BA518+BA520+BA521+BA522+BA523+BA524+BA527+BA528+BA529+BA530+BA531+BA532+BA535+BA536+BA537+BA538+BA539+BA540+BA541+BA542+BA543+BA544+BA545+BA546+BA547+BA548+BA549+BA550+BA551+BA552+BA553+BA554+BA555+BA556+BA557+BA558+BA559+BA560+BA561+BA562+BA563+BA564+BA565+BA566+BA567+BA568+BA569+BA570+BA571+BA572+BA573+BA574+BA575+BA576+BA577+BA578+BA579+BA580+BA581+BA582+BA583+BA584+BA585+BA586+BA587+BA588+BA589+BA590+BA591+BA592+BA593+#REF!+#REF!+#REF!+BA594+BA595+BA596+BA597+BA598+BA599+BA600+BA601+BA602+BA603+BA604+BA605+BA606+BA607+BA608+BA609+BA612+BA613+BA614+BA615+BA616+BA617+BA618+BA619+BA620+BA621+BA622+BA623+BA624+BA625+BA626+BA627+BA628+BA629+#REF!+#REF!+#REF!+#REF!+#REF!+#REF!+#REF!+#REF!+#REF!+#REF!+#REF!+#REF!+#REF!+#REF!+#REF!+#REF!+#REF!+BA635+BA636+BA637+BA638+BA639+BA640+BA641+BA642+BA643+BA644+BA645+BA646+BA647+BA648+BA649+BA650+BA651+BA652+BA653+BA654+BA655+BA656+BA657+BA914+BA929+BA908+BA909+BA910+BA911+BA912+BA913+BA918+BA916+BA658+BA659+BA663+BA664+BA665+BA666+BA667+BA668+BA669+BA671+BA676+BA679+BA680+BA681+BA682+BA683+BA684+BA685+BA686+BA687+BA688+BA689+BA690+BA691+BA703+BA704+BA705+BA707+BA708+BA709+BA710+BA712+BA713+BA714+BA715+BA716+BA717+BA718+BA719+#REF!+BA720+#REF!+#REF!+BA915+BA917+BA922+BA923+BA924+BA903+BA904+BA928+BA976+BA977+BA978+BA979+BA980+BA981+BA991+BA992+BA993+BA994+BA995+BA996+BA1042</f>
        <v>#REF!</v>
      </c>
      <c r="BB1090" s="42" t="e">
        <f>+BB509+BB510+BB511+BB512+BB513+BB514+BB515+BB516+BB517+BB518+BB520+BB521+BB522+BB523+BB524+BB527+BB528+BB529+BB530+BB531+BB532+BB535+BB536+BB537+BB538+BB539+BB540+BB541+BB542+BB543+BB544+BB545+BB546+BB547+BB548+BB549+BB550+BB551+BB552+BB553+BB554+BB555+BB556+BB557+BB558+BB559+BB560+BB561+BB562+BB563+BB564+BB565+BB566+BB567+BB568+BB569+BB570+BB571+BB572+BB573+BB574+BB575+BB576+BB577+BB578+BB579+BB580+BB581+BB582+BB583+BB584+BB585+BB586+BB587+BB588+BB589+BB590+BB591+BB592+BB593+#REF!+#REF!+#REF!+BB594+BB595+BB596+BB597+BB598+BB599+BB600+BB601+BB602+BB603+BB604+BB605+BB606+BB607+BB608+BB609+BB612+BB613+BB614+BB615+BB616+BB617+BB618+BB619+BB620+BB621+BB622+BB623+BB624+BB625+BB626+BB627+BB628+BB629+#REF!+#REF!+#REF!+#REF!+#REF!+#REF!+#REF!+#REF!+#REF!+#REF!+#REF!+#REF!+#REF!+#REF!+#REF!+#REF!+#REF!+BB635+BB636+BB637+BB638+BB639+BB640+BB641+BB642+BB643+BB644+BB645+BB646+BB647+BB648+BB649+BB650+BB651+BB652+BB653+BB654+BB655+BB656+BB657+BB914+BB929+BB908+BB909+BB910+BB911+BB912+BB913+BB918+BB916+BB658+BB659+BB663+BB664+BB665+BB666+BB667+BB668+BB669+BB671+BB676+BB679+BB680+BB681+BB682+BB683+BB684+BB685+BB686+BB687+BB688+BB689+BB690+BB691+BB703+BB704+BB705+BB707+BB708+BB709+BB710+BB712+BB713+BB714+BB715+BB716+BB717+BB718+BB719+#REF!+BB720+#REF!+#REF!+BB915+BB917+BB922+BB923+BB924+BB903+BB904+BB928+BB976+BB977+BB978+BB979+BB980+BB981+BB991+BB992+BB993+BB994+BB995+BB996+BB1042</f>
        <v>#REF!</v>
      </c>
      <c r="BC1090" s="42" t="e">
        <f>+BC509+BC510+BC511+BC512+BC513+BC514+BC515+BC516+BC517+BC518+BC520+BC521+BC522+BC523+BC524+BC527+BC528+BC529+BC530+BC531+BC532+BC535+BC536+BC537+BC538+BC539+BC540+BC541+BC542+BC543+BC544+BC545+BC546+BC547+BC548+BC549+BC550+BC551+BC552+BC553+BC554+BC555+BC556+BC557+BC558+BC559+BC560+BC561+BC562+BC563+BC564+BC565+BC566+BC567+BC568+BC569+BC570+BC571+BC572+BC573+BC574+BC575+BC576+BC577+BC578+BC579+BC580+BC581+BC582+BC583+BC584+BC585+BC586+BC587+BC588+BC589+BC590+BC591+BC592+BC593+#REF!+#REF!+#REF!+BC594+BC595+BC596+BC597+BC598+BC599+BC600+BC601+BC602+BC603+BC604+BC605+BC606+BC607+BC608+BC609+BC612+BC613+BC614+BC615+BC616+BC617+BC618+BC619+BC620+BC621+BC622+BC623+BC624+BC625+BC626+BC627+BC628+BC629+#REF!+#REF!+#REF!+#REF!+#REF!+#REF!+#REF!+#REF!+#REF!+#REF!+#REF!+#REF!+#REF!+#REF!+#REF!+#REF!+#REF!+BC635+BC636+BC637+BC638+BC639+BC640+BC641+BC642+BC643+BC644+BC645+BC646+BC647+BC648+BC649+BC650+BC651+BC652+BC653+BC654+BC655+BC656+BC657+BC914+BC929+BC908+BC909+BC910+BC911+BC912+BC913+BC918+BC916+BC658+BC659+BC663+BC664+BC665+BC666+BC667+BC668+BC669+BC671+BC676+BC679+BC680+BC681+BC682+BC683+BC684+BC685+BC686+BC687+BC688+BC689+BC690+BC691+BC703+BC704+BC705+BC707+BC708+BC709+BC710+BC712+BC713+BC714+BC715+BC716+BC717+BC718+BC719+#REF!+BC720+#REF!+#REF!+BC915+BC917+BC922+BC923+BC924+BC903+BC904+BC928+BC976+BC977+BC978+BC979+BC980+BC981+BC991+BC992+BC993+BC994+BC995+BC996+BC1042</f>
        <v>#REF!</v>
      </c>
      <c r="BD1090" s="42" t="e">
        <f>+BD509+BD510+BD511+BD512+BD513+BD514+BD515+BD516+BD517+BD518+BD520+BD521+BD522+BD523+BD524+BD527+BD528+BD529+BD530+BD531+BD532+BD535+BD536+BD537+BD538+BD539+BD540+BD541+BD542+BD543+BD544+BD545+BD546+BD547+BD548+BD549+BD550+BD551+BD552+BD553+BD554+BD555+BD556+BD557+BD558+BD559+BD560+BD561+BD562+BD563+BD564+BD565+BD566+BD567+BD568+BD569+BD570+BD571+BD572+BD573+BD574+BD575+BD576+BD577+BD578+BD579+BD580+BD581+BD582+BD583+BD584+BD585+BD586+BD587+BD588+BD589+BD590+BD591+BD592+BD593+#REF!+#REF!+#REF!+BD594+BD595+BD596+BD597+BD598+BD599+BD600+BD601+BD602+BD603+BD604+BD605+BD606+BD607+BD608+BD609+BD612+BD613+BD614+BD615+BD616+BD617+BD618+BD619+BD620+BD621+BD622+BD623+BD624+BD625+BD626+BD627+BD628+BD629+#REF!+#REF!+#REF!+#REF!+#REF!+#REF!+#REF!+#REF!+#REF!+#REF!+#REF!+#REF!+#REF!+#REF!+#REF!+#REF!+#REF!+BD635+BD636+BD637+BD638+BD639+BD640+BD641+BD642+BD643+BD644+BD645+BD646+BD647+BD648+BD649+BD650+BD651+BD652+BD653+BD654+BD655+BD656+BD657+BD914+BD929+BD908+BD909+BD910+BD911+BD912+BD913+BD918+BD916+BD658+BD659+BD663+BD664+BD665+BD666+BD667+BD668+BD669+BD671+BD676+BD679+BD680+BD681+BD682+BD683+BD684+BD685+BD686+BD687+BD688+BD689+BD690+BD691+BD703+BD704+BD705+BD707+BD708+BD709+BD710+BD712+BD713+BD714+BD715+BD716+BD717+BD718+BD719+#REF!+BD720+#REF!+#REF!+BD915+BD917+BD922+BD923+BD924+BD903+BD904+BD928+BD976+BD977+BD978+BD979+BD980+BD981+BD991+BD992+BD993+BD994+BD995+BD996+BD1042</f>
        <v>#REF!</v>
      </c>
      <c r="BE1090" s="42" t="e">
        <f>+BE509+BE510+BE511+BE512+BE513+BE514+BE515+BE516+BE517+BE518+BE520+BE521+BE522+BE523+BE524+BE527+BE528+BE529+BE530+BE531+BE532+BE535+BE536+BE537+BE538+BE539+BE540+BE541+BE542+BE543+BE544+BE545+BE546+BE547+BE548+BE549+BE550+BE551+BE552+BE553+BE554+BE555+BE556+BE557+BE558+BE559+BE560+BE561+BE562+BE563+BE564+BE565+BE566+BE567+BE568+BE569+BE570+BE571+BE572+BE573+BE574+BE575+BE576+BE577+BE578+BE579+BE580+BE581+BE582+BE583+BE584+BE585+BE586+BE587+BE588+BE589+BE590+BE591+BE592+BE593+#REF!+#REF!+#REF!+BE594+BE595+BE596+BE597+BE598+BE599+BE600+BE601+BE602+BE603+BE604+BE605+BE606+BE607+BE608+BE609+BE612+BE613+BE614+BE615+BE616+BE617+BE618+BE619+BE620+BE621+BE622+BE623+BE624+BE625+BE626+BE627+BE628+BE629+#REF!+#REF!+#REF!+#REF!+#REF!+#REF!+#REF!+#REF!+#REF!+#REF!+#REF!+#REF!+#REF!+#REF!+#REF!+#REF!+#REF!+BE635+BE636+BE637+BE638+BE639+BE640+BE641+BE642+BE643+BE644+BE645+BE646+BE647+BE648+BE649+BE650+BE651+BE652+BE653+BE654+BE655+BE656+BE657+BE914+BE929+BE908+BE909+BE910+BE911+BE912+BE913+BE918+BE916+BE658+BE659+BE663+BE664+BE665+BE666+BE667+BE668+BE669+BE671+BE676+BE679+BE680+BE681+BE682+BE683+BE684+BE685+BE686+BE687+BE688+BE689+BE690+BE691+BE703+BE704+BE705+BE707+BE708+BE709+BE710+BE712+BE713+BE714+BE715+BE716+BE717+BE718+BE719+#REF!+BE720+#REF!+#REF!+BE915+BE917+BE922+BE923+BE924+BE903+BE904+BE928+BE976+BE977+BE978+BE979+BE980+BE981+BE991+BE992+BE993+BE994+BE995+BE996+BE1042</f>
        <v>#REF!</v>
      </c>
      <c r="BF1090" s="42" t="e">
        <f>+BF509+BF510+BF511+BF512+BF513+BF514+BF515+BF516+BF517+BF518+BF520+BF521+BF522+BF523+BF524+BF527+BF528+BF529+BF530+BF531+BF532+BF535+BF536+BF537+BF538+BF539+BF540+BF541+BF542+BF543+BF544+BF545+BF546+BF547+BF548+BF549+BF550+BF551+BF552+BF553+BF554+BF555+BF556+BF557+BF558+BF559+BF560+BF561+BF562+BF563+BF564+BF565+BF566+BF567+BF568+BF569+BF570+BF571+BF572+BF573+BF574+BF575+BF576+BF577+BF578+BF579+BF580+BF581+BF582+BF583+BF584+BF585+BF586+BF587+BF588+BF589+BF590+BF591+BF592+BF593+#REF!+#REF!+#REF!+BF594+BF595+BF596+BF597+BF598+BF599+BF600+BF601+BF602+BF603+BF604+BF605+BF606+BF607+BF608+BF609+BF612+BF613+BF614+BF615+BF616+BF617+BF618+BF619+BF620+BF621+BF622+BF623+BF624+BF625+BF626+BF627+BF628+BF629+#REF!+#REF!+#REF!+#REF!+#REF!+#REF!+#REF!+#REF!+#REF!+#REF!+#REF!+#REF!+#REF!+#REF!+#REF!+#REF!+#REF!+BF635+BF636+BF637+BF638+BF639+BF640+BF641+BF642+BF643+BF644+BF645+BF646+BF647+BF648+BF649+BF650+BF651+BF652+BF653+BF654+BF655+BF656+BF657+BF914+BF929+BF908+BF909+BF910+BF911+BF912+BF913+BF918+BF916+BF658+BF659+BF663+BF664+BF665+BF666+BF667+BF668+BF669+BF671+BF676+BF679+BF680+BF681+BF682+BF683+BF684+BF685+BF686+BF687+BF688+BF689+BF690+BF691+BF703+BF704+BF705+BF707+BF708+BF709+BF710+BF712+BF713+BF714+BF715+BF716+BF717+BF718+BF719+#REF!+BF720+#REF!+#REF!+BF915+BF917+BF922+BF923+BF924+BF903+BF904+BF928+BF976+BF977+BF978+BF979+BF980+BF981+BF991+BF992+BF993+BF994+BF995+BF996+BF1042</f>
        <v>#REF!</v>
      </c>
    </row>
    <row r="1091" spans="1:59" s="3" customFormat="1" ht="26.25" hidden="1" customHeight="1">
      <c r="A1091" s="14" t="s">
        <v>1348</v>
      </c>
      <c r="B1091" s="14" t="s">
        <v>1348</v>
      </c>
      <c r="C1091" s="14" t="s">
        <v>1348</v>
      </c>
      <c r="D1091" s="83"/>
      <c r="E1091" s="83"/>
      <c r="F1091" s="50"/>
      <c r="G1091" s="50"/>
      <c r="H1091" s="52"/>
      <c r="I1091" s="52">
        <v>0</v>
      </c>
      <c r="J1091" s="42"/>
      <c r="K1091" s="42"/>
      <c r="L1091" s="42"/>
      <c r="M1091" s="42"/>
      <c r="N1091" s="42"/>
      <c r="O1091" s="42"/>
      <c r="P1091" s="42"/>
      <c r="Q1091" s="42"/>
      <c r="R1091" s="42"/>
      <c r="S1091" s="42"/>
      <c r="T1091" s="42"/>
      <c r="U1091" s="42"/>
      <c r="V1091" s="42"/>
      <c r="W1091" s="42"/>
      <c r="X1091" s="42"/>
      <c r="Y1091" s="42"/>
      <c r="Z1091" s="42"/>
      <c r="AA1091" s="42"/>
      <c r="AB1091" s="42"/>
      <c r="AC1091" s="42"/>
      <c r="AD1091" s="42"/>
      <c r="AE1091" s="42"/>
      <c r="AF1091" s="42"/>
      <c r="AG1091" s="42"/>
      <c r="AH1091" s="42"/>
      <c r="AI1091" s="42"/>
      <c r="AJ1091" s="42"/>
      <c r="AK1091" s="42"/>
      <c r="AL1091" s="42"/>
      <c r="AM1091" s="42"/>
      <c r="AN1091" s="42"/>
      <c r="AO1091" s="42"/>
      <c r="AP1091" s="42"/>
      <c r="AQ1091" s="42"/>
      <c r="AR1091" s="42"/>
      <c r="AS1091" s="42"/>
      <c r="AT1091" s="42"/>
      <c r="AU1091" s="42"/>
      <c r="AV1091" s="42"/>
      <c r="AW1091" s="42"/>
      <c r="AX1091" s="42"/>
      <c r="AY1091" s="42"/>
      <c r="AZ1091" s="42"/>
      <c r="BA1091" s="42"/>
      <c r="BB1091" s="42"/>
      <c r="BC1091" s="42"/>
      <c r="BD1091" s="42"/>
      <c r="BE1091" s="42"/>
      <c r="BF1091" s="42"/>
    </row>
    <row r="1092" spans="1:59" s="3" customFormat="1" ht="26.25" hidden="1" customHeight="1">
      <c r="A1092" s="14" t="s">
        <v>15</v>
      </c>
      <c r="B1092" s="14" t="s">
        <v>15</v>
      </c>
      <c r="C1092" s="14" t="s">
        <v>15</v>
      </c>
      <c r="D1092" s="83"/>
      <c r="E1092" s="83"/>
      <c r="F1092" s="50"/>
      <c r="G1092" s="50"/>
      <c r="H1092" s="52"/>
      <c r="I1092" s="52">
        <v>5</v>
      </c>
      <c r="J1092" s="42" t="e">
        <f t="shared" ref="J1092:P1092" si="508">+J919+J920+J921+J1064+J1065</f>
        <v>#REF!</v>
      </c>
      <c r="K1092" s="42" t="e">
        <f t="shared" si="508"/>
        <v>#REF!</v>
      </c>
      <c r="L1092" s="42" t="e">
        <f t="shared" si="508"/>
        <v>#REF!</v>
      </c>
      <c r="M1092" s="42" t="e">
        <f t="shared" si="508"/>
        <v>#REF!</v>
      </c>
      <c r="N1092" s="42" t="e">
        <f t="shared" si="508"/>
        <v>#REF!</v>
      </c>
      <c r="O1092" s="42" t="e">
        <f t="shared" si="508"/>
        <v>#REF!</v>
      </c>
      <c r="P1092" s="42" t="e">
        <f t="shared" si="508"/>
        <v>#REF!</v>
      </c>
      <c r="Q1092" s="42">
        <f t="shared" ref="Q1092:V1092" si="509">Q919+Q1064</f>
        <v>0</v>
      </c>
      <c r="R1092" s="42">
        <f t="shared" si="509"/>
        <v>0</v>
      </c>
      <c r="S1092" s="42">
        <f t="shared" si="509"/>
        <v>0</v>
      </c>
      <c r="T1092" s="42">
        <f t="shared" si="509"/>
        <v>0</v>
      </c>
      <c r="U1092" s="42">
        <f t="shared" si="509"/>
        <v>0</v>
      </c>
      <c r="V1092" s="42">
        <f t="shared" si="509"/>
        <v>0</v>
      </c>
      <c r="W1092" s="42" t="e">
        <f>+W919+W920+W921+W1064+W1065</f>
        <v>#REF!</v>
      </c>
      <c r="X1092" s="42">
        <f t="shared" ref="X1092:AC1092" si="510">X919+X1064</f>
        <v>0</v>
      </c>
      <c r="Y1092" s="42">
        <f t="shared" si="510"/>
        <v>0</v>
      </c>
      <c r="Z1092" s="42">
        <f t="shared" si="510"/>
        <v>0</v>
      </c>
      <c r="AA1092" s="42">
        <f t="shared" si="510"/>
        <v>0</v>
      </c>
      <c r="AB1092" s="42">
        <f t="shared" si="510"/>
        <v>0</v>
      </c>
      <c r="AC1092" s="42">
        <f t="shared" si="510"/>
        <v>0</v>
      </c>
      <c r="AD1092" s="42" t="e">
        <f>+AD919+AD920+AD921+AD1064+AD1065</f>
        <v>#REF!</v>
      </c>
      <c r="AE1092" s="42">
        <f t="shared" ref="AE1092:AJ1092" si="511">AE919+AE1064</f>
        <v>0</v>
      </c>
      <c r="AF1092" s="42">
        <f t="shared" si="511"/>
        <v>0</v>
      </c>
      <c r="AG1092" s="42">
        <f t="shared" si="511"/>
        <v>0</v>
      </c>
      <c r="AH1092" s="42">
        <f t="shared" si="511"/>
        <v>0</v>
      </c>
      <c r="AI1092" s="42">
        <f t="shared" si="511"/>
        <v>0</v>
      </c>
      <c r="AJ1092" s="42">
        <f t="shared" si="511"/>
        <v>0</v>
      </c>
      <c r="AK1092" s="42" t="e">
        <f>+AK919+AK920+AK921+AK1064+AK1065</f>
        <v>#REF!</v>
      </c>
      <c r="AL1092" s="42">
        <f t="shared" ref="AL1092:AQ1092" si="512">AL919+AL1064</f>
        <v>0</v>
      </c>
      <c r="AM1092" s="42">
        <f t="shared" si="512"/>
        <v>0</v>
      </c>
      <c r="AN1092" s="42">
        <f t="shared" si="512"/>
        <v>0</v>
      </c>
      <c r="AO1092" s="42">
        <f t="shared" si="512"/>
        <v>0</v>
      </c>
      <c r="AP1092" s="42">
        <f t="shared" si="512"/>
        <v>0</v>
      </c>
      <c r="AQ1092" s="42">
        <f t="shared" si="512"/>
        <v>0</v>
      </c>
      <c r="AR1092" s="42" t="e">
        <f t="shared" ref="AR1092:BF1092" si="513">+AR919+AR920+AR921+AR1064+AR1065</f>
        <v>#REF!</v>
      </c>
      <c r="AS1092" s="42">
        <f t="shared" ref="AS1092:AX1092" si="514">AS919+AS1064</f>
        <v>0</v>
      </c>
      <c r="AT1092" s="42">
        <f t="shared" si="514"/>
        <v>0</v>
      </c>
      <c r="AU1092" s="42">
        <f t="shared" si="514"/>
        <v>0</v>
      </c>
      <c r="AV1092" s="42">
        <f t="shared" si="514"/>
        <v>0</v>
      </c>
      <c r="AW1092" s="42">
        <f t="shared" si="514"/>
        <v>0</v>
      </c>
      <c r="AX1092" s="42">
        <f t="shared" si="514"/>
        <v>0</v>
      </c>
      <c r="AY1092" s="42" t="e">
        <f>+AY919+AY920+AY921+AY1064+AY1065</f>
        <v>#REF!</v>
      </c>
      <c r="AZ1092" s="42" t="e">
        <f t="shared" si="513"/>
        <v>#REF!</v>
      </c>
      <c r="BA1092" s="42" t="e">
        <f t="shared" si="513"/>
        <v>#REF!</v>
      </c>
      <c r="BB1092" s="42" t="e">
        <f t="shared" si="513"/>
        <v>#REF!</v>
      </c>
      <c r="BC1092" s="42" t="e">
        <f t="shared" si="513"/>
        <v>#REF!</v>
      </c>
      <c r="BD1092" s="42" t="e">
        <f t="shared" si="513"/>
        <v>#REF!</v>
      </c>
      <c r="BE1092" s="42" t="e">
        <f t="shared" si="513"/>
        <v>#REF!</v>
      </c>
      <c r="BF1092" s="42" t="e">
        <f t="shared" si="513"/>
        <v>#REF!</v>
      </c>
    </row>
    <row r="1093" spans="1:59" s="3" customFormat="1" ht="26.25" hidden="1" customHeight="1">
      <c r="A1093" s="14" t="s">
        <v>12</v>
      </c>
      <c r="B1093" s="14" t="s">
        <v>12</v>
      </c>
      <c r="C1093" s="14" t="s">
        <v>12</v>
      </c>
      <c r="D1093" s="83"/>
      <c r="E1093" s="83"/>
      <c r="F1093" s="50"/>
      <c r="G1093" s="50"/>
      <c r="H1093" s="52"/>
      <c r="I1093" s="52">
        <v>9</v>
      </c>
      <c r="J1093" s="42" t="e">
        <f t="shared" ref="J1093:P1093" si="515">+J706+J711+J722+J999+J1000+J1001+J1059+J1062+J1063</f>
        <v>#REF!</v>
      </c>
      <c r="K1093" s="42" t="e">
        <f t="shared" si="515"/>
        <v>#REF!</v>
      </c>
      <c r="L1093" s="42" t="e">
        <f t="shared" si="515"/>
        <v>#REF!</v>
      </c>
      <c r="M1093" s="42" t="e">
        <f t="shared" si="515"/>
        <v>#REF!</v>
      </c>
      <c r="N1093" s="42" t="e">
        <f t="shared" si="515"/>
        <v>#REF!</v>
      </c>
      <c r="O1093" s="42" t="e">
        <f t="shared" si="515"/>
        <v>#REF!</v>
      </c>
      <c r="P1093" s="42" t="e">
        <f t="shared" si="515"/>
        <v>#REF!</v>
      </c>
      <c r="Q1093" s="42">
        <f t="shared" ref="Q1093:V1093" si="516">+Q706+Q723+Q724+Q1059</f>
        <v>125000</v>
      </c>
      <c r="R1093" s="42">
        <f t="shared" si="516"/>
        <v>0</v>
      </c>
      <c r="S1093" s="42">
        <f t="shared" si="516"/>
        <v>0</v>
      </c>
      <c r="T1093" s="42">
        <f t="shared" si="516"/>
        <v>0</v>
      </c>
      <c r="U1093" s="42">
        <f t="shared" si="516"/>
        <v>0</v>
      </c>
      <c r="V1093" s="42">
        <f t="shared" si="516"/>
        <v>0</v>
      </c>
      <c r="W1093" s="42" t="e">
        <f>+W706+W711+W722+W999+W1000+W1001+W1059+W1062+W1063</f>
        <v>#REF!</v>
      </c>
      <c r="X1093" s="42">
        <f t="shared" ref="X1093:AC1093" si="517">+X706+X723+X724+X1059</f>
        <v>100000</v>
      </c>
      <c r="Y1093" s="42">
        <f t="shared" si="517"/>
        <v>0</v>
      </c>
      <c r="Z1093" s="42">
        <f t="shared" si="517"/>
        <v>0</v>
      </c>
      <c r="AA1093" s="42">
        <f t="shared" si="517"/>
        <v>0</v>
      </c>
      <c r="AB1093" s="42">
        <f t="shared" si="517"/>
        <v>0</v>
      </c>
      <c r="AC1093" s="42">
        <f t="shared" si="517"/>
        <v>0</v>
      </c>
      <c r="AD1093" s="42" t="e">
        <f>+AD706+AD711+AD722+AD999+AD1000+AD1001+AD1059+AD1062+AD1063</f>
        <v>#REF!</v>
      </c>
      <c r="AE1093" s="42">
        <f t="shared" ref="AE1093:AJ1093" si="518">+AE706+AE723+AE724+AE1059</f>
        <v>81020</v>
      </c>
      <c r="AF1093" s="42">
        <f t="shared" si="518"/>
        <v>0</v>
      </c>
      <c r="AG1093" s="42">
        <f t="shared" si="518"/>
        <v>0</v>
      </c>
      <c r="AH1093" s="42">
        <f t="shared" si="518"/>
        <v>0</v>
      </c>
      <c r="AI1093" s="42">
        <f t="shared" si="518"/>
        <v>0</v>
      </c>
      <c r="AJ1093" s="42">
        <f t="shared" si="518"/>
        <v>0</v>
      </c>
      <c r="AK1093" s="42" t="e">
        <f>+AK706+AK711+AK722+AK999+AK1000+AK1001+AK1059+AK1062+AK1063</f>
        <v>#REF!</v>
      </c>
      <c r="AL1093" s="42">
        <f t="shared" ref="AL1093:AQ1093" si="519">+AL706+AL723+AL724+AL1059</f>
        <v>391350</v>
      </c>
      <c r="AM1093" s="42">
        <f t="shared" si="519"/>
        <v>0</v>
      </c>
      <c r="AN1093" s="42">
        <f t="shared" si="519"/>
        <v>0</v>
      </c>
      <c r="AO1093" s="42">
        <f t="shared" si="519"/>
        <v>0</v>
      </c>
      <c r="AP1093" s="42">
        <f t="shared" si="519"/>
        <v>0</v>
      </c>
      <c r="AQ1093" s="42">
        <f t="shared" si="519"/>
        <v>0</v>
      </c>
      <c r="AR1093" s="42" t="e">
        <f t="shared" ref="AR1093:BF1093" si="520">+AR706+AR711+AR722+AR999+AR1000+AR1001+AR1059+AR1062+AR1063</f>
        <v>#REF!</v>
      </c>
      <c r="AS1093" s="42">
        <f t="shared" ref="AS1093:AX1093" si="521">+AS706+AS723+AS724+AS1059</f>
        <v>0</v>
      </c>
      <c r="AT1093" s="42">
        <f t="shared" si="521"/>
        <v>0</v>
      </c>
      <c r="AU1093" s="42">
        <f t="shared" si="521"/>
        <v>0</v>
      </c>
      <c r="AV1093" s="42">
        <f t="shared" si="521"/>
        <v>0</v>
      </c>
      <c r="AW1093" s="42">
        <f t="shared" si="521"/>
        <v>0</v>
      </c>
      <c r="AX1093" s="42">
        <f t="shared" si="521"/>
        <v>0</v>
      </c>
      <c r="AY1093" s="42" t="e">
        <f>+AY706+AY711+AY722+AY999+AY1000+AY1001+AY1059+AY1062+AY1063</f>
        <v>#REF!</v>
      </c>
      <c r="AZ1093" s="42" t="e">
        <f t="shared" si="520"/>
        <v>#REF!</v>
      </c>
      <c r="BA1093" s="42" t="e">
        <f t="shared" si="520"/>
        <v>#REF!</v>
      </c>
      <c r="BB1093" s="42" t="e">
        <f t="shared" si="520"/>
        <v>#REF!</v>
      </c>
      <c r="BC1093" s="42" t="e">
        <f t="shared" si="520"/>
        <v>#REF!</v>
      </c>
      <c r="BD1093" s="42" t="e">
        <f t="shared" si="520"/>
        <v>#REF!</v>
      </c>
      <c r="BE1093" s="42" t="e">
        <f t="shared" si="520"/>
        <v>#REF!</v>
      </c>
      <c r="BF1093" s="42" t="e">
        <f t="shared" si="520"/>
        <v>#REF!</v>
      </c>
    </row>
    <row r="1094" spans="1:59" ht="26.25" hidden="1" customHeight="1">
      <c r="A1094" s="72" t="s">
        <v>1349</v>
      </c>
      <c r="B1094" s="14" t="s">
        <v>19</v>
      </c>
      <c r="C1094" s="52"/>
      <c r="D1094" s="83"/>
      <c r="E1094" s="83"/>
      <c r="F1094" s="50"/>
      <c r="G1094" s="50"/>
      <c r="H1094" s="52"/>
      <c r="I1094" s="52">
        <v>1</v>
      </c>
      <c r="J1094" s="42">
        <f t="shared" ref="J1094:BF1094" si="522">+J1043</f>
        <v>0</v>
      </c>
      <c r="K1094" s="42">
        <f t="shared" si="522"/>
        <v>0</v>
      </c>
      <c r="L1094" s="42">
        <f t="shared" si="522"/>
        <v>0</v>
      </c>
      <c r="M1094" s="42">
        <f t="shared" si="522"/>
        <v>0</v>
      </c>
      <c r="N1094" s="42">
        <f t="shared" si="522"/>
        <v>0</v>
      </c>
      <c r="O1094" s="42">
        <f t="shared" si="522"/>
        <v>0</v>
      </c>
      <c r="P1094" s="42">
        <f t="shared" si="522"/>
        <v>0</v>
      </c>
      <c r="Q1094" s="42">
        <f t="shared" si="522"/>
        <v>0</v>
      </c>
      <c r="R1094" s="42">
        <f t="shared" si="522"/>
        <v>0</v>
      </c>
      <c r="S1094" s="42">
        <f t="shared" si="522"/>
        <v>0</v>
      </c>
      <c r="T1094" s="42">
        <f t="shared" si="522"/>
        <v>0</v>
      </c>
      <c r="U1094" s="42">
        <f t="shared" si="522"/>
        <v>0</v>
      </c>
      <c r="V1094" s="42">
        <f t="shared" si="522"/>
        <v>0</v>
      </c>
      <c r="W1094" s="42">
        <f t="shared" si="522"/>
        <v>0</v>
      </c>
      <c r="X1094" s="42">
        <f t="shared" si="522"/>
        <v>0</v>
      </c>
      <c r="Y1094" s="42">
        <f t="shared" si="522"/>
        <v>0</v>
      </c>
      <c r="Z1094" s="42">
        <f t="shared" si="522"/>
        <v>0</v>
      </c>
      <c r="AA1094" s="42">
        <f t="shared" si="522"/>
        <v>0</v>
      </c>
      <c r="AB1094" s="42">
        <f t="shared" si="522"/>
        <v>0</v>
      </c>
      <c r="AC1094" s="42">
        <f t="shared" si="522"/>
        <v>0</v>
      </c>
      <c r="AD1094" s="42">
        <f t="shared" si="522"/>
        <v>0</v>
      </c>
      <c r="AE1094" s="42">
        <f t="shared" si="522"/>
        <v>0</v>
      </c>
      <c r="AF1094" s="42">
        <f t="shared" si="522"/>
        <v>0</v>
      </c>
      <c r="AG1094" s="42">
        <f t="shared" si="522"/>
        <v>0</v>
      </c>
      <c r="AH1094" s="42">
        <f t="shared" si="522"/>
        <v>0</v>
      </c>
      <c r="AI1094" s="42">
        <f t="shared" si="522"/>
        <v>0</v>
      </c>
      <c r="AJ1094" s="42">
        <f t="shared" si="522"/>
        <v>0</v>
      </c>
      <c r="AK1094" s="42">
        <f t="shared" si="522"/>
        <v>0</v>
      </c>
      <c r="AL1094" s="42">
        <f t="shared" si="522"/>
        <v>0</v>
      </c>
      <c r="AM1094" s="42">
        <f t="shared" si="522"/>
        <v>0</v>
      </c>
      <c r="AN1094" s="42">
        <f t="shared" si="522"/>
        <v>0</v>
      </c>
      <c r="AO1094" s="42">
        <f t="shared" si="522"/>
        <v>0</v>
      </c>
      <c r="AP1094" s="42">
        <f t="shared" si="522"/>
        <v>0</v>
      </c>
      <c r="AQ1094" s="42">
        <f t="shared" si="522"/>
        <v>0</v>
      </c>
      <c r="AR1094" s="42">
        <f t="shared" si="522"/>
        <v>0</v>
      </c>
      <c r="AS1094" s="42">
        <f t="shared" ref="AS1094:AY1094" si="523">+AS1043</f>
        <v>0</v>
      </c>
      <c r="AT1094" s="42">
        <f t="shared" si="523"/>
        <v>0</v>
      </c>
      <c r="AU1094" s="42">
        <f t="shared" si="523"/>
        <v>0</v>
      </c>
      <c r="AV1094" s="42">
        <f t="shared" si="523"/>
        <v>0</v>
      </c>
      <c r="AW1094" s="42">
        <f t="shared" si="523"/>
        <v>0</v>
      </c>
      <c r="AX1094" s="42">
        <f t="shared" si="523"/>
        <v>0</v>
      </c>
      <c r="AY1094" s="42">
        <f t="shared" si="523"/>
        <v>0</v>
      </c>
      <c r="AZ1094" s="42">
        <f t="shared" si="522"/>
        <v>0</v>
      </c>
      <c r="BA1094" s="42">
        <f t="shared" si="522"/>
        <v>0</v>
      </c>
      <c r="BB1094" s="42">
        <f t="shared" si="522"/>
        <v>0</v>
      </c>
      <c r="BC1094" s="42">
        <f t="shared" si="522"/>
        <v>0</v>
      </c>
      <c r="BD1094" s="42">
        <f t="shared" si="522"/>
        <v>0</v>
      </c>
      <c r="BE1094" s="42">
        <f t="shared" si="522"/>
        <v>0</v>
      </c>
      <c r="BF1094" s="42">
        <f t="shared" si="522"/>
        <v>0</v>
      </c>
    </row>
    <row r="1095" spans="1:59" ht="26.25" hidden="1" customHeight="1">
      <c r="A1095" s="72" t="s">
        <v>1350</v>
      </c>
      <c r="B1095" s="14" t="s">
        <v>6</v>
      </c>
      <c r="C1095" s="52"/>
      <c r="D1095" s="83"/>
      <c r="E1095" s="83"/>
      <c r="F1095" s="50"/>
      <c r="G1095" s="50"/>
      <c r="H1095" s="52"/>
      <c r="I1095" s="52">
        <v>1</v>
      </c>
      <c r="J1095" s="42">
        <f t="shared" ref="J1095:BF1095" si="524">+J1015</f>
        <v>0</v>
      </c>
      <c r="K1095" s="42">
        <f t="shared" si="524"/>
        <v>0</v>
      </c>
      <c r="L1095" s="42">
        <f t="shared" si="524"/>
        <v>0</v>
      </c>
      <c r="M1095" s="42">
        <f t="shared" si="524"/>
        <v>0</v>
      </c>
      <c r="N1095" s="42">
        <f t="shared" si="524"/>
        <v>0</v>
      </c>
      <c r="O1095" s="42">
        <f t="shared" si="524"/>
        <v>0</v>
      </c>
      <c r="P1095" s="42">
        <f t="shared" si="524"/>
        <v>0</v>
      </c>
      <c r="Q1095" s="42">
        <f t="shared" si="524"/>
        <v>0</v>
      </c>
      <c r="R1095" s="42">
        <f t="shared" si="524"/>
        <v>0</v>
      </c>
      <c r="S1095" s="42">
        <f t="shared" si="524"/>
        <v>0</v>
      </c>
      <c r="T1095" s="42">
        <f t="shared" si="524"/>
        <v>0</v>
      </c>
      <c r="U1095" s="42">
        <f t="shared" si="524"/>
        <v>0</v>
      </c>
      <c r="V1095" s="42">
        <f t="shared" si="524"/>
        <v>0</v>
      </c>
      <c r="W1095" s="42">
        <f t="shared" si="524"/>
        <v>0</v>
      </c>
      <c r="X1095" s="42">
        <f t="shared" si="524"/>
        <v>0</v>
      </c>
      <c r="Y1095" s="42">
        <f t="shared" si="524"/>
        <v>0</v>
      </c>
      <c r="Z1095" s="42">
        <f t="shared" si="524"/>
        <v>0</v>
      </c>
      <c r="AA1095" s="42">
        <f t="shared" si="524"/>
        <v>0</v>
      </c>
      <c r="AB1095" s="42">
        <f t="shared" si="524"/>
        <v>0</v>
      </c>
      <c r="AC1095" s="42">
        <f t="shared" si="524"/>
        <v>0</v>
      </c>
      <c r="AD1095" s="42">
        <f t="shared" si="524"/>
        <v>0</v>
      </c>
      <c r="AE1095" s="42">
        <f t="shared" si="524"/>
        <v>0</v>
      </c>
      <c r="AF1095" s="42">
        <f t="shared" si="524"/>
        <v>0</v>
      </c>
      <c r="AG1095" s="42">
        <f t="shared" si="524"/>
        <v>0</v>
      </c>
      <c r="AH1095" s="42">
        <f t="shared" si="524"/>
        <v>0</v>
      </c>
      <c r="AI1095" s="42">
        <f t="shared" si="524"/>
        <v>0</v>
      </c>
      <c r="AJ1095" s="42">
        <f t="shared" si="524"/>
        <v>0</v>
      </c>
      <c r="AK1095" s="42">
        <f t="shared" si="524"/>
        <v>0</v>
      </c>
      <c r="AL1095" s="42">
        <f t="shared" si="524"/>
        <v>0</v>
      </c>
      <c r="AM1095" s="42">
        <f t="shared" si="524"/>
        <v>0</v>
      </c>
      <c r="AN1095" s="42">
        <f t="shared" si="524"/>
        <v>0</v>
      </c>
      <c r="AO1095" s="42">
        <f t="shared" si="524"/>
        <v>0</v>
      </c>
      <c r="AP1095" s="42">
        <f t="shared" si="524"/>
        <v>0</v>
      </c>
      <c r="AQ1095" s="42">
        <f t="shared" si="524"/>
        <v>0</v>
      </c>
      <c r="AR1095" s="42">
        <f t="shared" si="524"/>
        <v>0</v>
      </c>
      <c r="AS1095" s="42">
        <f t="shared" ref="AS1095:AY1095" si="525">+AS1015</f>
        <v>0</v>
      </c>
      <c r="AT1095" s="42">
        <f t="shared" si="525"/>
        <v>0</v>
      </c>
      <c r="AU1095" s="42">
        <f t="shared" si="525"/>
        <v>0</v>
      </c>
      <c r="AV1095" s="42">
        <f t="shared" si="525"/>
        <v>0</v>
      </c>
      <c r="AW1095" s="42">
        <f t="shared" si="525"/>
        <v>0</v>
      </c>
      <c r="AX1095" s="42">
        <f t="shared" si="525"/>
        <v>0</v>
      </c>
      <c r="AY1095" s="42">
        <f t="shared" si="525"/>
        <v>0</v>
      </c>
      <c r="AZ1095" s="42">
        <f t="shared" si="524"/>
        <v>0</v>
      </c>
      <c r="BA1095" s="42">
        <f t="shared" si="524"/>
        <v>0</v>
      </c>
      <c r="BB1095" s="42">
        <f t="shared" si="524"/>
        <v>0</v>
      </c>
      <c r="BC1095" s="42">
        <f t="shared" si="524"/>
        <v>0</v>
      </c>
      <c r="BD1095" s="42">
        <f t="shared" si="524"/>
        <v>0</v>
      </c>
      <c r="BE1095" s="42">
        <f t="shared" si="524"/>
        <v>0</v>
      </c>
      <c r="BF1095" s="42">
        <f t="shared" si="524"/>
        <v>0</v>
      </c>
    </row>
    <row r="1096" spans="1:59" s="3" customFormat="1" ht="26.25" hidden="1" customHeight="1">
      <c r="A1096" s="14" t="s">
        <v>1351</v>
      </c>
      <c r="B1096" s="14" t="s">
        <v>1351</v>
      </c>
      <c r="C1096" s="14" t="s">
        <v>1351</v>
      </c>
      <c r="D1096" s="83"/>
      <c r="E1096" s="83"/>
      <c r="F1096" s="50"/>
      <c r="G1096" s="50"/>
      <c r="H1096" s="52"/>
      <c r="I1096" s="52"/>
      <c r="J1096" s="42"/>
      <c r="K1096" s="42"/>
      <c r="L1096" s="42"/>
      <c r="M1096" s="42"/>
      <c r="N1096" s="42"/>
      <c r="O1096" s="42"/>
      <c r="P1096" s="42"/>
      <c r="Q1096" s="42"/>
      <c r="R1096" s="42"/>
      <c r="S1096" s="42"/>
      <c r="T1096" s="42"/>
      <c r="U1096" s="42"/>
      <c r="V1096" s="42"/>
      <c r="W1096" s="42"/>
      <c r="X1096" s="42"/>
      <c r="Y1096" s="42"/>
      <c r="Z1096" s="42"/>
      <c r="AA1096" s="42"/>
      <c r="AB1096" s="42"/>
      <c r="AC1096" s="42"/>
      <c r="AD1096" s="42"/>
      <c r="AE1096" s="42"/>
      <c r="AF1096" s="42"/>
      <c r="AG1096" s="42"/>
      <c r="AH1096" s="42"/>
      <c r="AI1096" s="42"/>
      <c r="AJ1096" s="42"/>
      <c r="AK1096" s="42"/>
      <c r="AL1096" s="42"/>
      <c r="AM1096" s="42"/>
      <c r="AN1096" s="42"/>
      <c r="AO1096" s="42"/>
      <c r="AP1096" s="42"/>
      <c r="AQ1096" s="42"/>
      <c r="AR1096" s="42"/>
      <c r="AS1096" s="42"/>
      <c r="AT1096" s="42"/>
      <c r="AU1096" s="42"/>
      <c r="AV1096" s="42"/>
      <c r="AW1096" s="42"/>
      <c r="AX1096" s="42"/>
      <c r="AY1096" s="42"/>
      <c r="AZ1096" s="42"/>
      <c r="BA1096" s="42"/>
      <c r="BB1096" s="42"/>
      <c r="BC1096" s="42"/>
      <c r="BD1096" s="42"/>
      <c r="BE1096" s="42"/>
      <c r="BF1096" s="42"/>
    </row>
    <row r="1097" spans="1:59" ht="26.25" hidden="1" customHeight="1">
      <c r="A1097" s="72" t="s">
        <v>1352</v>
      </c>
      <c r="B1097" s="14" t="s">
        <v>1258</v>
      </c>
      <c r="C1097" s="52"/>
      <c r="D1097" s="83"/>
      <c r="E1097" s="83"/>
      <c r="F1097" s="50"/>
      <c r="G1097" s="50"/>
      <c r="H1097" s="52"/>
      <c r="I1097" s="52">
        <v>2</v>
      </c>
      <c r="J1097" s="42">
        <f t="shared" ref="J1097:AR1097" si="526">+J738+J739</f>
        <v>133655</v>
      </c>
      <c r="K1097" s="42">
        <f t="shared" si="526"/>
        <v>0</v>
      </c>
      <c r="L1097" s="42">
        <f t="shared" si="526"/>
        <v>0</v>
      </c>
      <c r="M1097" s="42">
        <f t="shared" si="526"/>
        <v>0</v>
      </c>
      <c r="N1097" s="42">
        <f t="shared" si="526"/>
        <v>0</v>
      </c>
      <c r="O1097" s="42">
        <f t="shared" si="526"/>
        <v>0</v>
      </c>
      <c r="P1097" s="42">
        <f t="shared" si="526"/>
        <v>133655</v>
      </c>
      <c r="Q1097" s="42">
        <f t="shared" si="526"/>
        <v>55000</v>
      </c>
      <c r="R1097" s="42">
        <f t="shared" si="526"/>
        <v>0</v>
      </c>
      <c r="S1097" s="42">
        <f t="shared" si="526"/>
        <v>0</v>
      </c>
      <c r="T1097" s="42">
        <f t="shared" si="526"/>
        <v>0</v>
      </c>
      <c r="U1097" s="42">
        <f t="shared" si="526"/>
        <v>0</v>
      </c>
      <c r="V1097" s="42">
        <f t="shared" si="526"/>
        <v>0</v>
      </c>
      <c r="W1097" s="42">
        <f t="shared" si="526"/>
        <v>55000</v>
      </c>
      <c r="X1097" s="42">
        <f t="shared" si="526"/>
        <v>166123</v>
      </c>
      <c r="Y1097" s="42">
        <f t="shared" si="526"/>
        <v>0</v>
      </c>
      <c r="Z1097" s="42">
        <f t="shared" si="526"/>
        <v>0</v>
      </c>
      <c r="AA1097" s="42">
        <f t="shared" si="526"/>
        <v>0</v>
      </c>
      <c r="AB1097" s="42">
        <f t="shared" si="526"/>
        <v>0</v>
      </c>
      <c r="AC1097" s="42">
        <f t="shared" si="526"/>
        <v>0</v>
      </c>
      <c r="AD1097" s="42">
        <f t="shared" si="526"/>
        <v>166123</v>
      </c>
      <c r="AE1097" s="42">
        <f t="shared" si="526"/>
        <v>0</v>
      </c>
      <c r="AF1097" s="42">
        <f t="shared" si="526"/>
        <v>0</v>
      </c>
      <c r="AG1097" s="42">
        <f t="shared" si="526"/>
        <v>0</v>
      </c>
      <c r="AH1097" s="42">
        <f t="shared" si="526"/>
        <v>0</v>
      </c>
      <c r="AI1097" s="42">
        <f t="shared" si="526"/>
        <v>0</v>
      </c>
      <c r="AJ1097" s="42">
        <f t="shared" si="526"/>
        <v>0</v>
      </c>
      <c r="AK1097" s="42">
        <f t="shared" si="526"/>
        <v>0</v>
      </c>
      <c r="AL1097" s="42">
        <f t="shared" si="526"/>
        <v>354778</v>
      </c>
      <c r="AM1097" s="42">
        <f t="shared" si="526"/>
        <v>0</v>
      </c>
      <c r="AN1097" s="42">
        <f t="shared" si="526"/>
        <v>0</v>
      </c>
      <c r="AO1097" s="42">
        <f t="shared" si="526"/>
        <v>0</v>
      </c>
      <c r="AP1097" s="42">
        <f t="shared" si="526"/>
        <v>0</v>
      </c>
      <c r="AQ1097" s="42">
        <f t="shared" si="526"/>
        <v>0</v>
      </c>
      <c r="AR1097" s="42">
        <f t="shared" si="526"/>
        <v>354778</v>
      </c>
      <c r="AS1097" s="42">
        <f t="shared" ref="AS1097:AY1097" si="527">+AS738+AS739</f>
        <v>0</v>
      </c>
      <c r="AT1097" s="42">
        <f t="shared" si="527"/>
        <v>0</v>
      </c>
      <c r="AU1097" s="42">
        <f t="shared" si="527"/>
        <v>0</v>
      </c>
      <c r="AV1097" s="42">
        <f t="shared" si="527"/>
        <v>0</v>
      </c>
      <c r="AW1097" s="42">
        <f t="shared" si="527"/>
        <v>0</v>
      </c>
      <c r="AX1097" s="42">
        <f t="shared" si="527"/>
        <v>0</v>
      </c>
      <c r="AY1097" s="42">
        <f t="shared" si="527"/>
        <v>0</v>
      </c>
      <c r="AZ1097" s="42">
        <f t="shared" ref="AZ1097:BF1097" si="528">+AZ738+AZ739</f>
        <v>354778</v>
      </c>
      <c r="BA1097" s="42">
        <f t="shared" si="528"/>
        <v>0</v>
      </c>
      <c r="BB1097" s="42">
        <f t="shared" si="528"/>
        <v>0</v>
      </c>
      <c r="BC1097" s="42">
        <f t="shared" si="528"/>
        <v>0</v>
      </c>
      <c r="BD1097" s="42">
        <f t="shared" si="528"/>
        <v>0</v>
      </c>
      <c r="BE1097" s="42">
        <f t="shared" si="528"/>
        <v>0</v>
      </c>
      <c r="BF1097" s="42">
        <f t="shared" si="528"/>
        <v>354778</v>
      </c>
    </row>
    <row r="1098" spans="1:59" s="3" customFormat="1" ht="26.25" hidden="1" customHeight="1">
      <c r="A1098" s="14" t="s">
        <v>13</v>
      </c>
      <c r="B1098" s="14" t="s">
        <v>13</v>
      </c>
      <c r="C1098" s="14" t="s">
        <v>13</v>
      </c>
      <c r="D1098" s="83"/>
      <c r="E1098" s="83"/>
      <c r="F1098" s="50"/>
      <c r="G1098" s="50"/>
      <c r="H1098" s="52"/>
      <c r="I1098" s="52">
        <v>2</v>
      </c>
      <c r="J1098" s="42" t="e">
        <f t="shared" ref="J1098:AK1098" si="529">+J734+J1021</f>
        <v>#REF!</v>
      </c>
      <c r="K1098" s="42" t="e">
        <f t="shared" si="529"/>
        <v>#REF!</v>
      </c>
      <c r="L1098" s="42" t="e">
        <f t="shared" si="529"/>
        <v>#REF!</v>
      </c>
      <c r="M1098" s="42" t="e">
        <f t="shared" si="529"/>
        <v>#REF!</v>
      </c>
      <c r="N1098" s="42" t="e">
        <f t="shared" si="529"/>
        <v>#REF!</v>
      </c>
      <c r="O1098" s="42" t="e">
        <f t="shared" si="529"/>
        <v>#REF!</v>
      </c>
      <c r="P1098" s="42" t="e">
        <f t="shared" si="529"/>
        <v>#REF!</v>
      </c>
      <c r="Q1098" s="42" t="e">
        <f t="shared" si="529"/>
        <v>#REF!</v>
      </c>
      <c r="R1098" s="42" t="e">
        <f t="shared" si="529"/>
        <v>#REF!</v>
      </c>
      <c r="S1098" s="42" t="e">
        <f t="shared" si="529"/>
        <v>#REF!</v>
      </c>
      <c r="T1098" s="42" t="e">
        <f t="shared" si="529"/>
        <v>#REF!</v>
      </c>
      <c r="U1098" s="42" t="e">
        <f t="shared" si="529"/>
        <v>#REF!</v>
      </c>
      <c r="V1098" s="42" t="e">
        <f t="shared" si="529"/>
        <v>#REF!</v>
      </c>
      <c r="W1098" s="42" t="e">
        <f t="shared" si="529"/>
        <v>#REF!</v>
      </c>
      <c r="X1098" s="42" t="e">
        <f t="shared" si="529"/>
        <v>#REF!</v>
      </c>
      <c r="Y1098" s="42" t="e">
        <f t="shared" si="529"/>
        <v>#REF!</v>
      </c>
      <c r="Z1098" s="42" t="e">
        <f t="shared" si="529"/>
        <v>#REF!</v>
      </c>
      <c r="AA1098" s="42" t="e">
        <f t="shared" si="529"/>
        <v>#REF!</v>
      </c>
      <c r="AB1098" s="42" t="e">
        <f t="shared" si="529"/>
        <v>#REF!</v>
      </c>
      <c r="AC1098" s="42" t="e">
        <f t="shared" si="529"/>
        <v>#REF!</v>
      </c>
      <c r="AD1098" s="42" t="e">
        <f t="shared" si="529"/>
        <v>#REF!</v>
      </c>
      <c r="AE1098" s="42" t="e">
        <f t="shared" si="529"/>
        <v>#REF!</v>
      </c>
      <c r="AF1098" s="42" t="e">
        <f t="shared" si="529"/>
        <v>#REF!</v>
      </c>
      <c r="AG1098" s="42" t="e">
        <f t="shared" si="529"/>
        <v>#REF!</v>
      </c>
      <c r="AH1098" s="42" t="e">
        <f t="shared" si="529"/>
        <v>#REF!</v>
      </c>
      <c r="AI1098" s="42" t="e">
        <f t="shared" si="529"/>
        <v>#REF!</v>
      </c>
      <c r="AJ1098" s="42" t="e">
        <f t="shared" si="529"/>
        <v>#REF!</v>
      </c>
      <c r="AK1098" s="42" t="e">
        <f t="shared" si="529"/>
        <v>#REF!</v>
      </c>
      <c r="AL1098" s="42" t="e">
        <f t="shared" ref="AL1098:BF1098" si="530">+AL734+AL1021</f>
        <v>#REF!</v>
      </c>
      <c r="AM1098" s="42" t="e">
        <f t="shared" si="530"/>
        <v>#REF!</v>
      </c>
      <c r="AN1098" s="42" t="e">
        <f t="shared" si="530"/>
        <v>#REF!</v>
      </c>
      <c r="AO1098" s="42" t="e">
        <f t="shared" si="530"/>
        <v>#REF!</v>
      </c>
      <c r="AP1098" s="42" t="e">
        <f t="shared" si="530"/>
        <v>#REF!</v>
      </c>
      <c r="AQ1098" s="42" t="e">
        <f t="shared" si="530"/>
        <v>#REF!</v>
      </c>
      <c r="AR1098" s="42" t="e">
        <f t="shared" si="530"/>
        <v>#REF!</v>
      </c>
      <c r="AS1098" s="42" t="e">
        <f t="shared" ref="AS1098:AY1098" si="531">+AS734+AS1021</f>
        <v>#REF!</v>
      </c>
      <c r="AT1098" s="42" t="e">
        <f t="shared" si="531"/>
        <v>#REF!</v>
      </c>
      <c r="AU1098" s="42" t="e">
        <f t="shared" si="531"/>
        <v>#REF!</v>
      </c>
      <c r="AV1098" s="42" t="e">
        <f t="shared" si="531"/>
        <v>#REF!</v>
      </c>
      <c r="AW1098" s="42" t="e">
        <f t="shared" si="531"/>
        <v>#REF!</v>
      </c>
      <c r="AX1098" s="42" t="e">
        <f t="shared" si="531"/>
        <v>#REF!</v>
      </c>
      <c r="AY1098" s="42" t="e">
        <f t="shared" si="531"/>
        <v>#REF!</v>
      </c>
      <c r="AZ1098" s="42" t="e">
        <f t="shared" si="530"/>
        <v>#REF!</v>
      </c>
      <c r="BA1098" s="42" t="e">
        <f t="shared" si="530"/>
        <v>#REF!</v>
      </c>
      <c r="BB1098" s="42" t="e">
        <f t="shared" si="530"/>
        <v>#REF!</v>
      </c>
      <c r="BC1098" s="42" t="e">
        <f t="shared" si="530"/>
        <v>#REF!</v>
      </c>
      <c r="BD1098" s="42" t="e">
        <f t="shared" si="530"/>
        <v>#REF!</v>
      </c>
      <c r="BE1098" s="42" t="e">
        <f t="shared" si="530"/>
        <v>#REF!</v>
      </c>
      <c r="BF1098" s="42" t="e">
        <f t="shared" si="530"/>
        <v>#REF!</v>
      </c>
    </row>
    <row r="1099" spans="1:59" s="3" customFormat="1" ht="26.25" hidden="1" customHeight="1">
      <c r="A1099" s="14" t="s">
        <v>1353</v>
      </c>
      <c r="B1099" s="14" t="s">
        <v>1353</v>
      </c>
      <c r="C1099" s="14" t="s">
        <v>1353</v>
      </c>
      <c r="D1099" s="83"/>
      <c r="E1099" s="83"/>
      <c r="F1099" s="50"/>
      <c r="G1099" s="50"/>
      <c r="H1099" s="52"/>
      <c r="I1099" s="52">
        <v>5</v>
      </c>
      <c r="J1099" s="42" t="e">
        <f t="shared" ref="J1099:P1099" si="532">+J1050+J1051+J1052+J1053+J1054</f>
        <v>#REF!</v>
      </c>
      <c r="K1099" s="42" t="e">
        <f t="shared" si="532"/>
        <v>#REF!</v>
      </c>
      <c r="L1099" s="42" t="e">
        <f t="shared" si="532"/>
        <v>#REF!</v>
      </c>
      <c r="M1099" s="42" t="e">
        <f t="shared" si="532"/>
        <v>#REF!</v>
      </c>
      <c r="N1099" s="42" t="e">
        <f t="shared" si="532"/>
        <v>#REF!</v>
      </c>
      <c r="O1099" s="42" t="e">
        <f t="shared" si="532"/>
        <v>#REF!</v>
      </c>
      <c r="P1099" s="42" t="e">
        <f t="shared" si="532"/>
        <v>#REF!</v>
      </c>
      <c r="Q1099" s="42"/>
      <c r="R1099" s="42"/>
      <c r="S1099" s="42"/>
      <c r="T1099" s="42"/>
      <c r="U1099" s="42"/>
      <c r="V1099" s="42"/>
      <c r="W1099" s="42" t="e">
        <f>+W1050+W1051+W1052+W1053+W1054</f>
        <v>#REF!</v>
      </c>
      <c r="X1099" s="42"/>
      <c r="Y1099" s="42"/>
      <c r="Z1099" s="42"/>
      <c r="AA1099" s="42"/>
      <c r="AB1099" s="42"/>
      <c r="AC1099" s="42"/>
      <c r="AD1099" s="42" t="e">
        <f>+AD1050+AD1051+AD1052+AD1053+AD1054</f>
        <v>#REF!</v>
      </c>
      <c r="AE1099" s="42"/>
      <c r="AF1099" s="42"/>
      <c r="AG1099" s="42"/>
      <c r="AH1099" s="42"/>
      <c r="AI1099" s="42"/>
      <c r="AJ1099" s="42"/>
      <c r="AK1099" s="42" t="e">
        <f>+AK1050+AK1051+AK1052+AK1053+AK1054</f>
        <v>#REF!</v>
      </c>
      <c r="AL1099" s="42"/>
      <c r="AM1099" s="42"/>
      <c r="AN1099" s="42"/>
      <c r="AO1099" s="42"/>
      <c r="AP1099" s="42"/>
      <c r="AQ1099" s="42"/>
      <c r="AR1099" s="42" t="e">
        <f>+AR1050+AR1051+AR1052+AR1053+AR1054</f>
        <v>#REF!</v>
      </c>
      <c r="AS1099" s="42"/>
      <c r="AT1099" s="42"/>
      <c r="AU1099" s="42"/>
      <c r="AV1099" s="42"/>
      <c r="AW1099" s="42"/>
      <c r="AX1099" s="42"/>
      <c r="AY1099" s="42" t="e">
        <f>+AY1050+AY1051+AY1052+AY1053+AY1054</f>
        <v>#REF!</v>
      </c>
      <c r="AZ1099" s="42" t="e">
        <f t="shared" ref="AZ1099:BF1099" si="533">+AZ1050+AZ1051+AZ1052+AZ1053+AZ1054</f>
        <v>#REF!</v>
      </c>
      <c r="BA1099" s="42" t="e">
        <f t="shared" si="533"/>
        <v>#REF!</v>
      </c>
      <c r="BB1099" s="42" t="e">
        <f t="shared" si="533"/>
        <v>#REF!</v>
      </c>
      <c r="BC1099" s="42" t="e">
        <f t="shared" si="533"/>
        <v>#REF!</v>
      </c>
      <c r="BD1099" s="42" t="e">
        <f t="shared" si="533"/>
        <v>#REF!</v>
      </c>
      <c r="BE1099" s="42" t="e">
        <f t="shared" si="533"/>
        <v>#REF!</v>
      </c>
      <c r="BF1099" s="42" t="e">
        <f t="shared" si="533"/>
        <v>#REF!</v>
      </c>
    </row>
    <row r="1100" spans="1:59" s="3" customFormat="1" ht="26.25" hidden="1" customHeight="1">
      <c r="A1100" s="14" t="s">
        <v>11</v>
      </c>
      <c r="B1100" s="14" t="s">
        <v>11</v>
      </c>
      <c r="C1100" s="14" t="s">
        <v>11</v>
      </c>
      <c r="D1100" s="83"/>
      <c r="E1100" s="83"/>
      <c r="F1100" s="50"/>
      <c r="G1100" s="50"/>
      <c r="H1100" s="52"/>
      <c r="I1100" s="52">
        <v>1</v>
      </c>
      <c r="J1100" s="42">
        <f t="shared" ref="J1100:AR1100" si="534">+J534</f>
        <v>400000</v>
      </c>
      <c r="K1100" s="42">
        <f t="shared" si="534"/>
        <v>0</v>
      </c>
      <c r="L1100" s="42">
        <f t="shared" si="534"/>
        <v>0</v>
      </c>
      <c r="M1100" s="42">
        <f t="shared" si="534"/>
        <v>0</v>
      </c>
      <c r="N1100" s="42">
        <f t="shared" si="534"/>
        <v>0</v>
      </c>
      <c r="O1100" s="42">
        <f t="shared" si="534"/>
        <v>0</v>
      </c>
      <c r="P1100" s="42">
        <f t="shared" si="534"/>
        <v>400000</v>
      </c>
      <c r="Q1100" s="42">
        <f t="shared" si="534"/>
        <v>600000</v>
      </c>
      <c r="R1100" s="42">
        <f t="shared" si="534"/>
        <v>0</v>
      </c>
      <c r="S1100" s="42">
        <f t="shared" si="534"/>
        <v>0</v>
      </c>
      <c r="T1100" s="42">
        <f t="shared" si="534"/>
        <v>0</v>
      </c>
      <c r="U1100" s="42">
        <f t="shared" si="534"/>
        <v>0</v>
      </c>
      <c r="V1100" s="42">
        <f t="shared" si="534"/>
        <v>0</v>
      </c>
      <c r="W1100" s="42">
        <f t="shared" si="534"/>
        <v>600000</v>
      </c>
      <c r="X1100" s="42">
        <f t="shared" si="534"/>
        <v>439230</v>
      </c>
      <c r="Y1100" s="42">
        <f t="shared" si="534"/>
        <v>0</v>
      </c>
      <c r="Z1100" s="42">
        <f t="shared" si="534"/>
        <v>0</v>
      </c>
      <c r="AA1100" s="42">
        <f t="shared" si="534"/>
        <v>0</v>
      </c>
      <c r="AB1100" s="42">
        <f t="shared" si="534"/>
        <v>0</v>
      </c>
      <c r="AC1100" s="42">
        <f t="shared" si="534"/>
        <v>0</v>
      </c>
      <c r="AD1100" s="42">
        <f t="shared" si="534"/>
        <v>439230</v>
      </c>
      <c r="AE1100" s="42">
        <f t="shared" si="534"/>
        <v>483153</v>
      </c>
      <c r="AF1100" s="42">
        <f t="shared" si="534"/>
        <v>0</v>
      </c>
      <c r="AG1100" s="42">
        <f t="shared" si="534"/>
        <v>0</v>
      </c>
      <c r="AH1100" s="42">
        <f t="shared" si="534"/>
        <v>0</v>
      </c>
      <c r="AI1100" s="42">
        <f t="shared" si="534"/>
        <v>0</v>
      </c>
      <c r="AJ1100" s="42">
        <f t="shared" si="534"/>
        <v>0</v>
      </c>
      <c r="AK1100" s="42">
        <f t="shared" si="534"/>
        <v>483153</v>
      </c>
      <c r="AL1100" s="42">
        <f t="shared" si="534"/>
        <v>1922383</v>
      </c>
      <c r="AM1100" s="42">
        <f t="shared" si="534"/>
        <v>0</v>
      </c>
      <c r="AN1100" s="42">
        <f t="shared" si="534"/>
        <v>0</v>
      </c>
      <c r="AO1100" s="42">
        <f t="shared" si="534"/>
        <v>0</v>
      </c>
      <c r="AP1100" s="42">
        <f t="shared" si="534"/>
        <v>0</v>
      </c>
      <c r="AQ1100" s="42">
        <f t="shared" si="534"/>
        <v>0</v>
      </c>
      <c r="AR1100" s="42">
        <f t="shared" si="534"/>
        <v>1922383</v>
      </c>
      <c r="AS1100" s="42">
        <f t="shared" ref="AS1100:AY1100" si="535">+AS534</f>
        <v>0</v>
      </c>
      <c r="AT1100" s="42">
        <f t="shared" si="535"/>
        <v>0</v>
      </c>
      <c r="AU1100" s="42">
        <f t="shared" si="535"/>
        <v>0</v>
      </c>
      <c r="AV1100" s="42">
        <f t="shared" si="535"/>
        <v>0</v>
      </c>
      <c r="AW1100" s="42">
        <f t="shared" si="535"/>
        <v>0</v>
      </c>
      <c r="AX1100" s="42">
        <f t="shared" si="535"/>
        <v>0</v>
      </c>
      <c r="AY1100" s="42">
        <f t="shared" si="535"/>
        <v>0</v>
      </c>
      <c r="AZ1100" s="42">
        <f t="shared" ref="AZ1100:BF1100" si="536">+AZ534</f>
        <v>1922383</v>
      </c>
      <c r="BA1100" s="42">
        <f t="shared" si="536"/>
        <v>0</v>
      </c>
      <c r="BB1100" s="42">
        <f t="shared" si="536"/>
        <v>0</v>
      </c>
      <c r="BC1100" s="42">
        <f t="shared" si="536"/>
        <v>0</v>
      </c>
      <c r="BD1100" s="42">
        <f t="shared" si="536"/>
        <v>0</v>
      </c>
      <c r="BE1100" s="42">
        <f t="shared" si="536"/>
        <v>0</v>
      </c>
      <c r="BF1100" s="42">
        <f t="shared" si="536"/>
        <v>1922383</v>
      </c>
    </row>
    <row r="1101" spans="1:59" ht="52.5" hidden="1" customHeight="1">
      <c r="A1101" s="14" t="s">
        <v>1354</v>
      </c>
      <c r="B1101" s="14" t="s">
        <v>1354</v>
      </c>
      <c r="C1101" s="14" t="s">
        <v>1355</v>
      </c>
      <c r="D1101" s="83"/>
      <c r="E1101" s="83"/>
      <c r="F1101" s="50"/>
      <c r="G1101" s="50"/>
      <c r="H1101" s="52"/>
      <c r="I1101" s="52">
        <v>1</v>
      </c>
      <c r="J1101" s="42">
        <f t="shared" ref="J1101:BF1101" si="537">+J1061</f>
        <v>225156885.044</v>
      </c>
      <c r="K1101" s="42">
        <f t="shared" si="537"/>
        <v>11242219.535</v>
      </c>
      <c r="L1101" s="42">
        <f t="shared" si="537"/>
        <v>0</v>
      </c>
      <c r="M1101" s="42">
        <f t="shared" si="537"/>
        <v>425171.1284843898</v>
      </c>
      <c r="N1101" s="42">
        <f t="shared" si="537"/>
        <v>48239539.950000003</v>
      </c>
      <c r="O1101" s="42">
        <f t="shared" si="537"/>
        <v>8070097</v>
      </c>
      <c r="P1101" s="42">
        <f t="shared" si="537"/>
        <v>293133912.65748441</v>
      </c>
      <c r="Q1101" s="42">
        <f t="shared" si="537"/>
        <v>10759190.788000001</v>
      </c>
      <c r="R1101" s="42">
        <f t="shared" si="537"/>
        <v>0</v>
      </c>
      <c r="S1101" s="42">
        <f t="shared" si="537"/>
        <v>0</v>
      </c>
      <c r="T1101" s="42">
        <f t="shared" si="537"/>
        <v>0</v>
      </c>
      <c r="U1101" s="42">
        <f t="shared" si="537"/>
        <v>0</v>
      </c>
      <c r="V1101" s="42">
        <f t="shared" si="537"/>
        <v>0</v>
      </c>
      <c r="W1101" s="42">
        <f t="shared" si="537"/>
        <v>510932556.7050643</v>
      </c>
      <c r="X1101" s="42">
        <f t="shared" si="537"/>
        <v>10581490.05438</v>
      </c>
      <c r="Y1101" s="42">
        <f t="shared" si="537"/>
        <v>0</v>
      </c>
      <c r="Z1101" s="42">
        <f t="shared" si="537"/>
        <v>0</v>
      </c>
      <c r="AA1101" s="42">
        <f t="shared" si="537"/>
        <v>0</v>
      </c>
      <c r="AB1101" s="42">
        <f t="shared" si="537"/>
        <v>0</v>
      </c>
      <c r="AC1101" s="42">
        <f t="shared" si="537"/>
        <v>0</v>
      </c>
      <c r="AD1101" s="42">
        <f t="shared" si="537"/>
        <v>607370750.37875998</v>
      </c>
      <c r="AE1101" s="42">
        <f t="shared" si="537"/>
        <v>10855990.1818</v>
      </c>
      <c r="AF1101" s="42">
        <f t="shared" si="537"/>
        <v>0</v>
      </c>
      <c r="AG1101" s="42">
        <f t="shared" si="537"/>
        <v>0</v>
      </c>
      <c r="AH1101" s="42">
        <f t="shared" si="537"/>
        <v>0</v>
      </c>
      <c r="AI1101" s="42">
        <f t="shared" si="537"/>
        <v>0</v>
      </c>
      <c r="AJ1101" s="42">
        <f t="shared" si="537"/>
        <v>0</v>
      </c>
      <c r="AK1101" s="42">
        <f t="shared" si="537"/>
        <v>459322305.69360006</v>
      </c>
      <c r="AL1101" s="42">
        <f t="shared" si="537"/>
        <v>93433390.371179998</v>
      </c>
      <c r="AM1101" s="42">
        <f t="shared" si="537"/>
        <v>0</v>
      </c>
      <c r="AN1101" s="42">
        <f t="shared" si="537"/>
        <v>0</v>
      </c>
      <c r="AO1101" s="42">
        <f t="shared" si="537"/>
        <v>0</v>
      </c>
      <c r="AP1101" s="42">
        <f t="shared" si="537"/>
        <v>0</v>
      </c>
      <c r="AQ1101" s="42">
        <f t="shared" si="537"/>
        <v>0</v>
      </c>
      <c r="AR1101" s="42">
        <f t="shared" si="537"/>
        <v>1973103993.4349086</v>
      </c>
      <c r="AS1101" s="42">
        <f t="shared" ref="AS1101:AY1101" si="538">+AS1061</f>
        <v>0</v>
      </c>
      <c r="AT1101" s="42">
        <f t="shared" si="538"/>
        <v>0</v>
      </c>
      <c r="AU1101" s="42">
        <f t="shared" si="538"/>
        <v>0</v>
      </c>
      <c r="AV1101" s="42">
        <f t="shared" si="538"/>
        <v>0</v>
      </c>
      <c r="AW1101" s="42">
        <f t="shared" si="538"/>
        <v>0</v>
      </c>
      <c r="AX1101" s="42">
        <f t="shared" si="538"/>
        <v>0</v>
      </c>
      <c r="AY1101" s="42">
        <f t="shared" si="538"/>
        <v>604079813.37</v>
      </c>
      <c r="AZ1101" s="42">
        <f t="shared" si="537"/>
        <v>1971640307.9239399</v>
      </c>
      <c r="BA1101" s="42">
        <f t="shared" si="537"/>
        <v>60606826.914999999</v>
      </c>
      <c r="BB1101" s="42">
        <f t="shared" si="537"/>
        <v>2347000</v>
      </c>
      <c r="BC1101" s="42">
        <f t="shared" si="537"/>
        <v>59418533.525968783</v>
      </c>
      <c r="BD1101" s="42">
        <f t="shared" si="537"/>
        <v>467532177.84000003</v>
      </c>
      <c r="BE1101" s="42">
        <f t="shared" si="537"/>
        <v>14634960.6</v>
      </c>
      <c r="BF1101" s="42">
        <f t="shared" si="537"/>
        <v>2578168026.709909</v>
      </c>
    </row>
    <row r="1102" spans="1:59" s="4" customFormat="1" ht="26.25" hidden="1" customHeight="1">
      <c r="A1102" s="55"/>
      <c r="B1102" s="28" t="s">
        <v>1366</v>
      </c>
      <c r="C1102" s="55"/>
      <c r="D1102" s="56"/>
      <c r="E1102" s="56"/>
      <c r="F1102" s="57"/>
      <c r="G1102" s="57"/>
      <c r="H1102" s="55"/>
      <c r="I1102" s="55"/>
      <c r="J1102" s="59"/>
      <c r="K1102" s="59"/>
      <c r="L1102" s="59"/>
      <c r="M1102" s="59"/>
      <c r="N1102" s="59"/>
      <c r="O1102" s="59"/>
      <c r="P1102" s="59"/>
      <c r="Q1102" s="59"/>
      <c r="R1102" s="59"/>
      <c r="S1102" s="59"/>
      <c r="T1102" s="59"/>
      <c r="U1102" s="59"/>
      <c r="V1102" s="59"/>
      <c r="W1102" s="59"/>
      <c r="X1102" s="59"/>
      <c r="Y1102" s="59"/>
      <c r="Z1102" s="59"/>
      <c r="AA1102" s="59"/>
      <c r="AB1102" s="59"/>
      <c r="AC1102" s="59"/>
      <c r="AD1102" s="59"/>
      <c r="AE1102" s="59"/>
      <c r="AF1102" s="59"/>
      <c r="AG1102" s="59"/>
      <c r="AH1102" s="59"/>
      <c r="AI1102" s="59"/>
      <c r="AJ1102" s="59"/>
      <c r="AK1102" s="59"/>
      <c r="AL1102" s="59"/>
      <c r="AM1102" s="59"/>
      <c r="AN1102" s="59"/>
      <c r="AO1102" s="59"/>
      <c r="AP1102" s="59"/>
      <c r="AQ1102" s="59"/>
      <c r="AR1102" s="59"/>
      <c r="AS1102" s="59"/>
      <c r="AT1102" s="59"/>
      <c r="AU1102" s="59"/>
      <c r="AV1102" s="59"/>
      <c r="AW1102" s="59"/>
      <c r="AX1102" s="59"/>
      <c r="AY1102" s="59"/>
      <c r="AZ1102" s="59"/>
      <c r="BA1102" s="59"/>
      <c r="BB1102" s="59"/>
      <c r="BC1102" s="59"/>
      <c r="BD1102" s="59"/>
      <c r="BE1102" s="59"/>
      <c r="BF1102" s="59"/>
      <c r="BG1102" s="93"/>
    </row>
    <row r="1103" spans="1:59" s="4" customFormat="1" ht="26.25" hidden="1" customHeight="1">
      <c r="A1103" s="55"/>
      <c r="B1103" s="28" t="s">
        <v>1367</v>
      </c>
      <c r="C1103" s="55"/>
      <c r="D1103" s="56"/>
      <c r="E1103" s="56"/>
      <c r="F1103" s="57"/>
      <c r="G1103" s="57"/>
      <c r="H1103" s="55"/>
      <c r="I1103" s="55"/>
      <c r="J1103" s="59"/>
      <c r="K1103" s="59"/>
      <c r="L1103" s="59"/>
      <c r="M1103" s="59"/>
      <c r="N1103" s="59"/>
      <c r="O1103" s="59"/>
      <c r="P1103" s="59"/>
      <c r="Q1103" s="59"/>
      <c r="R1103" s="59"/>
      <c r="S1103" s="59"/>
      <c r="T1103" s="59"/>
      <c r="U1103" s="59"/>
      <c r="V1103" s="59"/>
      <c r="W1103" s="59"/>
      <c r="X1103" s="59"/>
      <c r="Y1103" s="59"/>
      <c r="Z1103" s="59"/>
      <c r="AA1103" s="59"/>
      <c r="AB1103" s="59"/>
      <c r="AC1103" s="59"/>
      <c r="AD1103" s="59"/>
      <c r="AE1103" s="59"/>
      <c r="AF1103" s="59"/>
      <c r="AG1103" s="59"/>
      <c r="AH1103" s="59"/>
      <c r="AI1103" s="59"/>
      <c r="AJ1103" s="59"/>
      <c r="AK1103" s="59"/>
      <c r="AL1103" s="59"/>
      <c r="AM1103" s="59"/>
      <c r="AN1103" s="59"/>
      <c r="AO1103" s="59"/>
      <c r="AP1103" s="59"/>
      <c r="AQ1103" s="59"/>
      <c r="AR1103" s="59"/>
      <c r="AS1103" s="59"/>
      <c r="AT1103" s="59"/>
      <c r="AU1103" s="59"/>
      <c r="AV1103" s="59"/>
      <c r="AW1103" s="59"/>
      <c r="AX1103" s="59"/>
      <c r="AY1103" s="59"/>
      <c r="AZ1103" s="59"/>
      <c r="BA1103" s="59"/>
      <c r="BB1103" s="59"/>
      <c r="BC1103" s="59"/>
      <c r="BD1103" s="59"/>
      <c r="BE1103" s="59"/>
      <c r="BF1103" s="59"/>
      <c r="BG1103" s="93"/>
    </row>
    <row r="1104" spans="1:59" ht="26.25" hidden="1" customHeight="1">
      <c r="A1104" s="83" t="s">
        <v>8</v>
      </c>
      <c r="B1104" s="52" t="s">
        <v>8</v>
      </c>
      <c r="C1104" s="52"/>
      <c r="D1104" s="83"/>
      <c r="E1104" s="83"/>
      <c r="F1104" s="50"/>
      <c r="G1104" s="50"/>
      <c r="H1104" s="52"/>
      <c r="I1104" s="52">
        <v>6</v>
      </c>
      <c r="J1104" s="42" t="e">
        <f>+J250+J251+#REF!+J996+#REF!+J997</f>
        <v>#REF!</v>
      </c>
      <c r="K1104" s="42" t="e">
        <f>+K250+K251+#REF!+K996+#REF!+K997</f>
        <v>#REF!</v>
      </c>
      <c r="L1104" s="42" t="e">
        <f>+L250+L251+#REF!+L996+#REF!+L997</f>
        <v>#REF!</v>
      </c>
      <c r="M1104" s="42" t="e">
        <f>+M250+M251+#REF!+M996+#REF!+M997</f>
        <v>#REF!</v>
      </c>
      <c r="N1104" s="42" t="e">
        <f>+N250+N251+#REF!+N996+#REF!+N997</f>
        <v>#REF!</v>
      </c>
      <c r="O1104" s="42" t="e">
        <f>+O250+O251+#REF!+O996+#REF!+O997</f>
        <v>#REF!</v>
      </c>
      <c r="P1104" s="42" t="e">
        <f>+P250+P251+#REF!+P996+#REF!+P997</f>
        <v>#REF!</v>
      </c>
      <c r="Q1104" s="42" t="e">
        <f>+Q250+Q251+#REF!+Q996+#REF!+Q997</f>
        <v>#REF!</v>
      </c>
      <c r="R1104" s="42" t="e">
        <f>+R250+R251+#REF!+R996+#REF!+R997</f>
        <v>#REF!</v>
      </c>
      <c r="S1104" s="42" t="e">
        <f>+S250+S251+#REF!+S996+#REF!+S997</f>
        <v>#REF!</v>
      </c>
      <c r="T1104" s="42" t="e">
        <f>+T250+T251+#REF!+T996+#REF!+T997</f>
        <v>#REF!</v>
      </c>
      <c r="U1104" s="42" t="e">
        <f>+U250+U251+#REF!+U996+#REF!+U997</f>
        <v>#REF!</v>
      </c>
      <c r="V1104" s="42" t="e">
        <f>+V250+V251+#REF!+V996+#REF!+V997</f>
        <v>#REF!</v>
      </c>
      <c r="W1104" s="42" t="e">
        <f>+W250+W251+#REF!+W996+#REF!+W997</f>
        <v>#REF!</v>
      </c>
      <c r="X1104" s="42" t="e">
        <f>+X250+X251+#REF!+X996+#REF!+X997</f>
        <v>#REF!</v>
      </c>
      <c r="Y1104" s="42" t="e">
        <f>+Y250+Y251+#REF!+Y996+#REF!+Y997</f>
        <v>#REF!</v>
      </c>
      <c r="Z1104" s="42" t="e">
        <f>+Z250+Z251+#REF!+Z996+#REF!+Z997</f>
        <v>#REF!</v>
      </c>
      <c r="AA1104" s="42" t="e">
        <f>+AA250+AA251+#REF!+AA996+#REF!+AA997</f>
        <v>#REF!</v>
      </c>
      <c r="AB1104" s="42" t="e">
        <f>+AB250+AB251+#REF!+AB996+#REF!+AB997</f>
        <v>#REF!</v>
      </c>
      <c r="AC1104" s="42" t="e">
        <f>+AC250+AC251+#REF!+AC996+#REF!+AC997</f>
        <v>#REF!</v>
      </c>
      <c r="AD1104" s="42" t="e">
        <f>+AD250+AD251+#REF!+AD996+#REF!+AD997</f>
        <v>#REF!</v>
      </c>
      <c r="AE1104" s="42" t="e">
        <f>+AE250+AE251+#REF!+AE996+#REF!+AE997</f>
        <v>#REF!</v>
      </c>
      <c r="AF1104" s="42" t="e">
        <f>+AF250+AF251+#REF!+AF996+#REF!+AF997</f>
        <v>#REF!</v>
      </c>
      <c r="AG1104" s="42" t="e">
        <f>+AG250+AG251+#REF!+AG996+#REF!+AG997</f>
        <v>#REF!</v>
      </c>
      <c r="AH1104" s="42" t="e">
        <f>+AH250+AH251+#REF!+AH996+#REF!+AH997</f>
        <v>#REF!</v>
      </c>
      <c r="AI1104" s="42" t="e">
        <f>+AI250+AI251+#REF!+AI996+#REF!+AI997</f>
        <v>#REF!</v>
      </c>
      <c r="AJ1104" s="42" t="e">
        <f>+AJ250+AJ251+#REF!+AJ996+#REF!+AJ997</f>
        <v>#REF!</v>
      </c>
      <c r="AK1104" s="42" t="e">
        <f>+AK250+AK251+#REF!+AK996+#REF!+AK997</f>
        <v>#REF!</v>
      </c>
      <c r="AL1104" s="42" t="e">
        <f>+AL250+AL251+#REF!+AL996+#REF!+AL997</f>
        <v>#REF!</v>
      </c>
      <c r="AM1104" s="42" t="e">
        <f>+AM250+AM251+#REF!+AM996+#REF!+AM997</f>
        <v>#REF!</v>
      </c>
      <c r="AN1104" s="42" t="e">
        <f>+AN250+AN251+#REF!+AN996+#REF!+AN997</f>
        <v>#REF!</v>
      </c>
      <c r="AO1104" s="42" t="e">
        <f>+AO250+AO251+#REF!+AO996+#REF!+AO997</f>
        <v>#REF!</v>
      </c>
      <c r="AP1104" s="42" t="e">
        <f>+AP250+AP251+#REF!+AP996+#REF!+AP997</f>
        <v>#REF!</v>
      </c>
      <c r="AQ1104" s="42" t="e">
        <f>+AQ250+AQ251+#REF!+AQ996+#REF!+AQ997</f>
        <v>#REF!</v>
      </c>
      <c r="AR1104" s="42" t="e">
        <f>+AR250+AR251+#REF!+AR996+#REF!+AR997</f>
        <v>#REF!</v>
      </c>
      <c r="AS1104" s="42" t="e">
        <f>+AS250+AS251+#REF!+AS996+#REF!+AS997</f>
        <v>#REF!</v>
      </c>
      <c r="AT1104" s="42" t="e">
        <f>+AT250+AT251+#REF!+AT996+#REF!+AT997</f>
        <v>#REF!</v>
      </c>
      <c r="AU1104" s="42" t="e">
        <f>+AU250+AU251+#REF!+AU996+#REF!+AU997</f>
        <v>#REF!</v>
      </c>
      <c r="AV1104" s="42" t="e">
        <f>+AV250+AV251+#REF!+AV996+#REF!+AV997</f>
        <v>#REF!</v>
      </c>
      <c r="AW1104" s="42" t="e">
        <f>+AW250+AW251+#REF!+AW996+#REF!+AW997</f>
        <v>#REF!</v>
      </c>
      <c r="AX1104" s="42" t="e">
        <f>+AX250+AX251+#REF!+AX996+#REF!+AX997</f>
        <v>#REF!</v>
      </c>
      <c r="AY1104" s="42" t="e">
        <f>+AY250+AY251+#REF!+AY996+#REF!+AY997</f>
        <v>#REF!</v>
      </c>
      <c r="AZ1104" s="42" t="e">
        <f>+AZ250+AZ251+#REF!+AZ996+#REF!+AZ997</f>
        <v>#REF!</v>
      </c>
      <c r="BA1104" s="42" t="e">
        <f>+BA250+BA251+#REF!+BA996+#REF!+BA997</f>
        <v>#REF!</v>
      </c>
      <c r="BB1104" s="42" t="e">
        <f>+BB250+BB251+#REF!+BB996+#REF!+BB997</f>
        <v>#REF!</v>
      </c>
      <c r="BC1104" s="42" t="e">
        <f>+BC250+BC251+#REF!+BC996+#REF!+BC997</f>
        <v>#REF!</v>
      </c>
      <c r="BD1104" s="42" t="e">
        <f>+BD250+BD251+#REF!+BD996+#REF!+BD997</f>
        <v>#REF!</v>
      </c>
      <c r="BE1104" s="42" t="e">
        <f>+BE250+BE251+#REF!+BE996+#REF!+BE997</f>
        <v>#REF!</v>
      </c>
      <c r="BF1104" s="42" t="e">
        <f>+BF250+BF251+#REF!+BF996+#REF!+BF997</f>
        <v>#REF!</v>
      </c>
    </row>
    <row r="1105" spans="1:58" ht="26.25" hidden="1" customHeight="1">
      <c r="A1105" s="14" t="s">
        <v>7</v>
      </c>
      <c r="B1105" s="14" t="s">
        <v>7</v>
      </c>
      <c r="C1105" s="14" t="s">
        <v>7</v>
      </c>
      <c r="D1105" s="83"/>
      <c r="E1105" s="83"/>
      <c r="F1105" s="50"/>
      <c r="G1105" s="50"/>
      <c r="H1105" s="52"/>
      <c r="I1105" s="52">
        <v>3</v>
      </c>
      <c r="J1105" s="44" t="e">
        <f>+#REF!+J553+J991</f>
        <v>#REF!</v>
      </c>
      <c r="K1105" s="44" t="e">
        <f>+#REF!+K553+K991</f>
        <v>#REF!</v>
      </c>
      <c r="L1105" s="44" t="e">
        <f>+#REF!+L553+L991</f>
        <v>#REF!</v>
      </c>
      <c r="M1105" s="44" t="e">
        <f>+#REF!+M553+M991</f>
        <v>#REF!</v>
      </c>
      <c r="N1105" s="44" t="e">
        <f>+#REF!+N553+N991</f>
        <v>#REF!</v>
      </c>
      <c r="O1105" s="44" t="e">
        <f>+#REF!+O553+O991</f>
        <v>#REF!</v>
      </c>
      <c r="P1105" s="44" t="e">
        <f>+#REF!+P553+P991</f>
        <v>#REF!</v>
      </c>
      <c r="Q1105" s="44" t="e">
        <f>+#REF!+Q553+Q991</f>
        <v>#REF!</v>
      </c>
      <c r="R1105" s="44" t="e">
        <f>+#REF!+R553+R991</f>
        <v>#REF!</v>
      </c>
      <c r="S1105" s="44" t="e">
        <f>+#REF!+S553+S991</f>
        <v>#REF!</v>
      </c>
      <c r="T1105" s="44" t="e">
        <f>+#REF!+T553+T991</f>
        <v>#REF!</v>
      </c>
      <c r="U1105" s="44" t="e">
        <f>+#REF!+U553+U991</f>
        <v>#REF!</v>
      </c>
      <c r="V1105" s="44" t="e">
        <f>+#REF!+V553+V991</f>
        <v>#REF!</v>
      </c>
      <c r="W1105" s="44" t="e">
        <f>+#REF!+W553+W991</f>
        <v>#REF!</v>
      </c>
      <c r="X1105" s="44" t="e">
        <f>+#REF!+X553+X991</f>
        <v>#REF!</v>
      </c>
      <c r="Y1105" s="44" t="e">
        <f>+#REF!+Y553+Y991</f>
        <v>#REF!</v>
      </c>
      <c r="Z1105" s="44" t="e">
        <f>+#REF!+Z553+Z991</f>
        <v>#REF!</v>
      </c>
      <c r="AA1105" s="44" t="e">
        <f>+#REF!+AA553+AA991</f>
        <v>#REF!</v>
      </c>
      <c r="AB1105" s="44" t="e">
        <f>+#REF!+AB553+AB991</f>
        <v>#REF!</v>
      </c>
      <c r="AC1105" s="44" t="e">
        <f>+#REF!+AC553+AC991</f>
        <v>#REF!</v>
      </c>
      <c r="AD1105" s="44" t="e">
        <f>+#REF!+AD553+AD991</f>
        <v>#REF!</v>
      </c>
      <c r="AE1105" s="44" t="e">
        <f>+#REF!+AE553+AE991</f>
        <v>#REF!</v>
      </c>
      <c r="AF1105" s="44" t="e">
        <f>+#REF!+AF553+AF991</f>
        <v>#REF!</v>
      </c>
      <c r="AG1105" s="44" t="e">
        <f>+#REF!+AG553+AG991</f>
        <v>#REF!</v>
      </c>
      <c r="AH1105" s="44" t="e">
        <f>+#REF!+AH553+AH991</f>
        <v>#REF!</v>
      </c>
      <c r="AI1105" s="44" t="e">
        <f>+#REF!+AI553+AI991</f>
        <v>#REF!</v>
      </c>
      <c r="AJ1105" s="44" t="e">
        <f>+#REF!+AJ553+AJ991</f>
        <v>#REF!</v>
      </c>
      <c r="AK1105" s="44" t="e">
        <f>+#REF!+AK553+AK991</f>
        <v>#REF!</v>
      </c>
      <c r="AL1105" s="44" t="e">
        <f>+#REF!+AL553+AL991</f>
        <v>#REF!</v>
      </c>
      <c r="AM1105" s="44" t="e">
        <f>+#REF!+AM553+AM991</f>
        <v>#REF!</v>
      </c>
      <c r="AN1105" s="44" t="e">
        <f>+#REF!+AN553+AN991</f>
        <v>#REF!</v>
      </c>
      <c r="AO1105" s="44" t="e">
        <f>+#REF!+AO553+AO991</f>
        <v>#REF!</v>
      </c>
      <c r="AP1105" s="44" t="e">
        <f>+#REF!+AP553+AP991</f>
        <v>#REF!</v>
      </c>
      <c r="AQ1105" s="44" t="e">
        <f>+#REF!+AQ553+AQ991</f>
        <v>#REF!</v>
      </c>
      <c r="AR1105" s="44" t="e">
        <f>+#REF!+AR553+AR991</f>
        <v>#REF!</v>
      </c>
      <c r="AS1105" s="44" t="e">
        <f>+#REF!+AS553+AS991</f>
        <v>#REF!</v>
      </c>
      <c r="AT1105" s="44" t="e">
        <f>+#REF!+AT553+AT991</f>
        <v>#REF!</v>
      </c>
      <c r="AU1105" s="44" t="e">
        <f>+#REF!+AU553+AU991</f>
        <v>#REF!</v>
      </c>
      <c r="AV1105" s="44" t="e">
        <f>+#REF!+AV553+AV991</f>
        <v>#REF!</v>
      </c>
      <c r="AW1105" s="44" t="e">
        <f>+#REF!+AW553+AW991</f>
        <v>#REF!</v>
      </c>
      <c r="AX1105" s="44" t="e">
        <f>+#REF!+AX553+AX991</f>
        <v>#REF!</v>
      </c>
      <c r="AY1105" s="44" t="e">
        <f>+#REF!+AY553+AY991</f>
        <v>#REF!</v>
      </c>
      <c r="AZ1105" s="44" t="e">
        <f>+#REF!+AZ553+AZ991</f>
        <v>#REF!</v>
      </c>
      <c r="BA1105" s="44" t="e">
        <f>+#REF!+BA553+BA991</f>
        <v>#REF!</v>
      </c>
      <c r="BB1105" s="44" t="e">
        <f>+#REF!+BB553+BB991</f>
        <v>#REF!</v>
      </c>
      <c r="BC1105" s="44" t="e">
        <f>+#REF!+BC553+BC991</f>
        <v>#REF!</v>
      </c>
      <c r="BD1105" s="44" t="e">
        <f>+#REF!+BD553+BD991</f>
        <v>#REF!</v>
      </c>
      <c r="BE1105" s="44" t="e">
        <f>+#REF!+BE553+BE991</f>
        <v>#REF!</v>
      </c>
      <c r="BF1105" s="44" t="e">
        <f>+#REF!+BF553+BF991</f>
        <v>#REF!</v>
      </c>
    </row>
    <row r="1106" spans="1:58" ht="26.25" hidden="1" customHeight="1">
      <c r="A1106" s="14" t="s">
        <v>21</v>
      </c>
      <c r="B1106" s="14" t="s">
        <v>21</v>
      </c>
      <c r="C1106" s="14" t="s">
        <v>21</v>
      </c>
      <c r="D1106" s="83"/>
      <c r="E1106" s="83"/>
      <c r="F1106" s="50"/>
      <c r="G1106" s="50"/>
      <c r="H1106" s="52"/>
      <c r="I1106" s="52">
        <v>1</v>
      </c>
      <c r="J1106" s="42" t="e">
        <f t="shared" ref="J1106:BF1106" si="539">+J1087</f>
        <v>#REF!</v>
      </c>
      <c r="K1106" s="42" t="e">
        <f t="shared" si="539"/>
        <v>#REF!</v>
      </c>
      <c r="L1106" s="42" t="e">
        <f t="shared" si="539"/>
        <v>#REF!</v>
      </c>
      <c r="M1106" s="42" t="e">
        <f t="shared" si="539"/>
        <v>#REF!</v>
      </c>
      <c r="N1106" s="42" t="e">
        <f t="shared" si="539"/>
        <v>#REF!</v>
      </c>
      <c r="O1106" s="42" t="e">
        <f t="shared" si="539"/>
        <v>#REF!</v>
      </c>
      <c r="P1106" s="42" t="e">
        <f t="shared" si="539"/>
        <v>#REF!</v>
      </c>
      <c r="Q1106" s="42" t="e">
        <f t="shared" si="539"/>
        <v>#REF!</v>
      </c>
      <c r="R1106" s="42" t="e">
        <f t="shared" si="539"/>
        <v>#REF!</v>
      </c>
      <c r="S1106" s="42" t="e">
        <f t="shared" si="539"/>
        <v>#REF!</v>
      </c>
      <c r="T1106" s="42" t="e">
        <f t="shared" si="539"/>
        <v>#REF!</v>
      </c>
      <c r="U1106" s="42" t="e">
        <f t="shared" si="539"/>
        <v>#REF!</v>
      </c>
      <c r="V1106" s="42" t="e">
        <f t="shared" si="539"/>
        <v>#REF!</v>
      </c>
      <c r="W1106" s="42" t="e">
        <f t="shared" si="539"/>
        <v>#REF!</v>
      </c>
      <c r="X1106" s="42" t="e">
        <f t="shared" si="539"/>
        <v>#REF!</v>
      </c>
      <c r="Y1106" s="42" t="e">
        <f t="shared" si="539"/>
        <v>#REF!</v>
      </c>
      <c r="Z1106" s="42" t="e">
        <f t="shared" si="539"/>
        <v>#REF!</v>
      </c>
      <c r="AA1106" s="42" t="e">
        <f t="shared" si="539"/>
        <v>#REF!</v>
      </c>
      <c r="AB1106" s="42" t="e">
        <f t="shared" si="539"/>
        <v>#REF!</v>
      </c>
      <c r="AC1106" s="42" t="e">
        <f t="shared" si="539"/>
        <v>#REF!</v>
      </c>
      <c r="AD1106" s="42" t="e">
        <f t="shared" si="539"/>
        <v>#REF!</v>
      </c>
      <c r="AE1106" s="42" t="e">
        <f t="shared" si="539"/>
        <v>#REF!</v>
      </c>
      <c r="AF1106" s="42" t="e">
        <f t="shared" si="539"/>
        <v>#REF!</v>
      </c>
      <c r="AG1106" s="42" t="e">
        <f t="shared" si="539"/>
        <v>#REF!</v>
      </c>
      <c r="AH1106" s="42" t="e">
        <f t="shared" si="539"/>
        <v>#REF!</v>
      </c>
      <c r="AI1106" s="42" t="e">
        <f t="shared" si="539"/>
        <v>#REF!</v>
      </c>
      <c r="AJ1106" s="42" t="e">
        <f t="shared" si="539"/>
        <v>#REF!</v>
      </c>
      <c r="AK1106" s="42" t="e">
        <f t="shared" si="539"/>
        <v>#REF!</v>
      </c>
      <c r="AL1106" s="42" t="e">
        <f t="shared" si="539"/>
        <v>#REF!</v>
      </c>
      <c r="AM1106" s="42" t="e">
        <f t="shared" si="539"/>
        <v>#REF!</v>
      </c>
      <c r="AN1106" s="42" t="e">
        <f t="shared" si="539"/>
        <v>#REF!</v>
      </c>
      <c r="AO1106" s="42" t="e">
        <f t="shared" si="539"/>
        <v>#REF!</v>
      </c>
      <c r="AP1106" s="42" t="e">
        <f t="shared" si="539"/>
        <v>#REF!</v>
      </c>
      <c r="AQ1106" s="42" t="e">
        <f t="shared" si="539"/>
        <v>#REF!</v>
      </c>
      <c r="AR1106" s="42" t="e">
        <f t="shared" si="539"/>
        <v>#REF!</v>
      </c>
      <c r="AS1106" s="42" t="e">
        <f t="shared" ref="AS1106:AY1106" si="540">+AS1087</f>
        <v>#REF!</v>
      </c>
      <c r="AT1106" s="42" t="e">
        <f t="shared" si="540"/>
        <v>#REF!</v>
      </c>
      <c r="AU1106" s="42" t="e">
        <f t="shared" si="540"/>
        <v>#REF!</v>
      </c>
      <c r="AV1106" s="42" t="e">
        <f t="shared" si="540"/>
        <v>#REF!</v>
      </c>
      <c r="AW1106" s="42" t="e">
        <f t="shared" si="540"/>
        <v>#REF!</v>
      </c>
      <c r="AX1106" s="42" t="e">
        <f t="shared" si="540"/>
        <v>#REF!</v>
      </c>
      <c r="AY1106" s="42" t="e">
        <f t="shared" si="540"/>
        <v>#REF!</v>
      </c>
      <c r="AZ1106" s="42" t="e">
        <f t="shared" si="539"/>
        <v>#REF!</v>
      </c>
      <c r="BA1106" s="42" t="e">
        <f t="shared" si="539"/>
        <v>#REF!</v>
      </c>
      <c r="BB1106" s="42" t="e">
        <f t="shared" si="539"/>
        <v>#REF!</v>
      </c>
      <c r="BC1106" s="42" t="e">
        <f t="shared" si="539"/>
        <v>#REF!</v>
      </c>
      <c r="BD1106" s="42" t="e">
        <f t="shared" si="539"/>
        <v>#REF!</v>
      </c>
      <c r="BE1106" s="42" t="e">
        <f t="shared" si="539"/>
        <v>#REF!</v>
      </c>
      <c r="BF1106" s="42" t="e">
        <f t="shared" si="539"/>
        <v>#REF!</v>
      </c>
    </row>
    <row r="1107" spans="1:58" hidden="1">
      <c r="A1107" s="14" t="s">
        <v>1346</v>
      </c>
      <c r="B1107" s="14" t="s">
        <v>1346</v>
      </c>
      <c r="C1107" s="14" t="s">
        <v>1346</v>
      </c>
      <c r="D1107" s="83"/>
      <c r="E1107" s="83"/>
      <c r="F1107" s="50"/>
      <c r="G1107" s="50"/>
      <c r="H1107" s="52"/>
      <c r="I1107" s="52"/>
      <c r="J1107" s="42"/>
      <c r="K1107" s="42"/>
      <c r="L1107" s="42"/>
      <c r="M1107" s="42"/>
      <c r="N1107" s="42"/>
      <c r="O1107" s="42"/>
      <c r="P1107" s="42"/>
      <c r="Q1107" s="42"/>
      <c r="R1107" s="42"/>
      <c r="S1107" s="42"/>
      <c r="T1107" s="42"/>
      <c r="U1107" s="42"/>
      <c r="V1107" s="42"/>
      <c r="W1107" s="42"/>
      <c r="X1107" s="42"/>
      <c r="Y1107" s="42"/>
      <c r="Z1107" s="42"/>
      <c r="AA1107" s="42"/>
      <c r="AB1107" s="42"/>
      <c r="AC1107" s="42"/>
      <c r="AD1107" s="42"/>
      <c r="AE1107" s="42"/>
      <c r="AF1107" s="42"/>
      <c r="AG1107" s="42"/>
      <c r="AH1107" s="42"/>
      <c r="AI1107" s="42"/>
      <c r="AJ1107" s="42"/>
      <c r="AK1107" s="42"/>
      <c r="AL1107" s="42"/>
      <c r="AM1107" s="42"/>
      <c r="AN1107" s="42"/>
      <c r="AO1107" s="42"/>
      <c r="AP1107" s="42"/>
      <c r="AQ1107" s="42"/>
      <c r="AR1107" s="42"/>
      <c r="AS1107" s="42"/>
      <c r="AT1107" s="42"/>
      <c r="AU1107" s="42"/>
      <c r="AV1107" s="42"/>
      <c r="AW1107" s="42"/>
      <c r="AX1107" s="42"/>
      <c r="AY1107" s="42"/>
      <c r="AZ1107" s="42"/>
      <c r="BA1107" s="42"/>
      <c r="BB1107" s="42"/>
      <c r="BC1107" s="42"/>
      <c r="BD1107" s="42"/>
      <c r="BE1107" s="42"/>
      <c r="BF1107" s="42"/>
    </row>
    <row r="1108" spans="1:58" ht="26.25" hidden="1" customHeight="1">
      <c r="A1108" s="14" t="s">
        <v>10</v>
      </c>
      <c r="B1108" s="14" t="s">
        <v>10</v>
      </c>
      <c r="C1108" s="14" t="s">
        <v>10</v>
      </c>
      <c r="D1108" s="83"/>
      <c r="E1108" s="83"/>
      <c r="F1108" s="50"/>
      <c r="G1108" s="50"/>
      <c r="H1108" s="52"/>
      <c r="I1108" s="52">
        <v>131</v>
      </c>
      <c r="J1108" s="42" t="e">
        <f>+J769+J770+J772+J773+J774+J775+J776+J777+J778+J779+J780+J781+J782+J783+#REF!+J784+J785+J786+J787+J788+#REF!+#REF!+#REF!+#REF!+#REF!+J789+J790+J791+J792+J793+J794+J795+J796+J797+J798+J799+#REF!+#REF!+#REF!+#REF!+#REF!+J800+J801+J802+J803+J804+J805+J806+J807+J808+J809+J810+J811+J812+J813+J814+J815+J816+J817+J818+J819+J820+J821+J822+J823+J824+J825+J826+J827+J828+J829+#REF!+J830+J831+J832+J833+J837+J838+#REF!+#REF!+#REF!+J839+J840+#REF!+#REF!+#REF!+#REF!+J842+J843+J844+J885+J886+J887+J888+J889+J890+J891+J892+J893+J894+J895+J896+J897+J898+J899+J900+#REF!+#REF!+J915+J917+J919+J920+J921+J922+J923+J924+J903+J904+#REF!+J925+J926+J927+J928+J930+#REF!+J931+J932+J933+J934+J935+J936</f>
        <v>#REF!</v>
      </c>
      <c r="K1108" s="42" t="e">
        <f>+K769+K770+K772+K773+K774+K775+K776+K777+K778+K779+K780+K781+K782+K783+#REF!+K784+K785+K786+K787+K788+#REF!+#REF!+#REF!+#REF!+#REF!+K789+K790+K791+K792+K793+K794+K795+K796+K797+K798+K799+#REF!+#REF!+#REF!+#REF!+#REF!+K800+K801+K802+K803+K804+K805+K806+K807+K808+K809+K810+K811+K812+K813+K814+K815+K816+K817+K818+K819+K820+K821+K822+K823+K824+K825+K826+K827+K828+K829+#REF!+K830+K831+K832+K833+K837+K838+#REF!+#REF!+#REF!+K839+K840+#REF!+#REF!+#REF!+#REF!+K842+K843+K844+K885+K886+K887+K888+K889+K890+K891+K892+K893+K894+K895+K896+K897+K898+K899+K900+#REF!+#REF!+K915+K917+K919+K920+K921+K922+K923+K924+K903+K904+#REF!+K925+K926+K927+K928+K930+#REF!+K931+K932+K933+K934+K935+K936</f>
        <v>#REF!</v>
      </c>
      <c r="L1108" s="42" t="e">
        <f>+L769+L770+L772+L773+L774+L775+L776+L777+L778+L779+L780+L781+L782+L783+#REF!+L784+L785+L786+L787+L788+#REF!+#REF!+#REF!+#REF!+#REF!+L789+L790+L791+L792+L793+L794+L795+L796+L797+L798+L799+#REF!+#REF!+#REF!+#REF!+#REF!+L800+L801+L802+L803+L804+L805+L806+L807+L808+L809+L810+L811+L812+L813+L814+L815+L816+L817+L818+L819+L820+L821+L822+L823+L824+L825+L826+L827+L828+L829+#REF!+L830+L831+L832+L833+L837+L838+#REF!+#REF!+#REF!+L839+L840+#REF!+#REF!+#REF!+#REF!+L842+L843+L844+L885+L886+L887+L888+L889+L890+L891+L892+L893+L894+L895+L896+L897+L898+L899+L900+#REF!+#REF!+L915+L917+L919+L920+L921+L922+L923+L924+L903+L904+#REF!+L925+L926+L927+L928+L930+#REF!+L931+L932+L933+L934+L935+L936</f>
        <v>#REF!</v>
      </c>
      <c r="M1108" s="42" t="e">
        <f>+M769+M770+M772+M773+M774+M775+M776+M777+M778+M779+M780+M781+M782+M783+#REF!+M784+M785+M786+M787+M788+#REF!+#REF!+#REF!+#REF!+#REF!+M789+M790+M791+M792+M793+M794+M795+M796+M797+M798+M799+#REF!+#REF!+#REF!+#REF!+#REF!+M800+M801+M802+M803+M804+M805+M806+M807+M808+M809+M810+M811+M812+M813+M814+M815+M816+M817+M818+M819+M820+M821+M822+M823+M824+M825+M826+M827+M828+M829+#REF!+M830+M831+M832+M833+M837+M838+#REF!+#REF!+#REF!+M839+M840+#REF!+#REF!+#REF!+#REF!+M842+M843+M844+M885+M886+M887+M888+M889+M890+M891+M892+M893+M894+M895+M896+M897+M898+M899+M900+#REF!+#REF!+M915+M917+M919+M920+M921+M922+M923+M924+M903+M904+#REF!+M925+M926+M927+M928+M930+#REF!+M931+M932+M933+M934+M935+M936</f>
        <v>#REF!</v>
      </c>
      <c r="N1108" s="42" t="e">
        <f>+N769+N770+N772+N773+N774+N775+N776+N777+N778+N779+N780+N781+N782+N783+#REF!+N784+N785+N786+N787+N788+#REF!+#REF!+#REF!+#REF!+#REF!+N789+N790+N791+N792+N793+N794+N795+N796+N797+N798+N799+#REF!+#REF!+#REF!+#REF!+#REF!+N800+N801+N802+N803+N804+N805+N806+N807+N808+N809+N810+N811+N812+N813+N814+N815+N816+N817+N818+N819+N820+N821+N822+N823+N824+N825+N826+N827+N828+N829+#REF!+N830+N831+N832+N833+N837+N838+#REF!+#REF!+#REF!+N839+N840+#REF!+#REF!+#REF!+#REF!+N842+N843+N844+N885+N886+N887+N888+N889+N890+N891+N892+N893+N894+N895+N896+N897+N898+N899+N900+#REF!+#REF!+N915+N917+N919+N920+N921+N922+N923+N924+N903+N904+#REF!+N925+N926+N927+N928+N930+#REF!+N931+N932+N933+N934+N935+N936</f>
        <v>#REF!</v>
      </c>
      <c r="O1108" s="42" t="e">
        <f>+O769+O770+O772+O773+O774+O775+O776+O777+O778+O779+O780+O781+O782+O783+#REF!+O784+O785+O786+O787+O788+#REF!+#REF!+#REF!+#REF!+#REF!+O789+O790+O791+O792+O793+O794+O795+O796+O797+O798+O799+#REF!+#REF!+#REF!+#REF!+#REF!+O800+O801+O802+O803+O804+O805+O806+O807+O808+O809+O810+O811+O812+O813+O814+O815+O816+O817+O818+O819+O820+O821+O822+O823+O824+O825+O826+O827+O828+O829+#REF!+O830+O831+O832+O833+O837+O838+#REF!+#REF!+#REF!+O839+O840+#REF!+#REF!+#REF!+#REF!+O842+O843+O844+O885+O886+O887+O888+O889+O890+O891+O892+O893+O894+O895+O896+O897+O898+O899+O900+#REF!+#REF!+O915+O917+O919+O920+O921+O922+O923+O924+O903+O904+#REF!+O925+O926+O927+O928+O930+#REF!+O931+O932+O933+O934+O935+O936</f>
        <v>#REF!</v>
      </c>
      <c r="P1108" s="42" t="e">
        <f>+P769+P770+P772+P773+P774+P775+P776+P777+P778+P779+P780+P781+P782+P783+#REF!+P784+P785+P786+P787+P788+#REF!+#REF!+#REF!+#REF!+#REF!+P789+P790+P791+P792+P793+P794+P795+P796+P797+P798+P799+#REF!+#REF!+#REF!+#REF!+#REF!+P800+P801+P802+P803+P804+P805+P806+P807+P808+P809+P810+P811+P812+P813+P814+P815+P816+P817+P818+P819+P820+P821+P822+P823+P824+P825+P826+P827+P828+P829+#REF!+P830+P831+P832+P833+P837+P838+#REF!+#REF!+#REF!+P839+P840+#REF!+#REF!+#REF!+#REF!+P842+P843+P844+P885+P886+P887+P888+P889+P890+P891+P892+P893+P894+P895+P896+P897+P898+P899+P900+#REF!+#REF!+P915+P917+P919+P920+P921+P922+P923+P924+P903+P904+#REF!+P925+P926+P927+P928+P930+#REF!+P931+P932+P933+P934+P935+P936</f>
        <v>#REF!</v>
      </c>
      <c r="Q1108" s="42" t="e">
        <f>+Q769+Q770+Q772+Q773+Q774+Q775+Q776+Q777+Q778+Q779+Q780+Q781+Q782+Q783+#REF!+Q784+Q785+Q786+Q787+Q788+#REF!+#REF!+#REF!+#REF!+#REF!+Q789+Q790+Q791+Q792+Q793+Q794+Q795+Q796+Q797+Q798+Q799+#REF!+#REF!+#REF!+#REF!+#REF!+Q800+Q801+Q802+Q803+Q804+Q805+Q806+Q807+Q808+Q809+Q810+Q811+Q812+Q813+Q814+Q815+Q816+Q817+Q818+Q819+Q820+Q821+Q822+Q823+Q824+Q825+Q826+Q827+Q828+Q829+#REF!+Q830+Q831+Q832+Q833+Q837+Q838+#REF!+#REF!+#REF!+Q839+Q840+#REF!+#REF!+#REF!+#REF!+Q842+Q843+Q844+Q885+Q886+Q887+Q888+Q889+Q890+Q891+Q892+Q893+Q894+Q895+Q896+Q897+Q898+Q899+Q900+#REF!+#REF!+Q915+Q917+Q919+Q920+Q921+Q922+Q923+Q924+Q903+Q904+#REF!+Q925+Q926+Q927+Q928+Q930+#REF!+Q931+Q932+Q933+Q934+Q935+Q936</f>
        <v>#REF!</v>
      </c>
      <c r="R1108" s="42" t="e">
        <f>+R769+R770+R772+R773+R774+R775+R776+R777+R778+R779+R780+R781+R782+R783+#REF!+R784+R785+R786+R787+R788+#REF!+#REF!+#REF!+#REF!+#REF!+R789+R790+R791+R792+R793+R794+R795+R796+R797+R798+R799+#REF!+#REF!+#REF!+#REF!+#REF!+R800+R801+R802+R803+R804+R805+R806+R807+R808+R809+R810+R811+R812+R813+R814+R815+R816+R817+R818+R819+R820+R821+R822+R823+R824+R825+R826+R827+R828+R829+#REF!+R830+R831+R832+R833+R837+R838+#REF!+#REF!+#REF!+R839+R840+#REF!+#REF!+#REF!+#REF!+R842+R843+R844+R885+R886+R887+R888+R889+R890+R891+R892+R893+R894+R895+R896+R897+R898+R899+R900+#REF!+#REF!+R915+R917+R919+R920+R921+R922+R923+R924+R903+R904+#REF!+R925+R926+R927+R928+R930+#REF!+R931+R932+R933+R934+R935+R936</f>
        <v>#REF!</v>
      </c>
      <c r="S1108" s="42" t="e">
        <f>+S769+S770+S772+S773+S774+S775+S776+S777+S778+S779+S780+S781+S782+S783+#REF!+S784+S785+S786+S787+S788+#REF!+#REF!+#REF!+#REF!+#REF!+S789+S790+S791+S792+S793+S794+S795+S796+S797+S798+S799+#REF!+#REF!+#REF!+#REF!+#REF!+S800+S801+S802+S803+S804+S805+S806+S807+S808+S809+S810+S811+S812+S813+S814+S815+S816+S817+S818+S819+S820+S821+S822+S823+S824+S825+S826+S827+S828+S829+#REF!+S830+S831+S832+S833+S837+S838+#REF!+#REF!+#REF!+S839+S840+#REF!+#REF!+#REF!+#REF!+S842+S843+S844+S885+S886+S887+S888+S889+S890+S891+S892+S893+S894+S895+S896+S897+S898+S899+S900+#REF!+#REF!+S915+S917+S919+S920+S921+S922+S923+S924+S903+S904+#REF!+S925+S926+S927+S928+S930+#REF!+S931+S932+S933+S934+S935+S936</f>
        <v>#REF!</v>
      </c>
      <c r="T1108" s="42" t="e">
        <f>+T769+T770+T772+T773+T774+T775+T776+T777+T778+T779+T780+T781+T782+T783+#REF!+T784+T785+T786+T787+T788+#REF!+#REF!+#REF!+#REF!+#REF!+T789+T790+T791+T792+T793+T794+T795+T796+T797+T798+T799+#REF!+#REF!+#REF!+#REF!+#REF!+T800+T801+T802+T803+T804+T805+T806+T807+T808+T809+T810+T811+T812+T813+T814+T815+T816+T817+T818+T819+T820+T821+T822+T823+T824+T825+T826+T827+T828+T829+#REF!+T830+T831+T832+T833+T837+T838+#REF!+#REF!+#REF!+T839+T840+#REF!+#REF!+#REF!+#REF!+T842+T843+T844+T885+T886+T887+T888+T889+T890+T891+T892+T893+T894+T895+T896+T897+T898+T899+T900+#REF!+#REF!+T915+T917+T919+T920+T921+T922+T923+T924+T903+T904+#REF!+T925+T926+T927+T928+T930+#REF!+T931+T932+T933+T934+T935+T936</f>
        <v>#REF!</v>
      </c>
      <c r="U1108" s="42" t="e">
        <f>+U769+U770+U772+U773+U774+U775+U776+U777+U778+U779+U780+U781+U782+U783+#REF!+U784+U785+U786+U787+U788+#REF!+#REF!+#REF!+#REF!+#REF!+U789+U790+U791+U792+U793+U794+U795+U796+U797+U798+U799+#REF!+#REF!+#REF!+#REF!+#REF!+U800+U801+U802+U803+U804+U805+U806+U807+U808+U809+U810+U811+U812+U813+U814+U815+U816+U817+U818+U819+U820+U821+U822+U823+U824+U825+U826+U827+U828+U829+#REF!+U830+U831+U832+U833+U837+U838+#REF!+#REF!+#REF!+U839+U840+#REF!+#REF!+#REF!+#REF!+U842+U843+U844+U885+U886+U887+U888+U889+U890+U891+U892+U893+U894+U895+U896+U897+U898+U899+U900+#REF!+#REF!+U915+U917+U919+U920+U921+U922+U923+U924+U903+U904+#REF!+U925+U926+U927+U928+U930+#REF!+U931+U932+U933+U934+U935+U936</f>
        <v>#REF!</v>
      </c>
      <c r="V1108" s="42" t="e">
        <f>+V769+V770+V772+V773+V774+V775+V776+V777+V778+V779+V780+V781+V782+V783+#REF!+V784+V785+V786+V787+V788+#REF!+#REF!+#REF!+#REF!+#REF!+V789+V790+V791+V792+V793+V794+V795+V796+V797+V798+V799+#REF!+#REF!+#REF!+#REF!+#REF!+V800+V801+V802+V803+V804+V805+V806+V807+V808+V809+V810+V811+V812+V813+V814+V815+V816+V817+V818+V819+V820+V821+V822+V823+V824+V825+V826+V827+V828+V829+#REF!+V830+V831+V832+V833+V837+V838+#REF!+#REF!+#REF!+V839+V840+#REF!+#REF!+#REF!+#REF!+V842+V843+V844+V885+V886+V887+V888+V889+V890+V891+V892+V893+V894+V895+V896+V897+V898+V899+V900+#REF!+#REF!+V915+V917+V919+V920+V921+V922+V923+V924+V903+V904+#REF!+V925+V926+V927+V928+V930+#REF!+V931+V932+V933+V934+V935+V936</f>
        <v>#REF!</v>
      </c>
      <c r="W1108" s="42" t="e">
        <f>+W769+W770+W772+W773+W774+W775+W776+W777+W778+W779+W780+W781+W782+W783+#REF!+W784+W785+W786+W787+W788+#REF!+#REF!+#REF!+#REF!+#REF!+W789+W790+W791+W792+W793+W794+W795+W796+W797+W798+W799+#REF!+#REF!+#REF!+#REF!+#REF!+W800+W801+W802+W803+W804+W805+W806+W807+W808+W809+W810+W811+W812+W813+W814+W815+W816+W817+W818+W819+W820+W821+W822+W823+W824+W825+W826+W827+W828+W829+#REF!+W830+W831+W832+W833+W837+W838+#REF!+#REF!+#REF!+W839+W840+#REF!+#REF!+#REF!+#REF!+W842+W843+W844+W885+W886+W887+W888+W889+W890+W891+W892+W893+W894+W895+W896+W897+W898+W899+W900+#REF!+#REF!+W915+W917+W919+W920+W921+W922+W923+W924+W903+W904+#REF!+W925+W926+W927+W928+W930+#REF!+W931+W932+W933+W934+W935+W936</f>
        <v>#REF!</v>
      </c>
      <c r="X1108" s="42" t="e">
        <f>+X769+X770+X772+X773+X774+X775+X776+X777+X778+X779+X780+X781+X782+X783+#REF!+X784+X785+X786+X787+X788+#REF!+#REF!+#REF!+#REF!+#REF!+X789+X790+X791+X792+X793+X794+X795+X796+X797+X798+X799+#REF!+#REF!+#REF!+#REF!+#REF!+X800+X801+X802+X803+X804+X805+X806+X807+X808+X809+X810+X811+X812+X813+X814+X815+X816+X817+X818+X819+X820+X821+X822+X823+X824+X825+X826+X827+X828+X829+#REF!+X830+X831+X832+X833+X837+X838+#REF!+#REF!+#REF!+X839+X840+#REF!+#REF!+#REF!+#REF!+X842+X843+X844+X885+X886+X887+X888+X889+X890+X891+X892+X893+X894+X895+X896+X897+X898+X899+X900+#REF!+#REF!+X915+X917+X919+X920+X921+X922+X923+X924+X903+X904+#REF!+X925+X926+X927+X928+X930+#REF!+X931+X932+X933+X934+X935+X936</f>
        <v>#REF!</v>
      </c>
      <c r="Y1108" s="42" t="e">
        <f>+Y769+Y770+Y772+Y773+Y774+Y775+Y776+Y777+Y778+Y779+Y780+Y781+Y782+Y783+#REF!+Y784+Y785+Y786+Y787+Y788+#REF!+#REF!+#REF!+#REF!+#REF!+Y789+Y790+Y791+Y792+Y793+Y794+Y795+Y796+Y797+Y798+Y799+#REF!+#REF!+#REF!+#REF!+#REF!+Y800+Y801+Y802+Y803+Y804+Y805+Y806+Y807+Y808+Y809+Y810+Y811+Y812+Y813+Y814+Y815+Y816+Y817+Y818+Y819+Y820+Y821+Y822+Y823+Y824+Y825+Y826+Y827+Y828+Y829+#REF!+Y830+Y831+Y832+Y833+Y837+Y838+#REF!+#REF!+#REF!+Y839+Y840+#REF!+#REF!+#REF!+#REF!+Y842+Y843+Y844+Y885+Y886+Y887+Y888+Y889+Y890+Y891+Y892+Y893+Y894+Y895+Y896+Y897+Y898+Y899+Y900+#REF!+#REF!+Y915+Y917+Y919+Y920+Y921+Y922+Y923+Y924+Y903+Y904+#REF!+Y925+Y926+Y927+Y928+Y930+#REF!+Y931+Y932+Y933+Y934+Y935+Y936</f>
        <v>#REF!</v>
      </c>
      <c r="Z1108" s="42" t="e">
        <f>+Z769+Z770+Z772+Z773+Z774+Z775+Z776+Z777+Z778+Z779+Z780+Z781+Z782+Z783+#REF!+Z784+Z785+Z786+Z787+Z788+#REF!+#REF!+#REF!+#REF!+#REF!+Z789+Z790+Z791+Z792+Z793+Z794+Z795+Z796+Z797+Z798+Z799+#REF!+#REF!+#REF!+#REF!+#REF!+Z800+Z801+Z802+Z803+Z804+Z805+Z806+Z807+Z808+Z809+Z810+Z811+Z812+Z813+Z814+Z815+Z816+Z817+Z818+Z819+Z820+Z821+Z822+Z823+Z824+Z825+Z826+Z827+Z828+Z829+#REF!+Z830+Z831+Z832+Z833+Z837+Z838+#REF!+#REF!+#REF!+Z839+Z840+#REF!+#REF!+#REF!+#REF!+Z842+Z843+Z844+Z885+Z886+Z887+Z888+Z889+Z890+Z891+Z892+Z893+Z894+Z895+Z896+Z897+Z898+Z899+Z900+#REF!+#REF!+Z915+Z917+Z919+Z920+Z921+Z922+Z923+Z924+Z903+Z904+#REF!+Z925+Z926+Z927+Z928+Z930+#REF!+Z931+Z932+Z933+Z934+Z935+Z936</f>
        <v>#REF!</v>
      </c>
      <c r="AA1108" s="42" t="e">
        <f>+AA769+AA770+AA772+AA773+AA774+AA775+AA776+AA777+AA778+AA779+AA780+AA781+AA782+AA783+#REF!+AA784+AA785+AA786+AA787+AA788+#REF!+#REF!+#REF!+#REF!+#REF!+AA789+AA790+AA791+AA792+AA793+AA794+AA795+AA796+AA797+AA798+AA799+#REF!+#REF!+#REF!+#REF!+#REF!+AA800+AA801+AA802+AA803+AA804+AA805+AA806+AA807+AA808+AA809+AA810+AA811+AA812+AA813+AA814+AA815+AA816+AA817+AA818+AA819+AA820+AA821+AA822+AA823+AA824+AA825+AA826+AA827+AA828+AA829+#REF!+AA830+AA831+AA832+AA833+AA837+AA838+#REF!+#REF!+#REF!+AA839+AA840+#REF!+#REF!+#REF!+#REF!+AA842+AA843+AA844+AA885+AA886+AA887+AA888+AA889+AA890+AA891+AA892+AA893+AA894+AA895+AA896+AA897+AA898+AA899+AA900+#REF!+#REF!+AA915+AA917+AA919+AA920+AA921+AA922+AA923+AA924+AA903+AA904+#REF!+AA925+AA926+AA927+AA928+AA930+#REF!+AA931+AA932+AA933+AA934+AA935+AA936</f>
        <v>#REF!</v>
      </c>
      <c r="AB1108" s="42" t="e">
        <f>+AB769+AB770+AB772+AB773+AB774+AB775+AB776+AB777+AB778+AB779+AB780+AB781+AB782+AB783+#REF!+AB784+AB785+AB786+AB787+AB788+#REF!+#REF!+#REF!+#REF!+#REF!+AB789+AB790+AB791+AB792+AB793+AB794+AB795+AB796+AB797+AB798+AB799+#REF!+#REF!+#REF!+#REF!+#REF!+AB800+AB801+AB802+AB803+AB804+AB805+AB806+AB807+AB808+AB809+AB810+AB811+AB812+AB813+AB814+AB815+AB816+AB817+AB818+AB819+AB820+AB821+AB822+AB823+AB824+AB825+AB826+AB827+AB828+AB829+#REF!+AB830+AB831+AB832+AB833+AB837+AB838+#REF!+#REF!+#REF!+AB839+AB840+#REF!+#REF!+#REF!+#REF!+AB842+AB843+AB844+AB885+AB886+AB887+AB888+AB889+AB890+AB891+AB892+AB893+AB894+AB895+AB896+AB897+AB898+AB899+AB900+#REF!+#REF!+AB915+AB917+AB919+AB920+AB921+AB922+AB923+AB924+AB903+AB904+#REF!+AB925+AB926+AB927+AB928+AB930+#REF!+AB931+AB932+AB933+AB934+AB935+AB936</f>
        <v>#REF!</v>
      </c>
      <c r="AC1108" s="42" t="e">
        <f>+AC769+AC770+AC772+AC773+AC774+AC775+AC776+AC777+AC778+AC779+AC780+AC781+AC782+AC783+#REF!+AC784+AC785+AC786+AC787+AC788+#REF!+#REF!+#REF!+#REF!+#REF!+AC789+AC790+AC791+AC792+AC793+AC794+AC795+AC796+AC797+AC798+AC799+#REF!+#REF!+#REF!+#REF!+#REF!+AC800+AC801+AC802+AC803+AC804+AC805+AC806+AC807+AC808+AC809+AC810+AC811+AC812+AC813+AC814+AC815+AC816+AC817+AC818+AC819+AC820+AC821+AC822+AC823+AC824+AC825+AC826+AC827+AC828+AC829+#REF!+AC830+AC831+AC832+AC833+AC837+AC838+#REF!+#REF!+#REF!+AC839+AC840+#REF!+#REF!+#REF!+#REF!+AC842+AC843+AC844+AC885+AC886+AC887+AC888+AC889+AC890+AC891+AC892+AC893+AC894+AC895+AC896+AC897+AC898+AC899+AC900+#REF!+#REF!+AC915+AC917+AC919+AC920+AC921+AC922+AC923+AC924+AC903+AC904+#REF!+AC925+AC926+AC927+AC928+AC930+#REF!+AC931+AC932+AC933+AC934+AC935+AC936</f>
        <v>#REF!</v>
      </c>
      <c r="AD1108" s="42" t="e">
        <f>+AD769+AD770+AD772+AD773+AD774+AD775+AD776+AD777+AD778+AD779+AD780+AD781+AD782+AD783+#REF!+AD784+AD785+AD786+AD787+AD788+#REF!+#REF!+#REF!+#REF!+#REF!+AD789+AD790+AD791+AD792+AD793+AD794+AD795+AD796+AD797+AD798+AD799+#REF!+#REF!+#REF!+#REF!+#REF!+AD800+AD801+AD802+AD803+AD804+AD805+AD806+AD807+AD808+AD809+AD810+AD811+AD812+AD813+AD814+AD815+AD816+AD817+AD818+AD819+AD820+AD821+AD822+AD823+AD824+AD825+AD826+AD827+AD828+AD829+#REF!+AD830+AD831+AD832+AD833+AD837+AD838+#REF!+#REF!+#REF!+AD839+AD840+#REF!+#REF!+#REF!+#REF!+AD842+AD843+AD844+AD885+AD886+AD887+AD888+AD889+AD890+AD891+AD892+AD893+AD894+AD895+AD896+AD897+AD898+AD899+AD900+#REF!+#REF!+AD915+AD917+AD919+AD920+AD921+AD922+AD923+AD924+AD903+AD904+#REF!+AD925+AD926+AD927+AD928+AD930+#REF!+AD931+AD932+AD933+AD934+AD935+AD936</f>
        <v>#REF!</v>
      </c>
      <c r="AE1108" s="42" t="e">
        <f>+AE769+AE770+AE772+AE773+AE774+AE775+AE776+AE777+AE778+AE779+AE780+AE781+AE782+AE783+#REF!+AE784+AE785+AE786+AE787+AE788+#REF!+#REF!+#REF!+#REF!+#REF!+AE789+AE790+AE791+AE792+AE793+AE794+AE795+AE796+AE797+AE798+AE799+#REF!+#REF!+#REF!+#REF!+#REF!+AE800+AE801+AE802+AE803+AE804+AE805+AE806+AE807+AE808+AE809+AE810+AE811+AE812+AE813+AE814+AE815+AE816+AE817+AE818+AE819+AE820+AE821+AE822+AE823+AE824+AE825+AE826+AE827+AE828+AE829+#REF!+AE830+AE831+AE832+AE833+AE837+AE838+#REF!+#REF!+#REF!+AE839+AE840+#REF!+#REF!+#REF!+#REF!+AE842+AE843+AE844+AE885+AE886+AE887+AE888+AE889+AE890+AE891+AE892+AE893+AE894+AE895+AE896+AE897+AE898+AE899+AE900+#REF!+#REF!+AE915+AE917+AE919+AE920+AE921+AE922+AE923+AE924+AE903+AE904+#REF!+AE925+AE926+AE927+AE928+AE930+#REF!+AE931+AE932+AE933+AE934+AE935+AE936</f>
        <v>#REF!</v>
      </c>
      <c r="AF1108" s="42" t="e">
        <f>+AF769+AF770+AF772+AF773+AF774+AF775+AF776+AF777+AF778+AF779+AF780+AF781+AF782+AF783+#REF!+AF784+AF785+AF786+AF787+AF788+#REF!+#REF!+#REF!+#REF!+#REF!+AF789+AF790+AF791+AF792+AF793+AF794+AF795+AF796+AF797+AF798+AF799+#REF!+#REF!+#REF!+#REF!+#REF!+AF800+AF801+AF802+AF803+AF804+AF805+AF806+AF807+AF808+AF809+AF810+AF811+AF812+AF813+AF814+AF815+AF816+AF817+AF818+AF819+AF820+AF821+AF822+AF823+AF824+AF825+AF826+AF827+AF828+AF829+#REF!+AF830+AF831+AF832+AF833+AF837+AF838+#REF!+#REF!+#REF!+AF839+AF840+#REF!+#REF!+#REF!+#REF!+AF842+AF843+AF844+AF885+AF886+AF887+AF888+AF889+AF890+AF891+AF892+AF893+AF894+AF895+AF896+AF897+AF898+AF899+AF900+#REF!+#REF!+AF915+AF917+AF919+AF920+AF921+AF922+AF923+AF924+AF903+AF904+#REF!+AF925+AF926+AF927+AF928+AF930+#REF!+AF931+AF932+AF933+AF934+AF935+AF936</f>
        <v>#REF!</v>
      </c>
      <c r="AG1108" s="42" t="e">
        <f>+AG769+AG770+AG772+AG773+AG774+AG775+AG776+AG777+AG778+AG779+AG780+AG781+AG782+AG783+#REF!+AG784+AG785+AG786+AG787+AG788+#REF!+#REF!+#REF!+#REF!+#REF!+AG789+AG790+AG791+AG792+AG793+AG794+AG795+AG796+AG797+AG798+AG799+#REF!+#REF!+#REF!+#REF!+#REF!+AG800+AG801+AG802+AG803+AG804+AG805+AG806+AG807+AG808+AG809+AG810+AG811+AG812+AG813+AG814+AG815+AG816+AG817+AG818+AG819+AG820+AG821+AG822+AG823+AG824+AG825+AG826+AG827+AG828+AG829+#REF!+AG830+AG831+AG832+AG833+AG837+AG838+#REF!+#REF!+#REF!+AG839+AG840+#REF!+#REF!+#REF!+#REF!+AG842+AG843+AG844+AG885+AG886+AG887+AG888+AG889+AG890+AG891+AG892+AG893+AG894+AG895+AG896+AG897+AG898+AG899+AG900+#REF!+#REF!+AG915+AG917+AG919+AG920+AG921+AG922+AG923+AG924+AG903+AG904+#REF!+AG925+AG926+AG927+AG928+AG930+#REF!+AG931+AG932+AG933+AG934+AG935+AG936</f>
        <v>#REF!</v>
      </c>
      <c r="AH1108" s="42" t="e">
        <f>+AH769+AH770+AH772+AH773+AH774+AH775+AH776+AH777+AH778+AH779+AH780+AH781+AH782+AH783+#REF!+AH784+AH785+AH786+AH787+AH788+#REF!+#REF!+#REF!+#REF!+#REF!+AH789+AH790+AH791+AH792+AH793+AH794+AH795+AH796+AH797+AH798+AH799+#REF!+#REF!+#REF!+#REF!+#REF!+AH800+AH801+AH802+AH803+AH804+AH805+AH806+AH807+AH808+AH809+AH810+AH811+AH812+AH813+AH814+AH815+AH816+AH817+AH818+AH819+AH820+AH821+AH822+AH823+AH824+AH825+AH826+AH827+AH828+AH829+#REF!+AH830+AH831+AH832+AH833+AH837+AH838+#REF!+#REF!+#REF!+AH839+AH840+#REF!+#REF!+#REF!+#REF!+AH842+AH843+AH844+AH885+AH886+AH887+AH888+AH889+AH890+AH891+AH892+AH893+AH894+AH895+AH896+AH897+AH898+AH899+AH900+#REF!+#REF!+AH915+AH917+AH919+AH920+AH921+AH922+AH923+AH924+AH903+AH904+#REF!+AH925+AH926+AH927+AH928+AH930+#REF!+AH931+AH932+AH933+AH934+AH935+AH936</f>
        <v>#REF!</v>
      </c>
      <c r="AI1108" s="42" t="e">
        <f>+AI769+AI770+AI772+AI773+AI774+AI775+AI776+AI777+AI778+AI779+AI780+AI781+AI782+AI783+#REF!+AI784+AI785+AI786+AI787+AI788+#REF!+#REF!+#REF!+#REF!+#REF!+AI789+AI790+AI791+AI792+AI793+AI794+AI795+AI796+AI797+AI798+AI799+#REF!+#REF!+#REF!+#REF!+#REF!+AI800+AI801+AI802+AI803+AI804+AI805+AI806+AI807+AI808+AI809+AI810+AI811+AI812+AI813+AI814+AI815+AI816+AI817+AI818+AI819+AI820+AI821+AI822+AI823+AI824+AI825+AI826+AI827+AI828+AI829+#REF!+AI830+AI831+AI832+AI833+AI837+AI838+#REF!+#REF!+#REF!+AI839+AI840+#REF!+#REF!+#REF!+#REF!+AI842+AI843+AI844+AI885+AI886+AI887+AI888+AI889+AI890+AI891+AI892+AI893+AI894+AI895+AI896+AI897+AI898+AI899+AI900+#REF!+#REF!+AI915+AI917+AI919+AI920+AI921+AI922+AI923+AI924+AI903+AI904+#REF!+AI925+AI926+AI927+AI928+AI930+#REF!+AI931+AI932+AI933+AI934+AI935+AI936</f>
        <v>#REF!</v>
      </c>
      <c r="AJ1108" s="42" t="e">
        <f>+AJ769+AJ770+AJ772+AJ773+AJ774+AJ775+AJ776+AJ777+AJ778+AJ779+AJ780+AJ781+AJ782+AJ783+#REF!+AJ784+AJ785+AJ786+AJ787+AJ788+#REF!+#REF!+#REF!+#REF!+#REF!+AJ789+AJ790+AJ791+AJ792+AJ793+AJ794+AJ795+AJ796+AJ797+AJ798+AJ799+#REF!+#REF!+#REF!+#REF!+#REF!+AJ800+AJ801+AJ802+AJ803+AJ804+AJ805+AJ806+AJ807+AJ808+AJ809+AJ810+AJ811+AJ812+AJ813+AJ814+AJ815+AJ816+AJ817+AJ818+AJ819+AJ820+AJ821+AJ822+AJ823+AJ824+AJ825+AJ826+AJ827+AJ828+AJ829+#REF!+AJ830+AJ831+AJ832+AJ833+AJ837+AJ838+#REF!+#REF!+#REF!+AJ839+AJ840+#REF!+#REF!+#REF!+#REF!+AJ842+AJ843+AJ844+AJ885+AJ886+AJ887+AJ888+AJ889+AJ890+AJ891+AJ892+AJ893+AJ894+AJ895+AJ896+AJ897+AJ898+AJ899+AJ900+#REF!+#REF!+AJ915+AJ917+AJ919+AJ920+AJ921+AJ922+AJ923+AJ924+AJ903+AJ904+#REF!+AJ925+AJ926+AJ927+AJ928+AJ930+#REF!+AJ931+AJ932+AJ933+AJ934+AJ935+AJ936</f>
        <v>#REF!</v>
      </c>
      <c r="AK1108" s="42" t="e">
        <f>+AK769+AK770+AK772+AK773+AK774+AK775+AK776+AK777+AK778+AK779+AK780+AK781+AK782+AK783+#REF!+AK784+AK785+AK786+AK787+AK788+#REF!+#REF!+#REF!+#REF!+#REF!+AK789+AK790+AK791+AK792+AK793+AK794+AK795+AK796+AK797+AK798+AK799+#REF!+#REF!+#REF!+#REF!+#REF!+AK800+AK801+AK802+AK803+AK804+AK805+AK806+AK807+AK808+AK809+AK810+AK811+AK812+AK813+AK814+AK815+AK816+AK817+AK818+AK819+AK820+AK821+AK822+AK823+AK824+AK825+AK826+AK827+AK828+AK829+#REF!+AK830+AK831+AK832+AK833+AK837+AK838+#REF!+#REF!+#REF!+AK839+AK840+#REF!+#REF!+#REF!+#REF!+AK842+AK843+AK844+AK885+AK886+AK887+AK888+AK889+AK890+AK891+AK892+AK893+AK894+AK895+AK896+AK897+AK898+AK899+AK900+#REF!+#REF!+AK915+AK917+AK919+AK920+AK921+AK922+AK923+AK924+AK903+AK904+#REF!+AK925+AK926+AK927+AK928+AK930+#REF!+AK931+AK932+AK933+AK934+AK935+AK936</f>
        <v>#REF!</v>
      </c>
      <c r="AL1108" s="42" t="e">
        <f>+AL769+AL770+AL772+AL773+AL774+AL775+AL776+AL777+AL778+AL779+AL780+AL781+AL782+AL783+#REF!+AL784+AL785+AL786+AL787+AL788+#REF!+#REF!+#REF!+#REF!+#REF!+AL789+AL790+AL791+AL792+AL793+AL794+AL795+AL796+AL797+AL798+AL799+#REF!+#REF!+#REF!+#REF!+#REF!+AL800+AL801+AL802+AL803+AL804+AL805+AL806+AL807+AL808+AL809+AL810+AL811+AL812+AL813+AL814+AL815+AL816+AL817+AL818+AL819+AL820+AL821+AL822+AL823+AL824+AL825+AL826+AL827+AL828+AL829+#REF!+AL830+AL831+AL832+AL833+AL837+AL838+#REF!+#REF!+#REF!+AL839+AL840+#REF!+#REF!+#REF!+#REF!+AL842+AL843+AL844+AL885+AL886+AL887+AL888+AL889+AL890+AL891+AL892+AL893+AL894+AL895+AL896+AL897+AL898+AL899+AL900+#REF!+#REF!+AL915+AL917+AL919+AL920+AL921+AL922+AL923+AL924+AL903+AL904+#REF!+AL925+AL926+AL927+AL928+AL930+#REF!+AL931+AL932+AL933+AL934+AL935+AL936</f>
        <v>#REF!</v>
      </c>
      <c r="AM1108" s="42" t="e">
        <f>+AM769+AM770+AM772+AM773+AM774+AM775+AM776+AM777+AM778+AM779+AM780+AM781+AM782+AM783+#REF!+AM784+AM785+AM786+AM787+AM788+#REF!+#REF!+#REF!+#REF!+#REF!+AM789+AM790+AM791+AM792+AM793+AM794+AM795+AM796+AM797+AM798+AM799+#REF!+#REF!+#REF!+#REF!+#REF!+AM800+AM801+AM802+AM803+AM804+AM805+AM806+AM807+AM808+AM809+AM810+AM811+AM812+AM813+AM814+AM815+AM816+AM817+AM818+AM819+AM820+AM821+AM822+AM823+AM824+AM825+AM826+AM827+AM828+AM829+#REF!+AM830+AM831+AM832+AM833+AM837+AM838+#REF!+#REF!+#REF!+AM839+AM840+#REF!+#REF!+#REF!+#REF!+AM842+AM843+AM844+AM885+AM886+AM887+AM888+AM889+AM890+AM891+AM892+AM893+AM894+AM895+AM896+AM897+AM898+AM899+AM900+#REF!+#REF!+AM915+AM917+AM919+AM920+AM921+AM922+AM923+AM924+AM903+AM904+#REF!+AM925+AM926+AM927+AM928+AM930+#REF!+AM931+AM932+AM933+AM934+AM935+AM936</f>
        <v>#REF!</v>
      </c>
      <c r="AN1108" s="42" t="e">
        <f>+AN769+AN770+AN772+AN773+AN774+AN775+AN776+AN777+AN778+AN779+AN780+AN781+AN782+AN783+#REF!+AN784+AN785+AN786+AN787+AN788+#REF!+#REF!+#REF!+#REF!+#REF!+AN789+AN790+AN791+AN792+AN793+AN794+AN795+AN796+AN797+AN798+AN799+#REF!+#REF!+#REF!+#REF!+#REF!+AN800+AN801+AN802+AN803+AN804+AN805+AN806+AN807+AN808+AN809+AN810+AN811+AN812+AN813+AN814+AN815+AN816+AN817+AN818+AN819+AN820+AN821+AN822+AN823+AN824+AN825+AN826+AN827+AN828+AN829+#REF!+AN830+AN831+AN832+AN833+AN837+AN838+#REF!+#REF!+#REF!+AN839+AN840+#REF!+#REF!+#REF!+#REF!+AN842+AN843+AN844+AN885+AN886+AN887+AN888+AN889+AN890+AN891+AN892+AN893+AN894+AN895+AN896+AN897+AN898+AN899+AN900+#REF!+#REF!+AN915+AN917+AN919+AN920+AN921+AN922+AN923+AN924+AN903+AN904+#REF!+AN925+AN926+AN927+AN928+AN930+#REF!+AN931+AN932+AN933+AN934+AN935+AN936</f>
        <v>#REF!</v>
      </c>
      <c r="AO1108" s="42" t="e">
        <f>+AO769+AO770+AO772+AO773+AO774+AO775+AO776+AO777+AO778+AO779+AO780+AO781+AO782+AO783+#REF!+AO784+AO785+AO786+AO787+AO788+#REF!+#REF!+#REF!+#REF!+#REF!+AO789+AO790+AO791+AO792+AO793+AO794+AO795+AO796+AO797+AO798+AO799+#REF!+#REF!+#REF!+#REF!+#REF!+AO800+AO801+AO802+AO803+AO804+AO805+AO806+AO807+AO808+AO809+AO810+AO811+AO812+AO813+AO814+AO815+AO816+AO817+AO818+AO819+AO820+AO821+AO822+AO823+AO824+AO825+AO826+AO827+AO828+AO829+#REF!+AO830+AO831+AO832+AO833+AO837+AO838+#REF!+#REF!+#REF!+AO839+AO840+#REF!+#REF!+#REF!+#REF!+AO842+AO843+AO844+AO885+AO886+AO887+AO888+AO889+AO890+AO891+AO892+AO893+AO894+AO895+AO896+AO897+AO898+AO899+AO900+#REF!+#REF!+AO915+AO917+AO919+AO920+AO921+AO922+AO923+AO924+AO903+AO904+#REF!+AO925+AO926+AO927+AO928+AO930+#REF!+AO931+AO932+AO933+AO934+AO935+AO936</f>
        <v>#REF!</v>
      </c>
      <c r="AP1108" s="42" t="e">
        <f>+AP769+AP770+AP772+AP773+AP774+AP775+AP776+AP777+AP778+AP779+AP780+AP781+AP782+AP783+#REF!+AP784+AP785+AP786+AP787+AP788+#REF!+#REF!+#REF!+#REF!+#REF!+AP789+AP790+AP791+AP792+AP793+AP794+AP795+AP796+AP797+AP798+AP799+#REF!+#REF!+#REF!+#REF!+#REF!+AP800+AP801+AP802+AP803+AP804+AP805+AP806+AP807+AP808+AP809+AP810+AP811+AP812+AP813+AP814+AP815+AP816+AP817+AP818+AP819+AP820+AP821+AP822+AP823+AP824+AP825+AP826+AP827+AP828+AP829+#REF!+AP830+AP831+AP832+AP833+AP837+AP838+#REF!+#REF!+#REF!+AP839+AP840+#REF!+#REF!+#REF!+#REF!+AP842+AP843+AP844+AP885+AP886+AP887+AP888+AP889+AP890+AP891+AP892+AP893+AP894+AP895+AP896+AP897+AP898+AP899+AP900+#REF!+#REF!+AP915+AP917+AP919+AP920+AP921+AP922+AP923+AP924+AP903+AP904+#REF!+AP925+AP926+AP927+AP928+AP930+#REF!+AP931+AP932+AP933+AP934+AP935+AP936</f>
        <v>#REF!</v>
      </c>
      <c r="AQ1108" s="42" t="e">
        <f>+AQ769+AQ770+AQ772+AQ773+AQ774+AQ775+AQ776+AQ777+AQ778+AQ779+AQ780+AQ781+AQ782+AQ783+#REF!+AQ784+AQ785+AQ786+AQ787+AQ788+#REF!+#REF!+#REF!+#REF!+#REF!+AQ789+AQ790+AQ791+AQ792+AQ793+AQ794+AQ795+AQ796+AQ797+AQ798+AQ799+#REF!+#REF!+#REF!+#REF!+#REF!+AQ800+AQ801+AQ802+AQ803+AQ804+AQ805+AQ806+AQ807+AQ808+AQ809+AQ810+AQ811+AQ812+AQ813+AQ814+AQ815+AQ816+AQ817+AQ818+AQ819+AQ820+AQ821+AQ822+AQ823+AQ824+AQ825+AQ826+AQ827+AQ828+AQ829+#REF!+AQ830+AQ831+AQ832+AQ833+AQ837+AQ838+#REF!+#REF!+#REF!+AQ839+AQ840+#REF!+#REF!+#REF!+#REF!+AQ842+AQ843+AQ844+AQ885+AQ886+AQ887+AQ888+AQ889+AQ890+AQ891+AQ892+AQ893+AQ894+AQ895+AQ896+AQ897+AQ898+AQ899+AQ900+#REF!+#REF!+AQ915+AQ917+AQ919+AQ920+AQ921+AQ922+AQ923+AQ924+AQ903+AQ904+#REF!+AQ925+AQ926+AQ927+AQ928+AQ930+#REF!+AQ931+AQ932+AQ933+AQ934+AQ935+AQ936</f>
        <v>#REF!</v>
      </c>
      <c r="AR1108" s="42" t="e">
        <f>+AR769+AR770+AR772+AR773+AR774+AR775+AR776+AR777+AR778+AR779+AR780+AR781+AR782+AR783+#REF!+AR784+AR785+AR786+AR787+AR788+#REF!+#REF!+#REF!+#REF!+#REF!+AR789+AR790+AR791+AR792+AR793+AR794+AR795+AR796+AR797+AR798+AR799+#REF!+#REF!+#REF!+#REF!+#REF!+AR800+AR801+AR802+AR803+AR804+AR805+AR806+AR807+AR808+AR809+AR810+AR811+AR812+AR813+AR814+AR815+AR816+AR817+AR818+AR819+AR820+AR821+AR822+AR823+AR824+AR825+AR826+AR827+AR828+AR829+#REF!+AR830+AR831+AR832+AR833+AR837+AR838+#REF!+#REF!+#REF!+AR839+AR840+#REF!+#REF!+#REF!+#REF!+AR842+AR843+AR844+AR885+AR886+AR887+AR888+AR889+AR890+AR891+AR892+AR893+AR894+AR895+AR896+AR897+AR898+AR899+AR900+#REF!+#REF!+AR915+AR917+AR919+AR920+AR921+AR922+AR923+AR924+AR903+AR904+#REF!+AR925+AR926+AR927+AR928+AR930+#REF!+AR931+AR932+AR933+AR934+AR935+AR936</f>
        <v>#REF!</v>
      </c>
      <c r="AS1108" s="42" t="e">
        <f>+AS769+AS770+AS772+AS773+AS774+AS775+AS776+AS777+AS778+AS779+AS780+AS781+AS782+AS783+#REF!+AS784+AS785+AS786+AS787+AS788+#REF!+#REF!+#REF!+#REF!+#REF!+AS789+AS790+AS791+AS792+AS793+AS794+AS795+AS796+AS797+AS798+AS799+#REF!+#REF!+#REF!+#REF!+#REF!+AS800+AS801+AS802+AS803+AS804+AS805+AS806+AS807+AS808+AS809+AS810+AS811+AS812+AS813+AS814+AS815+AS816+AS817+AS818+AS819+AS820+AS821+AS822+AS823+AS824+AS825+AS826+AS827+AS828+AS829+#REF!+AS830+AS831+AS832+AS833+AS837+AS838+#REF!+#REF!+#REF!+AS839+AS840+#REF!+#REF!+#REF!+#REF!+AS842+AS843+AS844+AS885+AS886+AS887+AS888+AS889+AS890+AS891+AS892+AS893+AS894+AS895+AS896+AS897+AS898+AS899+AS900+#REF!+#REF!+AS915+AS917+AS919+AS920+AS921+AS922+AS923+AS924+AS903+AS904+#REF!+AS925+AS926+AS927+AS928+AS930+#REF!+AS931+AS932+AS933+AS934+AS935+AS936</f>
        <v>#REF!</v>
      </c>
      <c r="AT1108" s="42" t="e">
        <f>+AT769+AT770+AT772+AT773+AT774+AT775+AT776+AT777+AT778+AT779+AT780+AT781+AT782+AT783+#REF!+AT784+AT785+AT786+AT787+AT788+#REF!+#REF!+#REF!+#REF!+#REF!+AT789+AT790+AT791+AT792+AT793+AT794+AT795+AT796+AT797+AT798+AT799+#REF!+#REF!+#REF!+#REF!+#REF!+AT800+AT801+AT802+AT803+AT804+AT805+AT806+AT807+AT808+AT809+AT810+AT811+AT812+AT813+AT814+AT815+AT816+AT817+AT818+AT819+AT820+AT821+AT822+AT823+AT824+AT825+AT826+AT827+AT828+AT829+#REF!+AT830+AT831+AT832+AT833+AT837+AT838+#REF!+#REF!+#REF!+AT839+AT840+#REF!+#REF!+#REF!+#REF!+AT842+AT843+AT844+AT885+AT886+AT887+AT888+AT889+AT890+AT891+AT892+AT893+AT894+AT895+AT896+AT897+AT898+AT899+AT900+#REF!+#REF!+AT915+AT917+AT919+AT920+AT921+AT922+AT923+AT924+AT903+AT904+#REF!+AT925+AT926+AT927+AT928+AT930+#REF!+AT931+AT932+AT933+AT934+AT935+AT936</f>
        <v>#REF!</v>
      </c>
      <c r="AU1108" s="42" t="e">
        <f>+AU769+AU770+AU772+AU773+AU774+AU775+AU776+AU777+AU778+AU779+AU780+AU781+AU782+AU783+#REF!+AU784+AU785+AU786+AU787+AU788+#REF!+#REF!+#REF!+#REF!+#REF!+AU789+AU790+AU791+AU792+AU793+AU794+AU795+AU796+AU797+AU798+AU799+#REF!+#REF!+#REF!+#REF!+#REF!+AU800+AU801+AU802+AU803+AU804+AU805+AU806+AU807+AU808+AU809+AU810+AU811+AU812+AU813+AU814+AU815+AU816+AU817+AU818+AU819+AU820+AU821+AU822+AU823+AU824+AU825+AU826+AU827+AU828+AU829+#REF!+AU830+AU831+AU832+AU833+AU837+AU838+#REF!+#REF!+#REF!+AU839+AU840+#REF!+#REF!+#REF!+#REF!+AU842+AU843+AU844+AU885+AU886+AU887+AU888+AU889+AU890+AU891+AU892+AU893+AU894+AU895+AU896+AU897+AU898+AU899+AU900+#REF!+#REF!+AU915+AU917+AU919+AU920+AU921+AU922+AU923+AU924+AU903+AU904+#REF!+AU925+AU926+AU927+AU928+AU930+#REF!+AU931+AU932+AU933+AU934+AU935+AU936</f>
        <v>#REF!</v>
      </c>
      <c r="AV1108" s="42" t="e">
        <f>+AV769+AV770+AV772+AV773+AV774+AV775+AV776+AV777+AV778+AV779+AV780+AV781+AV782+AV783+#REF!+AV784+AV785+AV786+AV787+AV788+#REF!+#REF!+#REF!+#REF!+#REF!+AV789+AV790+AV791+AV792+AV793+AV794+AV795+AV796+AV797+AV798+AV799+#REF!+#REF!+#REF!+#REF!+#REF!+AV800+AV801+AV802+AV803+AV804+AV805+AV806+AV807+AV808+AV809+AV810+AV811+AV812+AV813+AV814+AV815+AV816+AV817+AV818+AV819+AV820+AV821+AV822+AV823+AV824+AV825+AV826+AV827+AV828+AV829+#REF!+AV830+AV831+AV832+AV833+AV837+AV838+#REF!+#REF!+#REF!+AV839+AV840+#REF!+#REF!+#REF!+#REF!+AV842+AV843+AV844+AV885+AV886+AV887+AV888+AV889+AV890+AV891+AV892+AV893+AV894+AV895+AV896+AV897+AV898+AV899+AV900+#REF!+#REF!+AV915+AV917+AV919+AV920+AV921+AV922+AV923+AV924+AV903+AV904+#REF!+AV925+AV926+AV927+AV928+AV930+#REF!+AV931+AV932+AV933+AV934+AV935+AV936</f>
        <v>#REF!</v>
      </c>
      <c r="AW1108" s="42" t="e">
        <f>+AW769+AW770+AW772+AW773+AW774+AW775+AW776+AW777+AW778+AW779+AW780+AW781+AW782+AW783+#REF!+AW784+AW785+AW786+AW787+AW788+#REF!+#REF!+#REF!+#REF!+#REF!+AW789+AW790+AW791+AW792+AW793+AW794+AW795+AW796+AW797+AW798+AW799+#REF!+#REF!+#REF!+#REF!+#REF!+AW800+AW801+AW802+AW803+AW804+AW805+AW806+AW807+AW808+AW809+AW810+AW811+AW812+AW813+AW814+AW815+AW816+AW817+AW818+AW819+AW820+AW821+AW822+AW823+AW824+AW825+AW826+AW827+AW828+AW829+#REF!+AW830+AW831+AW832+AW833+AW837+AW838+#REF!+#REF!+#REF!+AW839+AW840+#REF!+#REF!+#REF!+#REF!+AW842+AW843+AW844+AW885+AW886+AW887+AW888+AW889+AW890+AW891+AW892+AW893+AW894+AW895+AW896+AW897+AW898+AW899+AW900+#REF!+#REF!+AW915+AW917+AW919+AW920+AW921+AW922+AW923+AW924+AW903+AW904+#REF!+AW925+AW926+AW927+AW928+AW930+#REF!+AW931+AW932+AW933+AW934+AW935+AW936</f>
        <v>#REF!</v>
      </c>
      <c r="AX1108" s="42" t="e">
        <f>+AX769+AX770+AX772+AX773+AX774+AX775+AX776+AX777+AX778+AX779+AX780+AX781+AX782+AX783+#REF!+AX784+AX785+AX786+AX787+AX788+#REF!+#REF!+#REF!+#REF!+#REF!+AX789+AX790+AX791+AX792+AX793+AX794+AX795+AX796+AX797+AX798+AX799+#REF!+#REF!+#REF!+#REF!+#REF!+AX800+AX801+AX802+AX803+AX804+AX805+AX806+AX807+AX808+AX809+AX810+AX811+AX812+AX813+AX814+AX815+AX816+AX817+AX818+AX819+AX820+AX821+AX822+AX823+AX824+AX825+AX826+AX827+AX828+AX829+#REF!+AX830+AX831+AX832+AX833+AX837+AX838+#REF!+#REF!+#REF!+AX839+AX840+#REF!+#REF!+#REF!+#REF!+AX842+AX843+AX844+AX885+AX886+AX887+AX888+AX889+AX890+AX891+AX892+AX893+AX894+AX895+AX896+AX897+AX898+AX899+AX900+#REF!+#REF!+AX915+AX917+AX919+AX920+AX921+AX922+AX923+AX924+AX903+AX904+#REF!+AX925+AX926+AX927+AX928+AX930+#REF!+AX931+AX932+AX933+AX934+AX935+AX936</f>
        <v>#REF!</v>
      </c>
      <c r="AY1108" s="42" t="e">
        <f>+AY769+AY770+AY772+AY773+AY774+AY775+AY776+AY777+AY778+AY779+AY780+AY781+AY782+AY783+#REF!+AY784+AY785+AY786+AY787+AY788+#REF!+#REF!+#REF!+#REF!+#REF!+AY789+AY790+AY791+AY792+AY793+AY794+AY795+AY796+AY797+AY798+AY799+#REF!+#REF!+#REF!+#REF!+#REF!+AY800+AY801+AY802+AY803+AY804+AY805+AY806+AY807+AY808+AY809+AY810+AY811+AY812+AY813+AY814+AY815+AY816+AY817+AY818+AY819+AY820+AY821+AY822+AY823+AY824+AY825+AY826+AY827+AY828+AY829+#REF!+AY830+AY831+AY832+AY833+AY837+AY838+#REF!+#REF!+#REF!+AY839+AY840+#REF!+#REF!+#REF!+#REF!+AY842+AY843+AY844+AY885+AY886+AY887+AY888+AY889+AY890+AY891+AY892+AY893+AY894+AY895+AY896+AY897+AY898+AY899+AY900+#REF!+#REF!+AY915+AY917+AY919+AY920+AY921+AY922+AY923+AY924+AY903+AY904+#REF!+AY925+AY926+AY927+AY928+AY930+#REF!+AY931+AY932+AY933+AY934+AY935+AY936</f>
        <v>#REF!</v>
      </c>
      <c r="AZ1108" s="42" t="e">
        <f>+AZ769+AZ770+AZ772+AZ773+AZ774+AZ775+AZ776+AZ777+AZ778+AZ779+AZ780+AZ781+AZ782+AZ783+#REF!+AZ784+AZ785+AZ786+AZ787+AZ788+#REF!+#REF!+#REF!+#REF!+#REF!+AZ789+AZ790+AZ791+AZ792+AZ793+AZ794+AZ795+AZ796+AZ797+AZ798+AZ799+#REF!+#REF!+#REF!+#REF!+#REF!+AZ800+AZ801+AZ802+AZ803+AZ804+AZ805+AZ806+AZ807+AZ808+AZ809+AZ810+AZ811+AZ812+AZ813+AZ814+AZ815+AZ816+AZ817+AZ818+AZ819+AZ820+AZ821+AZ822+AZ823+AZ824+AZ825+AZ826+AZ827+AZ828+AZ829+#REF!+AZ830+AZ831+AZ832+AZ833+AZ837+AZ838+#REF!+#REF!+#REF!+AZ839+AZ840+#REF!+#REF!+#REF!+#REF!+AZ842+AZ843+AZ844+AZ885+AZ886+AZ887+AZ888+AZ889+AZ890+AZ891+AZ892+AZ893+AZ894+AZ895+AZ896+AZ897+AZ898+AZ899+AZ900+#REF!+#REF!+AZ915+AZ917+AZ919+AZ920+AZ921+AZ922+AZ923+AZ924+AZ903+AZ904+#REF!+AZ925+AZ926+AZ927+AZ928+AZ930+#REF!+AZ931+AZ932+AZ933+AZ934+AZ935+AZ936</f>
        <v>#REF!</v>
      </c>
      <c r="BA1108" s="42" t="e">
        <f>+BA769+BA770+BA772+BA773+BA774+BA775+BA776+BA777+BA778+BA779+BA780+BA781+BA782+BA783+#REF!+BA784+BA785+BA786+BA787+BA788+#REF!+#REF!+#REF!+#REF!+#REF!+BA789+BA790+BA791+BA792+BA793+BA794+BA795+BA796+BA797+BA798+BA799+#REF!+#REF!+#REF!+#REF!+#REF!+BA800+BA801+BA802+BA803+BA804+BA805+BA806+BA807+BA808+BA809+BA810+BA811+BA812+BA813+BA814+BA815+BA816+BA817+BA818+BA819+BA820+BA821+BA822+BA823+BA824+BA825+BA826+BA827+BA828+BA829+#REF!+BA830+BA831+BA832+BA833+BA837+BA838+#REF!+#REF!+#REF!+BA839+BA840+#REF!+#REF!+#REF!+#REF!+BA842+BA843+BA844+BA885+BA886+BA887+BA888+BA889+BA890+BA891+BA892+BA893+BA894+BA895+BA896+BA897+BA898+BA899+BA900+#REF!+#REF!+BA915+BA917+BA919+BA920+BA921+BA922+BA923+BA924+BA903+BA904+#REF!+BA925+BA926+BA927+BA928+BA930+#REF!+BA931+BA932+BA933+BA934+BA935+BA936</f>
        <v>#REF!</v>
      </c>
      <c r="BB1108" s="42" t="e">
        <f>+BB769+BB770+BB772+BB773+BB774+BB775+BB776+BB777+BB778+BB779+BB780+BB781+BB782+BB783+#REF!+BB784+BB785+BB786+BB787+BB788+#REF!+#REF!+#REF!+#REF!+#REF!+BB789+BB790+BB791+BB792+BB793+BB794+BB795+BB796+BB797+BB798+BB799+#REF!+#REF!+#REF!+#REF!+#REF!+BB800+BB801+BB802+BB803+BB804+BB805+BB806+BB807+BB808+BB809+BB810+BB811+BB812+BB813+BB814+BB815+BB816+BB817+BB818+BB819+BB820+BB821+BB822+BB823+BB824+BB825+BB826+BB827+BB828+BB829+#REF!+BB830+BB831+BB832+BB833+BB837+BB838+#REF!+#REF!+#REF!+BB839+BB840+#REF!+#REF!+#REF!+#REF!+BB842+BB843+BB844+BB885+BB886+BB887+BB888+BB889+BB890+BB891+BB892+BB893+BB894+BB895+BB896+BB897+BB898+BB899+BB900+#REF!+#REF!+BB915+BB917+BB919+BB920+BB921+BB922+BB923+BB924+BB903+BB904+#REF!+BB925+BB926+BB927+BB928+BB930+#REF!+BB931+BB932+BB933+BB934+BB935+BB936</f>
        <v>#REF!</v>
      </c>
      <c r="BC1108" s="42" t="e">
        <f>+BC769+BC770+BC772+BC773+BC774+BC775+BC776+BC777+BC778+BC779+BC780+BC781+BC782+BC783+#REF!+BC784+BC785+BC786+BC787+BC788+#REF!+#REF!+#REF!+#REF!+#REF!+BC789+BC790+BC791+BC792+BC793+BC794+BC795+BC796+BC797+BC798+BC799+#REF!+#REF!+#REF!+#REF!+#REF!+BC800+BC801+BC802+BC803+BC804+BC805+BC806+BC807+BC808+BC809+BC810+BC811+BC812+BC813+BC814+BC815+BC816+BC817+BC818+BC819+BC820+BC821+BC822+BC823+BC824+BC825+BC826+BC827+BC828+BC829+#REF!+BC830+BC831+BC832+BC833+BC837+BC838+#REF!+#REF!+#REF!+BC839+BC840+#REF!+#REF!+#REF!+#REF!+BC842+BC843+BC844+BC885+BC886+BC887+BC888+BC889+BC890+BC891+BC892+BC893+BC894+BC895+BC896+BC897+BC898+BC899+BC900+#REF!+#REF!+BC915+BC917+BC919+BC920+BC921+BC922+BC923+BC924+BC903+BC904+#REF!+BC925+BC926+BC927+BC928+BC930+#REF!+BC931+BC932+BC933+BC934+BC935+BC936</f>
        <v>#REF!</v>
      </c>
      <c r="BD1108" s="42" t="e">
        <f>+BD769+BD770+BD772+BD773+BD774+BD775+BD776+BD777+BD778+BD779+BD780+BD781+BD782+BD783+#REF!+BD784+BD785+BD786+BD787+BD788+#REF!+#REF!+#REF!+#REF!+#REF!+BD789+BD790+BD791+BD792+BD793+BD794+BD795+BD796+BD797+BD798+BD799+#REF!+#REF!+#REF!+#REF!+#REF!+BD800+BD801+BD802+BD803+BD804+BD805+BD806+BD807+BD808+BD809+BD810+BD811+BD812+BD813+BD814+BD815+BD816+BD817+BD818+BD819+BD820+BD821+BD822+BD823+BD824+BD825+BD826+BD827+BD828+BD829+#REF!+BD830+BD831+BD832+BD833+BD837+BD838+#REF!+#REF!+#REF!+BD839+BD840+#REF!+#REF!+#REF!+#REF!+BD842+BD843+BD844+BD885+BD886+BD887+BD888+BD889+BD890+BD891+BD892+BD893+BD894+BD895+BD896+BD897+BD898+BD899+BD900+#REF!+#REF!+BD915+BD917+BD919+BD920+BD921+BD922+BD923+BD924+BD903+BD904+#REF!+BD925+BD926+BD927+BD928+BD930+#REF!+BD931+BD932+BD933+BD934+BD935+BD936</f>
        <v>#REF!</v>
      </c>
      <c r="BE1108" s="42" t="e">
        <f>+BE769+BE770+BE772+BE773+BE774+BE775+BE776+BE777+BE778+BE779+BE780+BE781+BE782+BE783+#REF!+BE784+BE785+BE786+BE787+BE788+#REF!+#REF!+#REF!+#REF!+#REF!+BE789+BE790+BE791+BE792+BE793+BE794+BE795+BE796+BE797+BE798+BE799+#REF!+#REF!+#REF!+#REF!+#REF!+BE800+BE801+BE802+BE803+BE804+BE805+BE806+BE807+BE808+BE809+BE810+BE811+BE812+BE813+BE814+BE815+BE816+BE817+BE818+BE819+BE820+BE821+BE822+BE823+BE824+BE825+BE826+BE827+BE828+BE829+#REF!+BE830+BE831+BE832+BE833+BE837+BE838+#REF!+#REF!+#REF!+BE839+BE840+#REF!+#REF!+#REF!+#REF!+BE842+BE843+BE844+BE885+BE886+BE887+BE888+BE889+BE890+BE891+BE892+BE893+BE894+BE895+BE896+BE897+BE898+BE899+BE900+#REF!+#REF!+BE915+BE917+BE919+BE920+BE921+BE922+BE923+BE924+BE903+BE904+#REF!+BE925+BE926+BE927+BE928+BE930+#REF!+BE931+BE932+BE933+BE934+BE935+BE936</f>
        <v>#REF!</v>
      </c>
      <c r="BF1108" s="42" t="e">
        <f>+BF769+BF770+BF772+BF773+BF774+BF775+BF776+BF777+BF778+BF779+BF780+BF781+BF782+BF783+#REF!+BF784+BF785+BF786+BF787+BF788+#REF!+#REF!+#REF!+#REF!+#REF!+BF789+BF790+BF791+BF792+BF793+BF794+BF795+BF796+BF797+BF798+BF799+#REF!+#REF!+#REF!+#REF!+#REF!+BF800+BF801+BF802+BF803+BF804+BF805+BF806+BF807+BF808+BF809+BF810+BF811+BF812+BF813+BF814+BF815+BF816+BF817+BF818+BF819+BF820+BF821+BF822+BF823+BF824+BF825+BF826+BF827+BF828+BF829+#REF!+BF830+BF831+BF832+BF833+BF837+BF838+#REF!+#REF!+#REF!+BF839+BF840+#REF!+#REF!+#REF!+#REF!+BF842+BF843+BF844+BF885+BF886+BF887+BF888+BF889+BF890+BF891+BF892+BF893+BF894+BF895+BF896+BF897+BF898+BF899+BF900+#REF!+#REF!+BF915+BF917+BF919+BF920+BF921+BF922+BF923+BF924+BF903+BF904+#REF!+BF925+BF926+BF927+BF928+BF930+#REF!+BF931+BF932+BF933+BF934+BF935+BF936</f>
        <v>#REF!</v>
      </c>
    </row>
    <row r="1109" spans="1:58" ht="26.25" hidden="1" customHeight="1">
      <c r="A1109" s="14" t="s">
        <v>1363</v>
      </c>
      <c r="B1109" s="14" t="s">
        <v>4</v>
      </c>
      <c r="C1109" s="14"/>
      <c r="D1109" s="83"/>
      <c r="E1109" s="83"/>
      <c r="F1109" s="50"/>
      <c r="G1109" s="50"/>
      <c r="H1109" s="52"/>
      <c r="I1109" s="52">
        <v>2</v>
      </c>
      <c r="J1109" s="42" t="e">
        <f t="shared" ref="J1109:P1109" si="541">+J1039+J1040</f>
        <v>#REF!</v>
      </c>
      <c r="K1109" s="42" t="e">
        <f t="shared" si="541"/>
        <v>#REF!</v>
      </c>
      <c r="L1109" s="42" t="e">
        <f t="shared" si="541"/>
        <v>#REF!</v>
      </c>
      <c r="M1109" s="42" t="e">
        <f t="shared" si="541"/>
        <v>#REF!</v>
      </c>
      <c r="N1109" s="42" t="e">
        <f t="shared" si="541"/>
        <v>#REF!</v>
      </c>
      <c r="O1109" s="42" t="e">
        <f t="shared" si="541"/>
        <v>#REF!</v>
      </c>
      <c r="P1109" s="42" t="e">
        <f t="shared" si="541"/>
        <v>#REF!</v>
      </c>
      <c r="Q1109" s="42"/>
      <c r="R1109" s="42"/>
      <c r="S1109" s="42"/>
      <c r="T1109" s="42"/>
      <c r="U1109" s="42"/>
      <c r="V1109" s="42"/>
      <c r="W1109" s="42" t="e">
        <f>+W1039+W1040</f>
        <v>#REF!</v>
      </c>
      <c r="X1109" s="42"/>
      <c r="Y1109" s="42"/>
      <c r="Z1109" s="42"/>
      <c r="AA1109" s="42"/>
      <c r="AB1109" s="42"/>
      <c r="AC1109" s="42"/>
      <c r="AD1109" s="42" t="e">
        <f>+AD1039+AD1040</f>
        <v>#REF!</v>
      </c>
      <c r="AE1109" s="42"/>
      <c r="AF1109" s="42"/>
      <c r="AG1109" s="42"/>
      <c r="AH1109" s="42"/>
      <c r="AI1109" s="42"/>
      <c r="AJ1109" s="42"/>
      <c r="AK1109" s="42" t="e">
        <f>+AK1039+AK1040</f>
        <v>#REF!</v>
      </c>
      <c r="AL1109" s="42"/>
      <c r="AM1109" s="42"/>
      <c r="AN1109" s="42"/>
      <c r="AO1109" s="42"/>
      <c r="AP1109" s="42"/>
      <c r="AQ1109" s="42"/>
      <c r="AR1109" s="42" t="e">
        <f>+AR1039+AR1040</f>
        <v>#REF!</v>
      </c>
      <c r="AS1109" s="42"/>
      <c r="AT1109" s="42"/>
      <c r="AU1109" s="42"/>
      <c r="AV1109" s="42"/>
      <c r="AW1109" s="42"/>
      <c r="AX1109" s="42"/>
      <c r="AY1109" s="42" t="e">
        <f>+AY1039+AY1040</f>
        <v>#REF!</v>
      </c>
      <c r="AZ1109" s="42" t="e">
        <f t="shared" ref="AZ1109:BF1109" si="542">+AZ1039+AZ1040</f>
        <v>#REF!</v>
      </c>
      <c r="BA1109" s="42" t="e">
        <f t="shared" si="542"/>
        <v>#REF!</v>
      </c>
      <c r="BB1109" s="42" t="e">
        <f t="shared" si="542"/>
        <v>#REF!</v>
      </c>
      <c r="BC1109" s="42" t="e">
        <f t="shared" si="542"/>
        <v>#REF!</v>
      </c>
      <c r="BD1109" s="42" t="e">
        <f t="shared" si="542"/>
        <v>#REF!</v>
      </c>
      <c r="BE1109" s="42" t="e">
        <f t="shared" si="542"/>
        <v>#REF!</v>
      </c>
      <c r="BF1109" s="42" t="e">
        <f t="shared" si="542"/>
        <v>#REF!</v>
      </c>
    </row>
    <row r="1110" spans="1:58" s="3" customFormat="1" ht="26.25" hidden="1" customHeight="1">
      <c r="A1110" s="14" t="s">
        <v>1347</v>
      </c>
      <c r="B1110" s="14" t="s">
        <v>1347</v>
      </c>
      <c r="C1110" s="14" t="s">
        <v>1347</v>
      </c>
      <c r="D1110" s="83"/>
      <c r="E1110" s="83"/>
      <c r="F1110" s="50"/>
      <c r="G1110" s="50"/>
      <c r="H1110" s="52"/>
      <c r="I1110" s="52">
        <v>0</v>
      </c>
      <c r="J1110" s="42"/>
      <c r="K1110" s="42"/>
      <c r="L1110" s="42"/>
      <c r="M1110" s="42"/>
      <c r="N1110" s="42"/>
      <c r="O1110" s="42"/>
      <c r="P1110" s="42"/>
      <c r="Q1110" s="42"/>
      <c r="R1110" s="42"/>
      <c r="S1110" s="42"/>
      <c r="T1110" s="42"/>
      <c r="U1110" s="42"/>
      <c r="V1110" s="42"/>
      <c r="W1110" s="42"/>
      <c r="X1110" s="42"/>
      <c r="Y1110" s="42"/>
      <c r="Z1110" s="42"/>
      <c r="AA1110" s="42"/>
      <c r="AB1110" s="42"/>
      <c r="AC1110" s="42"/>
      <c r="AD1110" s="42"/>
      <c r="AE1110" s="42"/>
      <c r="AF1110" s="42"/>
      <c r="AG1110" s="42"/>
      <c r="AH1110" s="42"/>
      <c r="AI1110" s="42"/>
      <c r="AJ1110" s="42"/>
      <c r="AK1110" s="42"/>
      <c r="AL1110" s="42"/>
      <c r="AM1110" s="42"/>
      <c r="AN1110" s="42"/>
      <c r="AO1110" s="42"/>
      <c r="AP1110" s="42"/>
      <c r="AQ1110" s="42"/>
      <c r="AR1110" s="42"/>
      <c r="AS1110" s="42"/>
      <c r="AT1110" s="42"/>
      <c r="AU1110" s="42"/>
      <c r="AV1110" s="42"/>
      <c r="AW1110" s="42"/>
      <c r="AX1110" s="42"/>
      <c r="AY1110" s="42"/>
      <c r="AZ1110" s="42"/>
      <c r="BA1110" s="42"/>
      <c r="BB1110" s="42"/>
      <c r="BC1110" s="42"/>
      <c r="BD1110" s="42"/>
      <c r="BE1110" s="42"/>
      <c r="BF1110" s="42"/>
    </row>
    <row r="1111" spans="1:58" s="3" customFormat="1" ht="26.25" hidden="1" customHeight="1">
      <c r="A1111" s="14" t="s">
        <v>17</v>
      </c>
      <c r="B1111" s="14" t="s">
        <v>17</v>
      </c>
      <c r="C1111" s="14" t="s">
        <v>17</v>
      </c>
      <c r="D1111" s="83"/>
      <c r="E1111" s="83"/>
      <c r="F1111" s="50"/>
      <c r="G1111" s="50"/>
      <c r="H1111" s="52"/>
      <c r="I1111" s="52">
        <v>5</v>
      </c>
      <c r="J1111" s="42">
        <f t="shared" ref="J1111:P1111" si="543">+J957+J958+J959+J1037+J1038</f>
        <v>1450947</v>
      </c>
      <c r="K1111" s="42">
        <f t="shared" si="543"/>
        <v>58860</v>
      </c>
      <c r="L1111" s="42">
        <f t="shared" si="543"/>
        <v>0</v>
      </c>
      <c r="M1111" s="42">
        <f t="shared" si="543"/>
        <v>0</v>
      </c>
      <c r="N1111" s="42">
        <f t="shared" si="543"/>
        <v>0</v>
      </c>
      <c r="O1111" s="42">
        <f t="shared" si="543"/>
        <v>0</v>
      </c>
      <c r="P1111" s="42">
        <f t="shared" si="543"/>
        <v>1509807</v>
      </c>
      <c r="Q1111" s="42">
        <f t="shared" ref="Q1111:V1111" si="544">+Q1037</f>
        <v>349461</v>
      </c>
      <c r="R1111" s="42">
        <f t="shared" si="544"/>
        <v>0</v>
      </c>
      <c r="S1111" s="42">
        <f t="shared" si="544"/>
        <v>0</v>
      </c>
      <c r="T1111" s="42">
        <f t="shared" si="544"/>
        <v>0</v>
      </c>
      <c r="U1111" s="42">
        <f t="shared" si="544"/>
        <v>0</v>
      </c>
      <c r="V1111" s="42">
        <f t="shared" si="544"/>
        <v>0</v>
      </c>
      <c r="W1111" s="42">
        <f>+W957+W958+W959+W1037+W1038</f>
        <v>666658</v>
      </c>
      <c r="X1111" s="42">
        <f t="shared" ref="X1111:AC1111" si="545">+X1037</f>
        <v>224324</v>
      </c>
      <c r="Y1111" s="42">
        <f t="shared" si="545"/>
        <v>1800</v>
      </c>
      <c r="Z1111" s="42">
        <f t="shared" si="545"/>
        <v>0</v>
      </c>
      <c r="AA1111" s="42">
        <f t="shared" si="545"/>
        <v>0</v>
      </c>
      <c r="AB1111" s="42">
        <f t="shared" si="545"/>
        <v>0</v>
      </c>
      <c r="AC1111" s="42">
        <f t="shared" si="545"/>
        <v>0</v>
      </c>
      <c r="AD1111" s="42">
        <f>+AD957+AD958+AD959+AD1037+AD1038</f>
        <v>372008</v>
      </c>
      <c r="AE1111" s="42">
        <f t="shared" ref="AE1111:AJ1111" si="546">+AE1037</f>
        <v>396083</v>
      </c>
      <c r="AF1111" s="42">
        <f t="shared" si="546"/>
        <v>7400</v>
      </c>
      <c r="AG1111" s="42">
        <f t="shared" si="546"/>
        <v>0</v>
      </c>
      <c r="AH1111" s="42">
        <f t="shared" si="546"/>
        <v>0</v>
      </c>
      <c r="AI1111" s="42">
        <f t="shared" si="546"/>
        <v>0</v>
      </c>
      <c r="AJ1111" s="42">
        <f t="shared" si="546"/>
        <v>0</v>
      </c>
      <c r="AK1111" s="42">
        <f>+AK957+AK958+AK959+AK1037+AK1038</f>
        <v>728973</v>
      </c>
      <c r="AL1111" s="42">
        <f t="shared" ref="AL1111:AQ1111" si="547">+AL1037</f>
        <v>1291809</v>
      </c>
      <c r="AM1111" s="42">
        <f t="shared" si="547"/>
        <v>19200</v>
      </c>
      <c r="AN1111" s="42">
        <f t="shared" si="547"/>
        <v>0</v>
      </c>
      <c r="AO1111" s="42">
        <f t="shared" si="547"/>
        <v>0</v>
      </c>
      <c r="AP1111" s="42">
        <f t="shared" si="547"/>
        <v>0</v>
      </c>
      <c r="AQ1111" s="42">
        <f t="shared" si="547"/>
        <v>0</v>
      </c>
      <c r="AR1111" s="42">
        <f t="shared" ref="AR1111:BF1111" si="548">+AR957+AR958+AR959+AR1037+AR1038</f>
        <v>30357446</v>
      </c>
      <c r="AS1111" s="42">
        <f t="shared" ref="AS1111:AX1111" si="549">+AS1037</f>
        <v>8845165</v>
      </c>
      <c r="AT1111" s="42">
        <f t="shared" si="549"/>
        <v>0</v>
      </c>
      <c r="AU1111" s="42">
        <f t="shared" si="549"/>
        <v>0</v>
      </c>
      <c r="AV1111" s="42">
        <f t="shared" si="549"/>
        <v>0</v>
      </c>
      <c r="AW1111" s="42">
        <f t="shared" si="549"/>
        <v>0</v>
      </c>
      <c r="AX1111" s="42">
        <f t="shared" si="549"/>
        <v>0</v>
      </c>
      <c r="AY1111" s="42">
        <f>+AY957+AY958+AY959+AY1037+AY1038</f>
        <v>9096656</v>
      </c>
      <c r="AZ1111" s="42">
        <f t="shared" si="548"/>
        <v>39349562</v>
      </c>
      <c r="BA1111" s="42">
        <f t="shared" si="548"/>
        <v>104540</v>
      </c>
      <c r="BB1111" s="42">
        <f t="shared" si="548"/>
        <v>0</v>
      </c>
      <c r="BC1111" s="42">
        <f t="shared" si="548"/>
        <v>0</v>
      </c>
      <c r="BD1111" s="42">
        <f t="shared" si="548"/>
        <v>0</v>
      </c>
      <c r="BE1111" s="42">
        <f t="shared" si="548"/>
        <v>0</v>
      </c>
      <c r="BF1111" s="42">
        <f t="shared" si="548"/>
        <v>39454102</v>
      </c>
    </row>
    <row r="1112" spans="1:58" s="3" customFormat="1" ht="26.25" hidden="1" customHeight="1">
      <c r="A1112" s="14" t="s">
        <v>16</v>
      </c>
      <c r="B1112" s="14" t="s">
        <v>16</v>
      </c>
      <c r="C1112" s="14" t="s">
        <v>16</v>
      </c>
      <c r="D1112" s="83"/>
      <c r="E1112" s="83"/>
      <c r="F1112" s="50"/>
      <c r="G1112" s="50"/>
      <c r="H1112" s="52"/>
      <c r="I1112" s="52">
        <v>23</v>
      </c>
      <c r="J1112" s="42" t="e">
        <f t="shared" ref="J1112:AK1112" si="550">+J962+J963+J964+J965+J966+J967+J968+J969+J970+J971+J972+J973+J974+J975+J976+J977+J978+J979+J981+J992+J993+J994+J995</f>
        <v>#REF!</v>
      </c>
      <c r="K1112" s="42" t="e">
        <f t="shared" si="550"/>
        <v>#REF!</v>
      </c>
      <c r="L1112" s="42" t="e">
        <f t="shared" si="550"/>
        <v>#REF!</v>
      </c>
      <c r="M1112" s="42" t="e">
        <f t="shared" si="550"/>
        <v>#REF!</v>
      </c>
      <c r="N1112" s="42" t="e">
        <f t="shared" si="550"/>
        <v>#REF!</v>
      </c>
      <c r="O1112" s="42" t="e">
        <f t="shared" si="550"/>
        <v>#REF!</v>
      </c>
      <c r="P1112" s="42" t="e">
        <f t="shared" si="550"/>
        <v>#REF!</v>
      </c>
      <c r="Q1112" s="42" t="e">
        <f t="shared" si="550"/>
        <v>#REF!</v>
      </c>
      <c r="R1112" s="42" t="e">
        <f t="shared" si="550"/>
        <v>#REF!</v>
      </c>
      <c r="S1112" s="42" t="e">
        <f t="shared" si="550"/>
        <v>#REF!</v>
      </c>
      <c r="T1112" s="42" t="e">
        <f t="shared" si="550"/>
        <v>#REF!</v>
      </c>
      <c r="U1112" s="42" t="e">
        <f t="shared" si="550"/>
        <v>#REF!</v>
      </c>
      <c r="V1112" s="42" t="e">
        <f t="shared" si="550"/>
        <v>#REF!</v>
      </c>
      <c r="W1112" s="42" t="e">
        <f t="shared" si="550"/>
        <v>#REF!</v>
      </c>
      <c r="X1112" s="42" t="e">
        <f t="shared" si="550"/>
        <v>#REF!</v>
      </c>
      <c r="Y1112" s="42" t="e">
        <f t="shared" si="550"/>
        <v>#REF!</v>
      </c>
      <c r="Z1112" s="42" t="e">
        <f t="shared" si="550"/>
        <v>#REF!</v>
      </c>
      <c r="AA1112" s="42" t="e">
        <f t="shared" si="550"/>
        <v>#REF!</v>
      </c>
      <c r="AB1112" s="42" t="e">
        <f t="shared" si="550"/>
        <v>#REF!</v>
      </c>
      <c r="AC1112" s="42" t="e">
        <f t="shared" si="550"/>
        <v>#REF!</v>
      </c>
      <c r="AD1112" s="42" t="e">
        <f t="shared" si="550"/>
        <v>#REF!</v>
      </c>
      <c r="AE1112" s="42" t="e">
        <f t="shared" si="550"/>
        <v>#REF!</v>
      </c>
      <c r="AF1112" s="42" t="e">
        <f t="shared" si="550"/>
        <v>#REF!</v>
      </c>
      <c r="AG1112" s="42" t="e">
        <f t="shared" si="550"/>
        <v>#REF!</v>
      </c>
      <c r="AH1112" s="42" t="e">
        <f t="shared" si="550"/>
        <v>#REF!</v>
      </c>
      <c r="AI1112" s="42" t="e">
        <f t="shared" si="550"/>
        <v>#REF!</v>
      </c>
      <c r="AJ1112" s="42" t="e">
        <f t="shared" si="550"/>
        <v>#REF!</v>
      </c>
      <c r="AK1112" s="42" t="e">
        <f t="shared" si="550"/>
        <v>#REF!</v>
      </c>
      <c r="AL1112" s="42" t="e">
        <f t="shared" ref="AL1112:BF1112" si="551">+AL962+AL963+AL964+AL965+AL966+AL967+AL968+AL969+AL970+AL971+AL972+AL973+AL974+AL975+AL976+AL977+AL978+AL979+AL981+AL992+AL993+AL994+AL995</f>
        <v>#REF!</v>
      </c>
      <c r="AM1112" s="42" t="e">
        <f t="shared" si="551"/>
        <v>#REF!</v>
      </c>
      <c r="AN1112" s="42" t="e">
        <f t="shared" si="551"/>
        <v>#REF!</v>
      </c>
      <c r="AO1112" s="42" t="e">
        <f t="shared" si="551"/>
        <v>#REF!</v>
      </c>
      <c r="AP1112" s="42" t="e">
        <f t="shared" si="551"/>
        <v>#REF!</v>
      </c>
      <c r="AQ1112" s="42" t="e">
        <f t="shared" si="551"/>
        <v>#REF!</v>
      </c>
      <c r="AR1112" s="42" t="e">
        <f t="shared" si="551"/>
        <v>#REF!</v>
      </c>
      <c r="AS1112" s="42" t="e">
        <f t="shared" ref="AS1112:AY1112" si="552">+AS962+AS963+AS964+AS965+AS966+AS967+AS968+AS969+AS970+AS971+AS972+AS973+AS974+AS975+AS976+AS977+AS978+AS979+AS981+AS992+AS993+AS994+AS995</f>
        <v>#REF!</v>
      </c>
      <c r="AT1112" s="42" t="e">
        <f t="shared" si="552"/>
        <v>#REF!</v>
      </c>
      <c r="AU1112" s="42" t="e">
        <f t="shared" si="552"/>
        <v>#REF!</v>
      </c>
      <c r="AV1112" s="42" t="e">
        <f t="shared" si="552"/>
        <v>#REF!</v>
      </c>
      <c r="AW1112" s="42" t="e">
        <f t="shared" si="552"/>
        <v>#REF!</v>
      </c>
      <c r="AX1112" s="42" t="e">
        <f t="shared" si="552"/>
        <v>#REF!</v>
      </c>
      <c r="AY1112" s="42" t="e">
        <f t="shared" si="552"/>
        <v>#REF!</v>
      </c>
      <c r="AZ1112" s="42" t="e">
        <f t="shared" si="551"/>
        <v>#REF!</v>
      </c>
      <c r="BA1112" s="42" t="e">
        <f t="shared" si="551"/>
        <v>#REF!</v>
      </c>
      <c r="BB1112" s="42" t="e">
        <f t="shared" si="551"/>
        <v>#REF!</v>
      </c>
      <c r="BC1112" s="42" t="e">
        <f t="shared" si="551"/>
        <v>#REF!</v>
      </c>
      <c r="BD1112" s="42" t="e">
        <f t="shared" si="551"/>
        <v>#REF!</v>
      </c>
      <c r="BE1112" s="42" t="e">
        <f t="shared" si="551"/>
        <v>#REF!</v>
      </c>
      <c r="BF1112" s="42" t="e">
        <f t="shared" si="551"/>
        <v>#REF!</v>
      </c>
    </row>
    <row r="1113" spans="1:58" s="3" customFormat="1" ht="26.25" hidden="1" customHeight="1">
      <c r="A1113" s="14" t="s">
        <v>14</v>
      </c>
      <c r="B1113" s="14" t="s">
        <v>14</v>
      </c>
      <c r="C1113" s="54" t="s">
        <v>14</v>
      </c>
      <c r="D1113" s="83"/>
      <c r="E1113" s="83"/>
      <c r="F1113" s="50"/>
      <c r="G1113" s="50"/>
      <c r="H1113" s="52"/>
      <c r="I1113" s="52">
        <v>26</v>
      </c>
      <c r="J1113" s="42" t="e">
        <f t="shared" ref="J1113:P1113" si="553">+J759+J760+J766+J767+J980+J1023+J1024+J1025+J1029+J1030+J1031+J1032+J1041+J1043+J1044+J1045+J1046+J1047+J1056+J1057+J1058+J1059+J1060+J1061+J1062+J1063</f>
        <v>#REF!</v>
      </c>
      <c r="K1113" s="42" t="e">
        <f t="shared" si="553"/>
        <v>#REF!</v>
      </c>
      <c r="L1113" s="42" t="e">
        <f t="shared" si="553"/>
        <v>#REF!</v>
      </c>
      <c r="M1113" s="42" t="e">
        <f t="shared" si="553"/>
        <v>#REF!</v>
      </c>
      <c r="N1113" s="42" t="e">
        <f t="shared" si="553"/>
        <v>#REF!</v>
      </c>
      <c r="O1113" s="42" t="e">
        <f t="shared" si="553"/>
        <v>#REF!</v>
      </c>
      <c r="P1113" s="42" t="e">
        <f t="shared" si="553"/>
        <v>#REF!</v>
      </c>
      <c r="Q1113" s="42"/>
      <c r="R1113" s="42"/>
      <c r="S1113" s="42"/>
      <c r="T1113" s="42"/>
      <c r="U1113" s="42"/>
      <c r="V1113" s="42"/>
      <c r="W1113" s="42" t="e">
        <f>+W759+W760+W766+W767+W980+W1023+W1024+W1025+W1029+W1030+W1031+W1032+W1041+W1043+W1044+W1045+W1046+W1047+W1056+W1057+W1058+W1059+W1060+W1061+W1062+W1063</f>
        <v>#REF!</v>
      </c>
      <c r="X1113" s="42"/>
      <c r="Y1113" s="42"/>
      <c r="Z1113" s="42"/>
      <c r="AA1113" s="42"/>
      <c r="AB1113" s="42"/>
      <c r="AC1113" s="42"/>
      <c r="AD1113" s="42" t="e">
        <f>+AD759+AD760+AD766+AD767+AD980+AD1023+AD1024+AD1025+AD1029+AD1030+AD1031+AD1032+AD1041+AD1043+AD1044+AD1045+AD1046+AD1047+AD1056+AD1057+AD1058+AD1059+AD1060+AD1061+AD1062+AD1063</f>
        <v>#REF!</v>
      </c>
      <c r="AE1113" s="42"/>
      <c r="AF1113" s="42"/>
      <c r="AG1113" s="42"/>
      <c r="AH1113" s="42"/>
      <c r="AI1113" s="42"/>
      <c r="AJ1113" s="42"/>
      <c r="AK1113" s="42" t="e">
        <f>+AK759+AK760+AK766+AK767+AK980+AK1023+AK1024+AK1025+AK1029+AK1030+AK1031+AK1032+AK1041+AK1043+AK1044+AK1045+AK1046+AK1047+AK1056+AK1057+AK1058+AK1059+AK1060+AK1061+AK1062+AK1063</f>
        <v>#REF!</v>
      </c>
      <c r="AL1113" s="42"/>
      <c r="AM1113" s="42"/>
      <c r="AN1113" s="42"/>
      <c r="AO1113" s="42"/>
      <c r="AP1113" s="42"/>
      <c r="AQ1113" s="42"/>
      <c r="AR1113" s="42" t="e">
        <f t="shared" ref="AR1113:BF1113" si="554">+AR759+AR760+AR766+AR767+AR980+AR1023+AR1024+AR1025+AR1029+AR1030+AR1031+AR1032+AR1041+AR1043+AR1044+AR1045+AR1046+AR1047+AR1056+AR1057+AR1058+AR1059+AR1060+AR1061+AR1062+AR1063</f>
        <v>#REF!</v>
      </c>
      <c r="AS1113" s="42"/>
      <c r="AT1113" s="42"/>
      <c r="AU1113" s="42"/>
      <c r="AV1113" s="42"/>
      <c r="AW1113" s="42"/>
      <c r="AX1113" s="42"/>
      <c r="AY1113" s="42" t="e">
        <f>+AY759+AY760+AY766+AY767+AY980+AY1023+AY1024+AY1025+AY1029+AY1030+AY1031+AY1032+AY1041+AY1043+AY1044+AY1045+AY1046+AY1047+AY1056+AY1057+AY1058+AY1059+AY1060+AY1061+AY1062+AY1063</f>
        <v>#REF!</v>
      </c>
      <c r="AZ1113" s="42" t="e">
        <f t="shared" si="554"/>
        <v>#REF!</v>
      </c>
      <c r="BA1113" s="42" t="e">
        <f t="shared" si="554"/>
        <v>#REF!</v>
      </c>
      <c r="BB1113" s="42" t="e">
        <f t="shared" si="554"/>
        <v>#REF!</v>
      </c>
      <c r="BC1113" s="42" t="e">
        <f t="shared" si="554"/>
        <v>#REF!</v>
      </c>
      <c r="BD1113" s="42" t="e">
        <f t="shared" si="554"/>
        <v>#REF!</v>
      </c>
      <c r="BE1113" s="42" t="e">
        <f t="shared" si="554"/>
        <v>#REF!</v>
      </c>
      <c r="BF1113" s="42" t="e">
        <f t="shared" si="554"/>
        <v>#REF!</v>
      </c>
    </row>
    <row r="1114" spans="1:58" s="3" customFormat="1" ht="26.25" hidden="1" customHeight="1">
      <c r="A1114" s="14" t="s">
        <v>3</v>
      </c>
      <c r="B1114" s="14" t="s">
        <v>3</v>
      </c>
      <c r="C1114" s="14" t="s">
        <v>3</v>
      </c>
      <c r="D1114" s="83"/>
      <c r="E1114" s="83"/>
      <c r="F1114" s="50"/>
      <c r="G1114" s="50"/>
      <c r="H1114" s="52"/>
      <c r="I1114" s="52">
        <v>560</v>
      </c>
      <c r="J1114" s="42" t="e">
        <f>+#REF!+#REF!+#REF!+#REF!+K110+J111+#REF!+J112+#REF!+J113+J114+J115+#REF!+J116+J117+J118+J119+#REF!+J120+J121+#REF!+#REF!+#REF!+J122+J123+J124+J125+J126+#REF!+#REF!+J127+J128+J129+J130+J131+J132+#REF!+J133+#REF!+#REF!+#REF!+#REF!+J134+J135+#REF!+J136+#REF!+#REF!+#REF!+J137+J138+J139+J140+#REF!+J164+J165+#REF!+J167+J168+J178+#REF!+#REF!+#REF!+J179+J180+J181+J182+J183+J184+#REF!+J185+J186+J187+J188+J189+#REF!+J190+J191+J192+J193+J194+J195+J196+J197+#REF!+J198+J199+J200+J201+#REF!+J202+J203+J204+J205+J206+J207+#REF!+J208+#REF!+#REF!+#REF!+#REF!+#REF!+#REF!+#REF!+#REF!+#REF!+J209+J210+#REF!+J211+J212+J213+J214+J215+J216+J217+J218+J219+J220+J221+J222+J223+J224+#REF!+#REF!+J225+#REF!+#REF!+J226+#REF!+#REF!+#REF!+J227+J228+J229+J230+J231+J232+#REF!+J233+J234+J235+J236+#REF!+#REF!+#REF!+#REF!+#REF!+#REF!+#REF!+#REF!+#REF!+#REF!+#REF!+J237+J238+J239+J240+J241+J242+J243+J244+J245+J246+J247+J248+#REF!+J249+J252+J253+#REF!+J254+J255+#REF!+J256+J257+J258+J259+#REF!+J260+#REF!+#REF!+J261+J262+J263+#REF!+J264+J265+J266+J267+#REF!+J268+J269+J270+J271+J272+J273+J274+J275+J276+#REF!+#REF!+J277+J278+#REF!+J279+J280+J281+J282+#REF!+#REF!+#REF!+J283+J284+J285+J286+J287+J288+J289+J290+J291+J292+J293+J294+J295+J296+J297+J298+J299+J300+J301+J302+J303+J304+J305+#REF!+J306+J307+J308+J309+J310+J311+J312+J313+J314+J315+J316+J317+J318+J319+J320+#REF!+J321+#REF!+J322+J323+J324+J325+#REF!+J326+J327+J328+J329+J330+J331+J332+J333+J334+J335+J336+J337+J338+#REF!+J339+#REF!+#REF!+J340+#REF!+J341+J342+J343+J344+J345+J346+J347+J348+#REF!+#REF!+#REF!+#REF!+#REF!+J349+J350+#REF!+J351+#REF!+J352+J353+J354+J355+J356+J357+#REF!+J358+J359+#REF!+J360+J361+J362+J363+J364+J365+J366+J367+J368+J369+J370+J371+J372+J373+J374+J375+J376+J377+#REF!+J378+J379+J380+#REF!+#REF!+J381+J382+J383+J384+J385+J386+J387+J388+#REF!+J389+J390+J391+J392+J393+J394+J395+#REF!+#REF!+J396+#REF!+J397+J398+J399+J400+J401+J402+J403+J404+J405+J406+J407+J408+J409+J410+J411+J412+J413+J414+J415+J416+J417+#REF!+#REF!+#REF!+J418+J419+J423+J424+J425+J426+#REF!+J427+#REF!+J428+J429+J430+J431+J432+J433+J434+J435+#REF!+#REF!+J436+J437+#REF!+J438+J439+J440+J441+J442+#REF!+#REF!+J443+J444+J445+#REF!+J447+J446+J448+J449+J450+J451+#REF!+#REF!+J452+#REF!+#REF!+#REF!+J453+#REF!+#REF!+#REF!+#REF!+#REF!+#REF!+J454+J455+J456+J457+J458+J459+J460+J461+J462+J463+J464+#REF!+#REF!+#REF!+#REF!+#REF!+#REF!+#REF!+#REF!+#REF!+#REF!+#REF!+#REF!+#REF!+#REF!+#REF!+#REF!+#REF!+#REF!+#REF!+#REF!+#REF!+#REF!+#REF!+#REF!+#REF!+#REF!+#REF!+J466+J468+J469+J470+J471+J472+J473+J474+J475+J476+J477+J478+J479+J480+J481+J482+J483+J484+J485+J486+J487+J488+J489+J490+J491+J492+J493+J494+J495+J496+J497+J498+J499+J500+J501+J502+J503+J504+J505+J506+J507+J508+J509+J510+J511+J512+J513+J514+J515+J516+J517+J518+J519+J520+J521+J522+J523+J524+J525+J526+J527+J528+J529+J530+J531+J532+J533+J534+J560+#REF!+J720+J721+J722+J723+J724+J725+J726+J727+J728+J752+J753+J754+J755+J756+J757+J758+J1002+J1003+J1004+J1005+J1006+J1007+J1008+J1050+J1094</f>
        <v>#REF!</v>
      </c>
      <c r="K1114" s="42" t="e">
        <f>+#REF!+#REF!+#REF!+#REF!+#REF!+K111+#REF!+K112+#REF!+K113+K114+K115+#REF!+K116+K117+K118+K119+#REF!+K120+K121+#REF!+#REF!+#REF!+K122+K123+K124+K125+K126+#REF!+#REF!+K127+K128+K129+K130+K131+K132+#REF!+K133+#REF!+#REF!+#REF!+#REF!+K134+K135+#REF!+K136+#REF!+#REF!+#REF!+K137+K138+K139+K140+#REF!+K164+K165+#REF!+K167+K168+K178+#REF!+#REF!+#REF!+K179+K180+K181+K182+K183+K184+#REF!+K185+K186+K187+K188+K189+#REF!+K190+K191+K192+K193+K194+K195+K196+K197+#REF!+K198+K199+K200+K201+#REF!+K202+K203+K204+K205+K206+K207+#REF!+K208+#REF!+#REF!+#REF!+#REF!+#REF!+#REF!+#REF!+#REF!+#REF!+K209+K210+#REF!+K211+K212+K213+K214+K215+K216+K217+K218+K219+K220+K221+K222+K223+K224+#REF!+#REF!+K225+#REF!+#REF!+K226+#REF!+#REF!+#REF!+K227+K228+K229+K230+K231+K232+#REF!+K233+K234+K235+K236+#REF!+#REF!+#REF!+#REF!+#REF!+#REF!+#REF!+#REF!+#REF!+#REF!+#REF!+K237+K238+K239+K240+K241+K242+K243+K244+K245+K246+K247+K248+#REF!+K249+K252+K253+#REF!+K254+K255+#REF!+K256+K257+K258+K259+#REF!+K260+#REF!+#REF!+K261+K262+K263+#REF!+K264+K265+K266+K267+#REF!+K268+K269+K270+K271+K272+K273+K274+K275+K276+#REF!+#REF!+K277+K278+#REF!+K279+K280+K281+K282+#REF!+#REF!+#REF!+K283+K284+K285+K286+K287+K288+K289+K290+K291+K292+K293+K294+K295+K296+K297+K298+K299+K300+K301+K302+K303+K304+K305+#REF!+K306+K307+K308+K309+K310+K311+K312+K313+K314+K315+K316+K317+K318+K319+K320+#REF!+K321+#REF!+K322+K323+K324+K325+#REF!+K326+K327+K328+K329+K330+K331+K332+K333+K334+K335+K336+K337+K338+#REF!+K339+#REF!+#REF!+K340+#REF!+K341+K342+K343+K344+K345+K346+K347+K348+#REF!+#REF!+#REF!+#REF!+#REF!+K349+K350+#REF!+K351+#REF!+K352+K353+K354+K355+K356+K357+#REF!+K358+K359+#REF!+K360+K361+K362+K363+K364+K365+K366+K367+K368+K369+K370+K371+K372+K373+K374+K375+K376+K377+#REF!+K378+K379+K380+#REF!+#REF!+K381+K382+K383+K384+K385+K386+K387+K388+#REF!+K389+K390+K391+K392+K393+K394+K395+#REF!+#REF!+K396+#REF!+K397+K398+K399+K400+K401+K402+K403+K404+K405+K406+K407+K408+K409+K410+K411+K412+K413+K414+K415+K416+K417+#REF!+#REF!+#REF!+K418+K419+K423+K424+K425+K426+#REF!+K427+#REF!+K428+K429+K430+K431+K432+K433+K434+K435+#REF!+#REF!+K436+K437+#REF!+K438+K439+K440+K441+K442+#REF!+#REF!+K443+K444+K445+#REF!+K447+K446+K448+K449+K450+K451+#REF!+#REF!+K452+#REF!+#REF!+#REF!+K453+#REF!+#REF!+#REF!+#REF!+#REF!+#REF!+K454+K455+K456+K457+K458+K459+K460+K461+K462+K463+K464+#REF!+#REF!+#REF!+#REF!+#REF!+#REF!+#REF!+#REF!+#REF!+#REF!+#REF!+#REF!+#REF!+#REF!+#REF!+#REF!+#REF!+#REF!+#REF!+#REF!+#REF!+#REF!+#REF!+#REF!+#REF!+#REF!+#REF!+K466+K468+K469+K470+K471+K472+K473+K474+K475+K476+K477+K478+K479+K480+K481+K482+K483+K484+K485+K486+K487+K488+K489+K490+K491+K492+K493+K494+K495+K496+K497+K498+K499+K500+K501+K502+K503+K504+K505+K506+K507+K508+K509+K510+K511+K512+K513+K514+K515+K516+K517+K518+K519+K520+K521+K522+K523+K524+K525+K526+K527+K528+K529+K530+K531+K532+K533+K534+K560+#REF!+K720+K721+K722+K723+K724+K725+K726+K727+K728+K752+K753+K754+K755+K756+K757+K758+K1002+K1003+K1004+K1005+K1006+K1007+K1008+K1050+K1094</f>
        <v>#REF!</v>
      </c>
      <c r="L1114" s="42" t="e">
        <f>+#REF!+#REF!+#REF!+#REF!+L110+L111+#REF!+L112+#REF!+L113+L114+L115+#REF!+L116+L117+L118+L119+#REF!+L120+L121+#REF!+#REF!+#REF!+L122+L123+L124+L125+L126+#REF!+#REF!+L127+L128+L129+L130+L131+L132+#REF!+L133+#REF!+#REF!+#REF!+#REF!+L134+L135+#REF!+L136+#REF!+#REF!+#REF!+L137+L138+L139+L140+#REF!+L164+L165+#REF!+L167+L168+L178+#REF!+#REF!+#REF!+L179+L180+L181+L182+L183+L184+#REF!+L185+L186+L187+L188+L189+#REF!+L190+L191+L192+L193+L194+L195+L196+L197+#REF!+L198+L199+L200+L201+#REF!+L202+L203+L204+L205+L206+L207+#REF!+L208+#REF!+#REF!+#REF!+#REF!+#REF!+#REF!+#REF!+#REF!+#REF!+L209+L210+#REF!+L211+L212+L213+L214+L215+L216+L217+L218+L219+L220+L221+L222+L223+L224+#REF!+#REF!+L225+#REF!+#REF!+L226+#REF!+#REF!+#REF!+L227+L228+L229+L230+L231+L232+#REF!+L233+L234+L235+L236+#REF!+#REF!+#REF!+#REF!+#REF!+#REF!+#REF!+#REF!+#REF!+#REF!+#REF!+L237+L238+L239+L240+L241+L242+L243+L244+L245+L246+L247+L248+#REF!+L249+L252+L253+#REF!+L254+L255+#REF!+L256+L257+L258+L259+#REF!+L260+#REF!+#REF!+L261+L262+L263+#REF!+L264+L265+L266+L267+#REF!+L268+L269+L270+L271+L272+L273+L274+L275+L276+#REF!+#REF!+L277+L278+#REF!+L279+L280+L281+L282+#REF!+#REF!+#REF!+L283+L284+L285+L286+L287+L288+L289+L290+L291+L292+L293+L294+L295+L296+L297+L298+L299+L300+L301+L302+L303+L304+L305+#REF!+L306+L307+L308+L309+L310+L311+L312+L313+L314+L315+L316+L317+L318+L319+L320+#REF!+L321+#REF!+L322+L323+L324+L325+#REF!+L326+L327+L328+L329+L330+L331+L332+L333+L334+L335+L336+L337+L338+#REF!+L339+#REF!+#REF!+L340+#REF!+L341+L342+L343+L344+L345+L346+L347+L348+#REF!+#REF!+#REF!+#REF!+#REF!+L349+L350+#REF!+L351+#REF!+L352+L353+L354+L355+L356+L357+#REF!+L358+L359+#REF!+L360+L361+L362+L363+L364+L365+L366+L367+L368+L369+L370+L371+L372+L373+L374+L375+L376+L377+#REF!+L378+L379+L380+#REF!+#REF!+L381+L382+L383+L384+L385+L386+L387+L388+#REF!+L389+L390+L391+L392+L393+L394+L395+#REF!+#REF!+L396+#REF!+L397+L398+L399+L400+L401+L402+L403+L404+L405+L406+L407+L408+L409+L410+L411+L412+L413+L414+L415+L416+L417+#REF!+#REF!+#REF!+L418+L419+L423+L424+L425+L426+#REF!+L427+#REF!+L428+L429+L430+L431+L432+L433+L434+L435+#REF!+#REF!+L436+L437+#REF!+L438+L439+L440+L441+L442+#REF!+#REF!+L443+L444+L445+#REF!+L447+L446+L448+L449+L450+L451+#REF!+#REF!+L452+#REF!+#REF!+#REF!+L453+#REF!+#REF!+#REF!+#REF!+#REF!+#REF!+L454+L455+L456+L457+L458+L459+L460+L461+L462+L463+L464+#REF!+#REF!+#REF!+#REF!+#REF!+#REF!+#REF!+#REF!+#REF!+#REF!+#REF!+#REF!+#REF!+#REF!+#REF!+#REF!+#REF!+#REF!+#REF!+#REF!+#REF!+#REF!+#REF!+#REF!+#REF!+#REF!+#REF!+L466+L468+L469+L470+L471+L472+L473+L474+L475+L476+L477+L478+L479+L480+L481+L482+L483+L484+L485+L486+L487+L488+L489+L490+L491+L492+L493+L494+L495+L496+L497+L498+L499+L500+L501+L502+L503+L504+L505+L506+L507+L508+L509+L510+L511+L512+L513+L514+L515+L516+L517+L518+L519+L520+L521+L522+L523+L524+L525+L526+L527+L528+L529+L530+L531+L532+L533+L534+L560+#REF!+L720+L721+L722+L723+L724+L725+L726+L727+L728+L752+L753+L754+L755+L756+L757+L758+L1002+L1003+L1004+L1005+L1006+L1007+L1008+L1050+L1094</f>
        <v>#REF!</v>
      </c>
      <c r="M1114" s="42" t="e">
        <f>+#REF!+#REF!+#REF!+#REF!+M110+M111+#REF!+M112+#REF!+M113+M114+M115+#REF!+M116+M117+M118+M119+#REF!+M120+M121+#REF!+#REF!+#REF!+M122+M123+M124+M125+M126+#REF!+#REF!+M127+M128+M129+M130+M131+M132+#REF!+M133+#REF!+#REF!+#REF!+#REF!+M134+M135+#REF!+M136+#REF!+#REF!+#REF!+M137+M138+M139+M140+#REF!+M164+M165+#REF!+M167+M168+M178+#REF!+#REF!+#REF!+M179+M180+M181+M182+M183+M184+#REF!+M185+M186+M187+M188+M189+#REF!+M190+M191+M192+M193+M194+M195+M196+M197+#REF!+M198+M199+M200+M201+#REF!+M202+M203+M204+M205+M206+M207+#REF!+M208+#REF!+#REF!+#REF!+#REF!+#REF!+#REF!+#REF!+#REF!+#REF!+M209+M210+#REF!+M211+M212+M213+M214+M215+M216+M217+M218+M219+M220+M221+M222+M223+M224+#REF!+#REF!+M225+#REF!+#REF!+M226+#REF!+#REF!+#REF!+M227+M228+M229+M230+M231+M232+#REF!+M233+M234+M235+M236+#REF!+#REF!+#REF!+#REF!+#REF!+#REF!+#REF!+#REF!+#REF!+#REF!+#REF!+M237+M238+M239+M240+M241+M242+M243+M244+M245+M246+M247+M248+#REF!+M249+M252+M253+#REF!+M254+M255+#REF!+M256+M257+M258+M259+#REF!+M260+#REF!+#REF!+M261+M262+M263+#REF!+M264+M265+M266+M267+#REF!+M268+M269+M270+M271+M272+M273+M274+M275+M276+#REF!+#REF!+M277+M278+#REF!+M279+M280+M281+M282+#REF!+#REF!+#REF!+M283+M284+M285+M286+M287+M288+M289+M290+M291+M292+M293+M294+M295+M296+M297+M298+M299+M300+M301+M302+M303+M304+M305+#REF!+M306+M307+M308+M309+M310+M311+M312+M313+M314+M315+M316+M317+M318+M319+M320+#REF!+M321+#REF!+M322+M323+M324+M325+#REF!+M326+M327+M328+M329+M330+M331+M332+M333+M334+M335+M336+M337+M338+#REF!+M339+#REF!+#REF!+M340+#REF!+M341+M342+M343+M344+M345+M346+M347+M348+#REF!+#REF!+#REF!+#REF!+#REF!+M349+M350+#REF!+M351+#REF!+M352+M353+M354+M355+M356+M357+#REF!+M358+M359+#REF!+M360+M361+M362+M363+M364+M365+M366+M367+M368+M369+M370+M371+M372+M373+M374+M375+M376+M377+#REF!+M378+M379+M380+#REF!+#REF!+M381+M382+M383+M384+M385+M386+M387+M388+#REF!+M389+M390+M391+M392+M393+M394+M395+#REF!+#REF!+M396+#REF!+M397+M398+M399+M400+M401+M402+M403+M404+M405+M406+M407+M408+M409+M410+M411+M412+M413+M414+M415+M416+M417+#REF!+#REF!+#REF!+M418+M419+M423+M424+M425+M426+#REF!+M427+#REF!+M428+M429+M430+M431+M432+M433+M434+M435+#REF!+#REF!+M436+M437+#REF!+M438+M439+M440+M441+M442+#REF!+#REF!+M443+M444+M445+#REF!+M447+M446+M448+M449+M450+M451+#REF!+#REF!+M452+#REF!+#REF!+#REF!+M453+#REF!+#REF!+#REF!+#REF!+#REF!+#REF!+M454+M455+M456+M457+M458+M459+M460+M461+M462+M463+M464+#REF!+#REF!+#REF!+#REF!+#REF!+#REF!+#REF!+#REF!+#REF!+#REF!+#REF!+#REF!+#REF!+#REF!+#REF!+#REF!+#REF!+#REF!+#REF!+#REF!+#REF!+#REF!+#REF!+#REF!+#REF!+#REF!+#REF!+M466+M468+M469+M470+M471+M472+M473+M474+M475+M476+M477+M478+M479+M480+M481+M482+M483+M484+M485+M486+M487+M488+M489+M490+M491+M492+M493+M494+M495+M496+M497+M498+M499+M500+M501+M502+M503+M504+M505+M506+M507+M508+M509+M510+M511+M512+M513+M514+M515+M516+M517+M518+M519+M520+M521+M522+M523+M524+M525+M526+M527+M528+M529+M530+M531+M532+M533+M534+M560+#REF!+M720+M721+M722+M723+M724+M725+M726+M727+M728+M752+M753+M754+M755+M756+M757+M758+M1002+M1003+M1004+M1005+M1006+M1007+M1008+M1050+M1094</f>
        <v>#REF!</v>
      </c>
      <c r="N1114" s="42" t="e">
        <f>+#REF!+#REF!+#REF!+#REF!+N110+N111+#REF!+N112+#REF!+N113+N114+N115+#REF!+N116+N117+N118+N119+#REF!+N120+N121+#REF!+#REF!+#REF!+N122+N123+N124+N125+N126+#REF!+#REF!+N127+N128+N129+N130+N131+N132+#REF!+N133+#REF!+#REF!+#REF!+#REF!+N134+N135+#REF!+N136+#REF!+#REF!+#REF!+N137+N138+N139+N140+#REF!+N164+N165+#REF!+N167+N168+N178+#REF!+#REF!+#REF!+N179+N180+N181+N182+N183+N184+#REF!+N185+N186+N187+N188+N189+#REF!+N190+N191+N192+N193+N194+N195+N196+N197+#REF!+N198+N199+N200+N201+#REF!+N202+N203+N204+N205+N206+N207+#REF!+N208+#REF!+#REF!+#REF!+#REF!+#REF!+#REF!+#REF!+#REF!+#REF!+N209+N210+#REF!+N211+N212+N213+N214+N215+N216+N217+N218+N219+N220+N221+N222+N223+N224+#REF!+#REF!+N225+#REF!+#REF!+N226+#REF!+#REF!+#REF!+N227+N228+N229+N230+N231+N232+#REF!+N233+N234+N235+N236+#REF!+#REF!+#REF!+#REF!+#REF!+#REF!+#REF!+#REF!+#REF!+#REF!+#REF!+N237+N238+N239+N240+N241+N242+N243+N244+N245+N246+N247+N248+#REF!+N249+N252+N253+#REF!+N254+N255+#REF!+N256+N257+N258+N259+#REF!+N260+#REF!+#REF!+N261+N262+N263+#REF!+N264+N265+N266+N267+#REF!+N268+N269+N270+N271+N272+N273+N274+N275+N276+#REF!+#REF!+N277+N278+#REF!+N279+N280+N281+N282+#REF!+#REF!+#REF!+N283+N284+N285+N286+N287+N288+N289+N290+N291+N292+N293+N294+N295+N296+N297+N298+N299+N300+N301+N302+N303+N304+N305+#REF!+N306+N307+N308+N309+N310+N311+N312+N313+N314+N315+N316+N317+N318+N319+N320+#REF!+N321+#REF!+N322+N323+N324+N325+#REF!+N326+N327+N328+N329+N330+N331+N332+N333+N334+N335+N336+N337+N338+#REF!+N339+#REF!+#REF!+N340+#REF!+N341+N342+N343+N344+N345+N346+N347+N348+#REF!+#REF!+#REF!+#REF!+#REF!+N349+N350+#REF!+N351+#REF!+N352+N353+N354+N355+N356+N357+#REF!+N358+N359+#REF!+N360+N361+N362+N363+N364+N365+N366+N367+N368+N369+N370+N371+N372+N373+N374+N375+N376+N377+#REF!+N378+N379+N380+#REF!+#REF!+N381+N382+N383+N384+N385+N386+N387+N388+#REF!+N389+N390+N391+N392+N393+N394+N395+#REF!+#REF!+N396+#REF!+N397+N398+N399+N400+N401+N402+N403+N404+N405+N406+N407+N408+N409+N410+N411+N412+N413+N414+N415+N416+N417+#REF!+#REF!+#REF!+N418+N419+N423+N424+N425+N426+#REF!+N427+#REF!+N428+N429+N430+N431+N432+N433+N434+N435+#REF!+#REF!+N436+N437+#REF!+N438+N439+N440+N441+N442+#REF!+#REF!+N443+N444+N445+#REF!+N447+N446+N448+N449+N450+N451+#REF!+#REF!+N452+#REF!+#REF!+#REF!+N453+#REF!+#REF!+#REF!+#REF!+#REF!+#REF!+N454+N455+N456+N457+N458+N459+N460+N461+N462+N463+N464+#REF!+#REF!+#REF!+#REF!+#REF!+#REF!+#REF!+#REF!+#REF!+#REF!+#REF!+#REF!+#REF!+#REF!+#REF!+#REF!+#REF!+#REF!+#REF!+#REF!+#REF!+#REF!+#REF!+#REF!+#REF!+#REF!+#REF!+N466+N468+N469+N470+N471+N472+N473+N474+N475+N476+N477+N478+N479+N480+N481+N482+N483+N484+N485+N486+N487+N488+N489+N490+N491+N492+N493+N494+N495+N496+N497+N498+N499+N500+N501+N502+N503+N504+N505+N506+N507+N508+N509+N510+N511+N512+N513+N514+N515+N516+N517+N518+N519+N520+N521+N522+N523+N524+N525+N526+N527+N528+N529+N530+N531+N532+N533+N534+N560+#REF!+N720+N721+N722+N723+N724+N725+N726+N727+N728+N752+N753+N754+N755+N756+N757+N758+N1002+N1003+N1004+N1005+N1006+N1007+N1008+N1050+N1094</f>
        <v>#REF!</v>
      </c>
      <c r="O1114" s="42" t="e">
        <f>+#REF!+#REF!+#REF!+#REF!+O110+O111+#REF!+O112+#REF!+O113+O114+O115+#REF!+O116+O117+O118+O119+#REF!+O120+O121+#REF!+#REF!+#REF!+O122+O123+O124+O125+O126+#REF!+#REF!+O127+O128+O129+O130+O131+O132+#REF!+O133+#REF!+#REF!+#REF!+#REF!+O134+O135+#REF!+O136+#REF!+#REF!+#REF!+O137+O138+O139+O140+#REF!+O164+O165+#REF!+O167+O168+O178+#REF!+#REF!+#REF!+O179+O180+O181+O182+O183+O184+#REF!+O185+O186+O187+O188+O189+#REF!+O190+O191+O192+O193+O194+O195+O196+O197+#REF!+O198+O199+O200+O201+#REF!+O202+O203+O204+O205+O206+O207+#REF!+O208+#REF!+#REF!+#REF!+#REF!+#REF!+#REF!+#REF!+#REF!+#REF!+O209+O210+#REF!+O211+O212+O213+O214+O215+O216+O217+O218+O219+O220+O221+O222+O223+O224+#REF!+#REF!+O225+#REF!+#REF!+O226+#REF!+#REF!+#REF!+O227+O228+O229+O230+O231+O232+#REF!+O233+O234+O235+O236+#REF!+#REF!+#REF!+#REF!+#REF!+#REF!+#REF!+#REF!+#REF!+#REF!+#REF!+O237+O238+O239+O240+O241+O242+O243+O244+O245+O246+O247+O248+#REF!+O249+O252+O253+#REF!+O254+O255+#REF!+O256+O257+O258+O259+#REF!+O260+#REF!+#REF!+O261+O262+O263+#REF!+O264+O265+O266+O267+#REF!+O268+O269+O270+O271+O272+O273+O274+O275+O276+#REF!+#REF!+O277+O278+#REF!+O279+O280+O281+O282+#REF!+#REF!+#REF!+O283+O284+O285+O286+O287+O288+O289+O290+O291+O292+O293+O294+O295+O296+O297+O298+O299+O300+O301+O302+O303+O304+O305+#REF!+O306+O307+O308+O309+O310+O311+O312+O313+O314+O315+O316+O317+O318+O319+O320+#REF!+O321+#REF!+O322+O323+O324+O325+#REF!+O326+O327+O328+O329+O330+O331+O332+O333+O334+O335+O336+O337+O338+#REF!+O339+#REF!+#REF!+O340+#REF!+O341+O342+O343+O344+O345+O346+O347+O348+#REF!+#REF!+#REF!+#REF!+#REF!+O349+O350+#REF!+O351+#REF!+O352+O353+O354+O355+O356+O357+#REF!+O358+O359+#REF!+O360+O361+O362+O363+O364+O365+O366+O367+O368+O369+O370+O371+O372+O373+O374+O375+O376+O377+#REF!+O378+O379+O380+#REF!+#REF!+O381+O382+O383+O384+O385+O386+O387+O388+#REF!+O389+O390+O391+O392+O393+O394+O395+#REF!+#REF!+O396+#REF!+O397+O398+O399+O400+O401+O402+O403+O404+O405+O406+O407+O408+O409+O410+O411+O412+O413+O414+O415+O416+O417+#REF!+#REF!+#REF!+O418+O419+O423+O424+O425+O426+#REF!+O427+#REF!+O428+O429+O430+O431+O432+O433+O434+O435+#REF!+#REF!+O436+O437+#REF!+O438+O439+O440+O441+O442+#REF!+#REF!+O443+O444+O445+#REF!+O447+O446+O448+O449+O450+O451+#REF!+#REF!+O452+#REF!+#REF!+#REF!+O453+#REF!+#REF!+#REF!+#REF!+#REF!+#REF!+O454+O455+O456+O457+O458+O459+O460+O461+O462+O463+O464+#REF!+#REF!+#REF!+#REF!+#REF!+#REF!+#REF!+#REF!+#REF!+#REF!+#REF!+#REF!+#REF!+#REF!+#REF!+#REF!+#REF!+#REF!+#REF!+#REF!+#REF!+#REF!+#REF!+#REF!+#REF!+#REF!+#REF!+O466+O468+O469+O470+O471+O472+O473+O474+O475+O476+O477+O478+O479+O480+O481+O482+O483+O484+O485+O486+O487+O488+O489+O490+O491+O492+O493+O494+O495+O496+O497+O498+O499+O500+O501+O502+O503+O504+O505+O506+O507+O508+O509+O510+O511+O512+O513+O514+O515+O516+O517+O518+O519+O520+O521+O522+O523+O524+O525+O526+O527+O528+O529+O530+O531+O532+O533+O534+O560+#REF!+O720+O721+O722+O723+O724+O725+O726+O727+O728+O752+O753+O754+O755+O756+O757+O758+O1002+O1003+O1004+O1005+O1006+O1007+O1008+O1050+O1094</f>
        <v>#REF!</v>
      </c>
      <c r="P1114" s="42" t="e">
        <f>+#REF!+#REF!+#REF!+#REF!+P110+P111+#REF!+P112+#REF!+P113+P114+P115+#REF!+P116+P117+P118+P119+#REF!+P120+P121+#REF!+#REF!+#REF!+P122+P123+P124+P125+P126+#REF!+#REF!+P127+P128+P129+P130+P131+P132+#REF!+P133+#REF!+#REF!+#REF!+#REF!+P134+P135+#REF!+P136+#REF!+#REF!+#REF!+P137+P138+P139+P140+#REF!+P164+P165+#REF!+P167+P168+P178+#REF!+#REF!+#REF!+P179+P180+P181+P182+P183+P184+#REF!+P185+P186+P187+P188+P189+#REF!+P190+P191+P192+P193+P194+P195+P196+P197+#REF!+P198+P199+P200+P201+#REF!+P202+P203+P204+P205+P206+P207+#REF!+P208+#REF!+#REF!+#REF!+#REF!+#REF!+#REF!+#REF!+#REF!+#REF!+P209+P210+#REF!+P211+P212+P213+P214+P215+P216+P217+P218+P219+P220+P221+P222+P223+P224+#REF!+#REF!+P225+#REF!+#REF!+P226+#REF!+#REF!+#REF!+P227+P228+P229+P230+P231+P232+#REF!+P233+P234+P235+P236+#REF!+#REF!+#REF!+#REF!+#REF!+#REF!+#REF!+#REF!+#REF!+#REF!+#REF!+P237+P238+P239+P240+P241+P242+P243+P244+P245+P246+P247+P248+#REF!+P249+P252+P253+#REF!+P254+P255+#REF!+P256+P257+P258+P259+#REF!+P260+#REF!+#REF!+P261+P262+P263+#REF!+P264+P265+P266+P267+#REF!+P268+P269+P270+P271+P272+P273+P274+P275+P276+#REF!+#REF!+P277+P278+#REF!+P279+P280+P281+P282+#REF!+#REF!+#REF!+P283+P284+P285+P286+P287+P288+P289+P290+P291+P292+P293+P294+P295+P296+P297+P298+P299+P300+P301+P302+P303+P304+P305+#REF!+P306+P307+P308+P309+P310+P311+P312+P313+P314+P315+P316+P317+P318+P319+P320+#REF!+P321+#REF!+P322+P323+P324+P325+#REF!+P326+P327+P328+P329+P330+P331+P332+P333+P334+P335+P336+P337+P338+#REF!+P339+#REF!+#REF!+P340+#REF!+P341+P342+P343+P344+P345+P346+P347+P348+#REF!+#REF!+#REF!+#REF!+#REF!+P349+P350+#REF!+P351+#REF!+P352+P353+P354+P355+P356+P357+#REF!+P358+P359+#REF!+P360+P361+P362+P363+P364+P365+P366+P367+P368+P369+P370+P371+P372+P373+P374+P375+P376+P377+#REF!+P378+P379+P380+#REF!+#REF!+P381+P382+P383+P384+P385+P386+P387+P388+#REF!+P389+P390+P391+P392+P393+P394+P395+#REF!+#REF!+P396+#REF!+P397+P398+P399+P400+P401+P402+P403+P404+P405+P406+P407+P408+P409+P410+P411+P412+P413+P414+P415+P416+P417+#REF!+#REF!+#REF!+P418+P419+P423+P424+P425+P426+#REF!+P427+#REF!+P428+P429+P430+P431+P432+P433+P434+P435+#REF!+#REF!+P436+P437+#REF!+P438+P439+P440+P441+P442+#REF!+#REF!+P443+P444+P445+#REF!+P447+P446+P448+P449+P450+P451+#REF!+#REF!+P452+#REF!+#REF!+#REF!+P453+#REF!+#REF!+#REF!+#REF!+#REF!+#REF!+P454+P455+P456+P457+P458+P459+P460+P461+P462+P463+P464+#REF!+#REF!+#REF!+#REF!+#REF!+#REF!+#REF!+#REF!+#REF!+#REF!+#REF!+#REF!+#REF!+#REF!+#REF!+#REF!+#REF!+#REF!+#REF!+#REF!+#REF!+#REF!+#REF!+#REF!+#REF!+#REF!+#REF!+P466+P468+P469+P470+P471+P472+P473+P474+P475+P476+P477+P478+P479+P480+P481+P482+P483+P484+P485+P486+P487+P488+P489+P490+P491+P492+P493+P494+P495+P496+P497+P498+P499+P500+P501+P502+P503+P504+P505+P506+P507+P508+P509+P510+P511+P512+P513+P514+P515+P516+P517+P518+P519+P520+P521+P522+P523+P524+P525+P526+P527+P528+P529+P530+P531+P532+P533+P534+P560+#REF!+P720+P721+P722+P723+P724+P725+P726+P727+P728+P752+P753+P754+P755+P756+P757+P758+P1002+P1003+P1004+P1005+P1006+P1007+P1008+P1050+P1094</f>
        <v>#REF!</v>
      </c>
      <c r="Q1114" s="42" t="e">
        <f>+#REF!+#REF!+#REF!+#REF!+Q110+Q111+#REF!+Q112+#REF!+Q113+Q114+Q115+#REF!+Q116+Q117+Q118+Q119+#REF!+Q120+Q121+#REF!+#REF!+#REF!+Q122+Q123+Q124+Q125+Q126+#REF!+#REF!+Q127+Q128+Q129+Q130+Q131+Q132+#REF!+Q133+#REF!+#REF!+#REF!+#REF!+#REF!+Q134+#REF!+Q136+#REF!+#REF!+#REF!+Q137+Q138+Q139+Q140+#REF!+Q164+Q165+#REF!+Q167+Q168+Q178+#REF!+#REF!+#REF!+Q179+Q180+Q181+Q182+Q183+Q184+#REF!+Q185+Q186+Q187+Q188+Q189+#REF!+Q190+Q191+Q192+Q193+Q194+Q195+Q196+Q197+#REF!+Q198+Q199+Q200+Q201+#REF!+Q202+Q203+Q204+Q205+Q206+Q207+#REF!+Q208+#REF!+#REF!+#REF!+#REF!+#REF!+#REF!+#REF!+#REF!+#REF!+Q209+Q210+#REF!+Q211+Q212+Q213+Q214+Q215+Q216+Q217+Q218+Q219+Q220+Q221+Q222+Q223+Q224+#REF!+#REF!+Q225+#REF!+#REF!+Q226+#REF!+#REF!+#REF!+Q227+Q228+Q229+Q230+Q231+Q232+#REF!+Q233+Q234+Q235+Q236+#REF!+#REF!+#REF!+#REF!+#REF!+#REF!+#REF!+#REF!+#REF!+#REF!+#REF!+Q237+Q238+Q239+Q240+Q241+Q242+Q243+Q244+Q245+Q246+Q247+Q248+#REF!+Q249+Q252+Q253+#REF!+Q254+Q255+#REF!+Q256+Q257+Q258+Q259+#REF!+Q260+#REF!+#REF!+Q261+Q262+Q263+#REF!+Q264+Q265+Q266+Q267+#REF!+Q268+Q269+Q270+Q271+Q272+Q273+Q274+Q275+Q276+#REF!+#REF!+Q277+Q278+#REF!+Q279+Q280+Q281+Q282+#REF!+#REF!+#REF!+Q283+Q284+Q285+Q286+Q287+Q288+Q289+Q290+Q291+Q292+Q293+Q294+Q295+Q296+Q297+Q298+Q299+Q300+Q301+Q302+Q303+Q304+Q305+#REF!+Q306+Q307+Q308+Q309+Q310+Q311+Q312+Q313+Q314+Q315+Q316+Q317+Q318+Q319+Q320+#REF!+Q321+#REF!+Q322+Q323+Q324+Q325+#REF!+Q326+Q327+Q328+Q329+Q330+Q331+Q332+Q333+Q334+Q335+Q336+Q337+Q338+#REF!+Q339+#REF!+#REF!+Q340+#REF!+Q341+Q342+Q343+Q344+Q345+Q346+Q347+Q348+#REF!+#REF!+#REF!+#REF!+#REF!+Q349+Q350+#REF!+Q351+#REF!+Q352+Q353+Q354+Q355+Q356+Q357+#REF!+Q358+Q359+#REF!+Q360+Q361+Q362+Q363+Q364+Q365+Q366+Q367+Q368+Q369+Q370+Q371+Q372+Q373+Q374+Q375+Q376+Q377+#REF!+Q378+Q379+Q380+#REF!+#REF!+Q381+Q382+Q383+Q384+Q385+Q386+Q387+Q388+#REF!+Q389+Q390+Q391+Q392+Q393+Q394+Q395+#REF!+#REF!+Q396+#REF!+Q397+Q398+Q399+Q400+Q401+Q402+Q403+Q404+Q405+Q406+Q407+Q408+Q409+Q410+Q411+Q412+Q413+Q414+Q415+Q416+Q417+#REF!+#REF!+#REF!+Q418+Q419+Q423+Q424+Q425+Q426+#REF!+Q427+#REF!+Q428+Q429+Q430+Q431+Q432+Q433+Q434+Q435+#REF!+#REF!+Q436+Q437+#REF!+Q438+Q439+Q440+Q441+Q442+#REF!+#REF!+Q443+Q444+Q445+#REF!+Q447+Q446+Q448+Q449+Q450+Q451+#REF!+#REF!+Q452+#REF!+#REF!+#REF!+Q453+#REF!+#REF!+#REF!+#REF!+#REF!+#REF!+Q454+Q455+Q456+Q457+Q458+Q459+Q460+Q461+Q462+Q463+Q464+#REF!+#REF!+#REF!+#REF!+#REF!+#REF!+#REF!+#REF!+#REF!+#REF!+#REF!+#REF!+#REF!+#REF!+#REF!+#REF!+#REF!+#REF!+#REF!+#REF!+#REF!+#REF!+#REF!+#REF!+#REF!+#REF!+#REF!+Q466+Q468+Q469+Q470+Q471+Q472+Q473+Q474+Q475+Q476+Q477+Q478+Q479+Q480+Q481+Q482+Q483+Q484+Q485+Q486+Q487+Q488+Q489+Q490+Q491+Q492+Q493+Q494+Q495+Q496+Q497+Q498+Q499+Q500+Q501+Q502+Q503+Q504+Q505+Q506+Q507+Q508+Q509+Q510+Q511+Q512+Q513+Q514+Q515+Q516+Q517+Q518+Q519+Q520+Q521+Q522+Q523+Q524+Q525+Q526+Q527+Q528+Q529+Q530+Q531+Q532+Q533+Q534+Q560+#REF!+Q720+Q721+Q722+Q723+Q724+Q725+Q726+Q727+Q728+Q752+Q753+Q754+Q755+Q756+Q757+Q758+Q1002+Q1003+Q1004+Q1005+Q1006+Q1007+Q1008+Q1050+Q1094</f>
        <v>#REF!</v>
      </c>
      <c r="R1114" s="42" t="e">
        <f>+#REF!+#REF!+#REF!+#REF!+R110+R111+#REF!+R112+#REF!+R113+R114+R115+#REF!+R116+R117+R118+R119+#REF!+R120+R121+#REF!+#REF!+#REF!+R122+R123+R124+R125+R126+#REF!+#REF!+R127+R128+R129+R130+R131+R132+#REF!+R133+#REF!+#REF!+#REF!+#REF!+R134+R135+#REF!+R136+#REF!+#REF!+#REF!+R137+R138+R139+R140+#REF!+R164+R165+#REF!+R167+R168+R178+#REF!+#REF!+#REF!+R179+R180+R181+R182+R183+R184+#REF!+R185+R186+R187+R188+R189+#REF!+R190+R191+R192+R193+R194+R195+R196+R197+#REF!+R198+R199+R200+R201+#REF!+R202+R203+R204+R205+R206+R207+#REF!+R208+#REF!+#REF!+#REF!+#REF!+#REF!+#REF!+#REF!+#REF!+#REF!+R209+R210+#REF!+R211+R212+R213+R214+R215+R216+R217+R218+R219+R220+R221+R222+R223+R224+#REF!+#REF!+R225+#REF!+#REF!+R226+#REF!+#REF!+#REF!+R227+R228+R229+R230+R231+R232+#REF!+R233+R234+R235+R236+#REF!+#REF!+#REF!+#REF!+#REF!+#REF!+#REF!+#REF!+#REF!+#REF!+#REF!+R237+R238+R239+R240+R241+R242+R243+R244+R245+R246+R247+R248+#REF!+R249+R252+R253+#REF!+R254+R255+#REF!+R256+R257+R258+R259+#REF!+R260+#REF!+#REF!+R261+R262+R263+#REF!+R264+R265+R266+R267+#REF!+R268+R269+R270+R271+R272+R273+R274+R275+R276+#REF!+#REF!+R277+R278+#REF!+R279+R280+R281+R282+#REF!+#REF!+#REF!+R283+R284+R285+R286+R287+R288+R289+R290+R291+R292+R293+R294+R295+R296+R297+R298+R299+R300+R301+R302+R303+R304+R305+#REF!+R306+R307+R308+R309+R310+R311+R312+R313+R314+R315+R316+R317+R318+R319+R320+#REF!+R321+#REF!+R322+R323+R324+R325+#REF!+R326+R327+R328+R329+R330+R331+R332+R333+R334+R335+R336+R337+R338+#REF!+R339+#REF!+#REF!+R340+#REF!+R341+R342+R343+R344+R345+R346+R347+R348+#REF!+#REF!+#REF!+#REF!+#REF!+R349+R350+#REF!+R351+#REF!+R352+R353+R354+R355+R356+R357+#REF!+R358+R359+#REF!+R360+R361+R362+R363+R364+R365+R366+R367+R368+R369+R370+R371+R372+R373+R374+R375+R376+R377+#REF!+R378+R379+R380+#REF!+#REF!+R381+R382+R383+R384+R385+R386+R387+R388+#REF!+R389+R390+R391+R392+R393+R394+R395+#REF!+#REF!+R396+#REF!+R397+R398+R399+R400+R401+R402+R403+R404+R405+R406+R407+R408+R409+R410+R411+R412+R413+R414+R415+R416+R417+#REF!+#REF!+#REF!+R418+R419+R423+R424+R425+R426+#REF!+R427+#REF!+R428+R429+R430+R431+R432+R433+R434+R435+#REF!+#REF!+R436+R437+#REF!+R438+R439+R440+R441+R442+#REF!+#REF!+R443+R444+R445+#REF!+R447+R446+R448+R449+R450+R451+#REF!+#REF!+R452+#REF!+#REF!+#REF!+R453+#REF!+#REF!+#REF!+#REF!+#REF!+#REF!+R454+R455+R456+R457+R458+R459+R460+R461+R462+R463+R464+#REF!+#REF!+#REF!+#REF!+#REF!+#REF!+#REF!+#REF!+#REF!+#REF!+#REF!+#REF!+#REF!+#REF!+#REF!+#REF!+#REF!+#REF!+#REF!+#REF!+#REF!+#REF!+#REF!+#REF!+#REF!+#REF!+#REF!+R466+R468+R469+R470+R471+R472+R473+R474+R475+R476+R477+R478+R479+R480+R481+R482+R483+R484+R485+R486+R487+R488+R489+R490+R491+R492+R493+R494+R495+R496+R497+R498+R499+R500+R501+R502+R503+R504+R505+R506+R507+R508+R509+R510+R511+R512+R513+R514+R515+R516+R517+R518+R519+R520+R521+R522+R523+R524+R525+R526+R527+R528+R529+R530+R531+R532+R533+R534+R560+#REF!+R720+R721+R722+R723+R724+R725+R726+R727+R728+R752+R753+R754+R755+R756+R757+R758+R1002+R1003+R1004+R1005+R1006+R1007+R1008+R1050+R1094</f>
        <v>#REF!</v>
      </c>
      <c r="S1114" s="42" t="e">
        <f>+#REF!+#REF!+#REF!+#REF!+S110+S111+#REF!+S112+#REF!+S113+S114+S115+#REF!+S116+S117+S118+S119+#REF!+S120+S121+#REF!+#REF!+#REF!+S122+S123+S124+S125+S126+#REF!+#REF!+S127+S128+S129+S130+S131+S132+#REF!+S133+#REF!+#REF!+#REF!+#REF!+S134+S135+#REF!+S136+#REF!+#REF!+#REF!+S137+S138+S139+S140+#REF!+S164+S165+#REF!+S167+S168+S178+#REF!+#REF!+#REF!+S179+S180+S181+S182+S183+S184+#REF!+S185+S186+S187+S188+S189+#REF!+S190+S191+S192+S193+S194+S195+S196+S197+#REF!+S198+S199+S200+S201+#REF!+S202+S203+S204+S205+S206+S207+#REF!+S208+#REF!+#REF!+#REF!+#REF!+#REF!+#REF!+#REF!+#REF!+#REF!+S209+S210+#REF!+S211+S212+S213+S214+S215+S216+S217+S218+S219+S220+S221+S222+S223+S224+#REF!+#REF!+S225+#REF!+#REF!+S226+#REF!+#REF!+#REF!+S227+S228+S229+S230+S231+S232+#REF!+S233+S234+S235+S236+#REF!+#REF!+#REF!+#REF!+#REF!+#REF!+#REF!+#REF!+#REF!+#REF!+#REF!+S237+S238+S239+S240+S241+S242+S243+S244+S245+S246+S247+S248+#REF!+S249+S252+S253+#REF!+S254+S255+#REF!+S256+S257+S258+S259+#REF!+S260+#REF!+#REF!+S261+S262+S263+#REF!+S264+S265+S266+S267+#REF!+S268+S269+S270+S271+S272+S273+S274+S275+S276+#REF!+#REF!+S277+S278+#REF!+S279+S280+S281+S282+#REF!+#REF!+#REF!+S283+S284+S285+S286+S287+S288+S289+S290+S291+S292+S293+S294+S295+S296+S297+S298+S299+S300+S301+S302+S303+S304+S305+#REF!+S306+S307+S308+S309+S310+S311+S312+S313+S314+S315+S316+S317+S318+S319+S320+#REF!+S321+#REF!+S322+S323+S324+S325+#REF!+S326+S327+S328+S329+S330+S331+S332+S333+S334+S335+S336+S337+S338+#REF!+S339+#REF!+#REF!+S340+#REF!+S341+S342+S343+S344+S345+S346+S347+S348+#REF!+#REF!+#REF!+#REF!+#REF!+S349+S350+#REF!+S351+#REF!+S352+S353+S354+S355+S356+S357+#REF!+S358+S359+#REF!+S360+S361+S362+S363+S364+S365+S366+S367+S368+S369+S370+S371+S372+S373+S374+S375+S376+S377+#REF!+S378+S379+S380+#REF!+#REF!+S381+S382+S383+S384+S385+S386+S387+S388+#REF!+S389+S390+S391+S392+S393+S394+S395+#REF!+#REF!+S396+#REF!+S397+S398+S399+S400+S401+S402+S403+S404+S405+S406+S407+S408+S409+S410+S411+S412+S413+S414+S415+S416+S417+#REF!+#REF!+#REF!+S418+S419+S423+S424+S425+S426+#REF!+S427+#REF!+S428+S429+S430+S431+S432+S433+S434+S435+#REF!+#REF!+S436+S437+#REF!+S438+S439+S440+S441+S442+#REF!+#REF!+S443+S444+S445+#REF!+S447+S446+S448+S449+S450+S451+#REF!+#REF!+S452+#REF!+#REF!+#REF!+S453+#REF!+#REF!+#REF!+#REF!+#REF!+#REF!+S454+S455+S456+S457+S458+S459+S460+S461+S462+S463+S464+#REF!+#REF!+#REF!+#REF!+#REF!+#REF!+#REF!+#REF!+#REF!+#REF!+#REF!+#REF!+#REF!+#REF!+#REF!+#REF!+#REF!+#REF!+#REF!+#REF!+#REF!+#REF!+#REF!+#REF!+#REF!+#REF!+#REF!+S466+S468+S469+S470+S471+S472+S473+S474+S475+S476+S477+S478+S479+S480+S481+S482+S483+S484+S485+S486+S487+S488+S489+S490+S491+S492+S493+S494+S495+S496+S497+S498+S499+S500+S501+S502+S503+S504+S505+S506+S507+S508+S509+S510+S511+S512+S513+S514+S515+S516+S517+S518+S519+S520+S521+S522+S523+S524+S525+S526+S527+S528+S529+S530+S531+S532+S533+S534+S560+#REF!+S720+S721+S722+S723+S724+S725+S726+S727+S728+S752+S753+S754+S755+S756+S757+S758+S1002+S1003+S1004+S1005+S1006+S1007+S1008+S1050+S1094</f>
        <v>#REF!</v>
      </c>
      <c r="T1114" s="42" t="e">
        <f>+#REF!+#REF!+#REF!+#REF!+T110+T111+#REF!+T112+#REF!+T113+T114+T115+#REF!+T116+T117+T118+T119+#REF!+T120+T121+#REF!+#REF!+#REF!+T122+T123+T124+T125+T126+#REF!+#REF!+T127+T128+T129+T130+T131+T132+#REF!+T133+#REF!+#REF!+#REF!+#REF!+T134+T135+#REF!+T136+#REF!+#REF!+#REF!+T137+T138+T139+T140+#REF!+T164+T165+#REF!+T167+T168+T178+#REF!+#REF!+#REF!+T179+T180+T181+T182+T183+T184+#REF!+T185+T186+T187+T188+T189+#REF!+T190+T191+T192+T193+T194+T195+T196+T197+#REF!+T198+T199+T200+T201+#REF!+T202+T203+T204+T205+T206+T207+#REF!+T208+#REF!+#REF!+#REF!+#REF!+#REF!+#REF!+#REF!+#REF!+#REF!+T209+T210+#REF!+T211+T212+T213+T214+T215+T216+T217+T218+T219+T220+T221+T222+T223+T224+#REF!+#REF!+T225+#REF!+#REF!+T226+#REF!+#REF!+#REF!+T227+T228+T229+T230+T231+T232+#REF!+T233+T234+T235+T236+#REF!+#REF!+#REF!+#REF!+#REF!+#REF!+#REF!+#REF!+#REF!+#REF!+#REF!+T237+T238+T239+T240+T241+T242+T243+T244+T245+T246+T247+T248+#REF!+T249+T252+T253+#REF!+T254+T255+#REF!+T256+T257+T258+T259+#REF!+T260+#REF!+#REF!+T261+T262+T263+#REF!+T264+T265+T266+T267+#REF!+T268+T269+T270+T271+T272+T273+T274+T275+T276+#REF!+#REF!+T277+T278+#REF!+T279+T280+T281+T282+#REF!+#REF!+#REF!+T283+T284+T285+T286+T287+T288+T289+T290+T291+T292+T293+T294+T295+T296+T297+T298+T299+T300+T301+T302+T303+T304+T305+#REF!+T306+T307+T308+T309+T310+T311+T312+T313+T314+T315+T316+T317+T318+T319+T320+#REF!+T321+#REF!+T322+T323+T324+T325+#REF!+T326+T327+T328+T329+T330+T331+T332+T333+T334+T335+T336+T337+T338+#REF!+T339+#REF!+#REF!+T340+#REF!+T341+T342+T343+T344+T345+T346+T347+T348+#REF!+#REF!+#REF!+#REF!+#REF!+T349+T350+#REF!+T351+#REF!+T352+T353+T354+T355+T356+T357+#REF!+T358+T359+#REF!+T360+T361+T362+T363+T364+T365+T366+T367+T368+T369+T370+T371+T372+T373+T374+T375+T376+T377+#REF!+T378+T379+T380+#REF!+#REF!+T381+T382+T383+T384+T385+T386+T387+T388+#REF!+T389+T390+T391+T392+T393+T394+T395+#REF!+#REF!+T396+#REF!+T397+T398+T399+T400+T401+T402+T403+T404+T405+T406+T407+T408+T409+T410+T411+T412+T413+T414+T415+T416+T417+#REF!+#REF!+#REF!+T418+T419+T423+T424+T425+T426+#REF!+T427+#REF!+T428+T429+T430+T431+T432+T433+T434+T435+#REF!+#REF!+T436+T437+#REF!+T438+T439+T440+T441+T442+#REF!+#REF!+T443+T444+T445+#REF!+T447+T446+T448+T449+T450+T451+#REF!+#REF!+T452+#REF!+#REF!+#REF!+T453+#REF!+#REF!+#REF!+#REF!+#REF!+#REF!+T454+T455+T456+T457+T458+T459+T460+T461+T462+T463+T464+#REF!+#REF!+#REF!+#REF!+#REF!+#REF!+#REF!+#REF!+#REF!+#REF!+#REF!+#REF!+#REF!+#REF!+#REF!+#REF!+#REF!+#REF!+#REF!+#REF!+#REF!+#REF!+#REF!+#REF!+#REF!+#REF!+#REF!+T466+T468+T469+T470+T471+T472+T473+T474+T475+T476+T477+T478+T479+T480+T481+T482+T483+T484+T485+T486+T487+T488+T489+T490+T491+T492+T493+T494+T495+T496+T497+T498+T499+T500+T501+T502+T503+T504+T505+T506+T507+T508+T509+T510+T511+T512+T513+T514+T515+T516+T517+T518+T519+T520+T521+T522+T523+T524+T525+T526+T527+T528+T529+T530+T531+T532+T533+T534+T560+#REF!+T720+T721+T722+T723+T724+T725+T726+T727+T728+T752+T753+T754+T755+T756+T757+T758+T1002+T1003+T1004+T1005+T1006+T1007+T1008+T1050+T1094</f>
        <v>#REF!</v>
      </c>
      <c r="U1114" s="42" t="e">
        <f>+#REF!+#REF!+#REF!+#REF!+U110+U111+#REF!+U112+#REF!+U113+U114+U115+#REF!+U116+U117+U118+U119+#REF!+U120+U121+#REF!+#REF!+#REF!+U122+U123+U124+U125+U126+#REF!+#REF!+U127+U128+U129+U130+U131+U132+#REF!+U133+#REF!+#REF!+#REF!+#REF!+U134+U135+#REF!+U136+#REF!+#REF!+#REF!+U137+U138+U139+U140+#REF!+U164+U165+#REF!+U167+U168+U178+#REF!+#REF!+#REF!+U179+U180+U181+U182+U183+U184+#REF!+U185+U186+U187+U188+U189+#REF!+U190+U191+U192+U193+U194+U195+U196+U197+#REF!+U198+U199+U200+U201+#REF!+U202+U203+U204+U205+U206+U207+#REF!+U208+#REF!+#REF!+#REF!+#REF!+#REF!+#REF!+#REF!+#REF!+#REF!+U209+U210+#REF!+U211+U212+U213+U214+U215+U216+U217+U218+U219+U220+U221+U222+U223+U224+#REF!+#REF!+U225+#REF!+#REF!+U226+#REF!+#REF!+#REF!+U227+U228+U229+U230+U231+U232+#REF!+U233+U234+U235+U236+#REF!+#REF!+#REF!+#REF!+#REF!+#REF!+#REF!+#REF!+#REF!+#REF!+#REF!+U237+U238+U239+U240+U241+U242+U243+U244+U245+U246+U247+U248+#REF!+U249+U252+U253+#REF!+U254+U255+#REF!+U256+U257+U258+U259+#REF!+U260+#REF!+#REF!+U261+U262+U263+#REF!+U264+U265+U266+U267+#REF!+U268+U269+U270+U271+U272+U273+U274+U275+U276+#REF!+#REF!+U277+U278+#REF!+U279+U280+U281+U282+#REF!+#REF!+#REF!+U283+U284+U285+U286+U287+U288+U289+U290+U291+U292+U293+U294+U295+U296+U297+U298+U299+U300+U301+U302+U303+U304+U305+#REF!+U306+U307+U308+U309+U310+U311+U312+U313+U314+U315+U316+U317+U318+U319+U320+#REF!+U321+#REF!+U322+U323+U324+U325+#REF!+U326+U327+U328+U329+U330+U331+U332+U333+U334+U335+U336+U337+U338+#REF!+U339+#REF!+#REF!+U340+#REF!+U341+U342+U343+U344+U345+U346+U347+U348+#REF!+#REF!+#REF!+#REF!+#REF!+U349+U350+#REF!+U351+#REF!+U352+U353+U354+U355+U356+U357+#REF!+U358+U359+#REF!+U360+U361+U362+U363+U364+U365+U366+U367+U368+U369+U370+U371+U372+U373+U374+U375+U376+U377+#REF!+U378+U379+U380+#REF!+#REF!+U381+U382+U383+U384+U385+U386+U387+U388+#REF!+U389+U390+U391+U392+U393+U394+U395+#REF!+#REF!+U396+#REF!+U397+U398+U399+U400+U401+U402+U403+U404+U405+U406+U407+U408+U409+U410+U411+U412+U413+U414+U415+U416+U417+#REF!+#REF!+#REF!+U418+U419+U423+U424+U425+U426+#REF!+U427+#REF!+U428+U429+U430+U431+U432+U433+U434+U435+#REF!+#REF!+U436+U437+#REF!+U438+U439+U440+U441+U442+#REF!+#REF!+U443+U444+U445+#REF!+U447+U446+U448+U449+U450+U451+#REF!+#REF!+U452+#REF!+#REF!+#REF!+U453+#REF!+#REF!+#REF!+#REF!+#REF!+#REF!+U454+U455+U456+U457+U458+U459+U460+U461+U462+U463+U464+#REF!+#REF!+#REF!+#REF!+#REF!+#REF!+#REF!+#REF!+#REF!+#REF!+#REF!+#REF!+#REF!+#REF!+#REF!+#REF!+#REF!+#REF!+#REF!+#REF!+#REF!+#REF!+#REF!+#REF!+#REF!+#REF!+#REF!+U466+U468+U469+U470+U471+U472+U473+U474+U475+U476+U477+U478+U479+U480+U481+U482+U483+U484+U485+U486+U487+U488+U489+U490+U491+U492+U493+U494+U495+U496+U497+U498+U499+U500+U501+U502+U503+U504+U505+U506+U507+U508+U509+U510+U511+U512+U513+U514+U515+U516+U517+U518+U519+U520+U521+U522+U523+U524+U525+U526+U527+U528+U529+U530+U531+U532+U533+U534+U560+#REF!+U720+U721+U722+U723+U724+U725+U726+U727+U728+U752+U753+U754+U755+U756+U757+U758+U1002+U1003+U1004+U1005+U1006+U1007+U1008+U1050+U1094</f>
        <v>#REF!</v>
      </c>
      <c r="V1114" s="42" t="e">
        <f>+#REF!+#REF!+#REF!+#REF!+V110+V111+#REF!+V112+#REF!+V113+V114+V115+#REF!+V116+V117+V118+V119+#REF!+V120+V121+#REF!+#REF!+#REF!+V122+V123+V124+V125+V126+#REF!+#REF!+V127+V128+V129+V130+V131+V132+#REF!+V133+#REF!+#REF!+#REF!+#REF!+V134+V135+#REF!+V136+#REF!+#REF!+#REF!+V137+V138+V139+V140+#REF!+V164+V165+#REF!+V167+V168+V178+#REF!+#REF!+#REF!+V179+V180+V181+V182+V183+V184+#REF!+V185+V186+V187+V188+V189+#REF!+V190+V191+V192+V193+V194+V195+V196+V197+#REF!+V198+V199+V200+V201+#REF!+V202+V203+V204+V205+V206+V207+#REF!+V208+#REF!+#REF!+#REF!+#REF!+#REF!+#REF!+#REF!+#REF!+#REF!+V209+V210+#REF!+V211+V212+V213+V214+V215+V216+V217+V218+V219+V220+V221+V222+V223+V224+#REF!+#REF!+V225+#REF!+#REF!+V226+#REF!+#REF!+#REF!+V227+V228+V229+V230+V231+V232+#REF!+V233+V234+V235+V236+#REF!+#REF!+#REF!+#REF!+#REF!+#REF!+#REF!+#REF!+#REF!+#REF!+#REF!+V237+V238+V239+V240+V241+V242+V243+V244+V245+V246+V247+V248+#REF!+V249+V252+V253+#REF!+V254+V255+#REF!+V256+V257+V258+V259+#REF!+V260+#REF!+#REF!+V261+V262+V263+#REF!+V264+V265+V266+V267+#REF!+V268+V269+V270+V271+V272+V273+V274+V275+V276+#REF!+#REF!+V277+V278+#REF!+V279+V280+V281+V282+#REF!+#REF!+#REF!+V283+V284+V285+V286+V287+V288+V289+V290+V291+V292+V293+V294+V295+V296+V297+V298+V299+V300+V301+V302+V303+V304+V305+#REF!+V306+V307+V308+V309+V310+V311+V312+V313+V314+V315+V316+V317+V318+V319+V320+#REF!+V321+#REF!+V322+V323+V324+V325+#REF!+V326+V327+V328+V329+V330+V331+V332+V333+V334+V335+V336+V337+V338+#REF!+V339+#REF!+#REF!+V340+#REF!+V341+V342+V343+V344+V345+V346+V347+V348+#REF!+#REF!+#REF!+#REF!+#REF!+V349+V350+#REF!+V351+#REF!+V352+V353+V354+V355+V356+V357+#REF!+V358+V359+#REF!+V360+V361+V362+V363+V364+V365+V366+V367+V368+V369+V370+V371+V372+V373+V374+V375+V376+V377+#REF!+V378+V379+V380+#REF!+#REF!+V381+V382+V383+V384+V385+V386+V387+V388+#REF!+V389+V390+V391+V392+V393+V394+V395+#REF!+#REF!+V396+#REF!+V397+V398+V399+V400+V401+V402+V403+V404+V405+V406+V407+V408+V409+V410+V411+V412+V413+V414+V415+V416+V417+#REF!+#REF!+#REF!+V418+V419+V423+V424+V425+V426+#REF!+V427+#REF!+V428+V429+V430+V431+V432+V433+V434+V435+#REF!+#REF!+V436+V437+#REF!+V438+V439+V440+V441+V442+#REF!+#REF!+V443+V444+V445+#REF!+V447+V446+V448+V449+V450+V451+#REF!+#REF!+V452+#REF!+#REF!+#REF!+V453+#REF!+#REF!+#REF!+#REF!+#REF!+#REF!+V454+V455+V456+V457+V458+V459+V460+V461+V462+V463+V464+#REF!+#REF!+#REF!+#REF!+#REF!+#REF!+#REF!+#REF!+#REF!+#REF!+#REF!+#REF!+#REF!+#REF!+#REF!+#REF!+#REF!+#REF!+#REF!+#REF!+#REF!+#REF!+#REF!+#REF!+#REF!+#REF!+#REF!+V466+V468+V469+V470+V471+V472+V473+V474+V475+V476+V477+V478+V479+V480+V481+V482+V483+V484+V485+V486+V487+V488+V489+V490+V491+V492+V493+V494+V495+V496+V497+V498+V499+V500+V501+V502+V503+V504+V505+V506+V507+V508+V509+V510+V511+V512+V513+V514+V515+V516+V517+V518+V519+V520+V521+V522+V523+V524+V525+V526+V527+V528+V529+V530+V531+V532+V533+V534+V560+#REF!+V720+V721+V722+V723+V724+V725+V726+V727+V728+V752+V753+V754+V755+V756+V757+V758+V1002+V1003+V1004+V1005+V1006+V1007+V1008+V1050+V1094</f>
        <v>#REF!</v>
      </c>
      <c r="W1114" s="42" t="e">
        <f>+#REF!+#REF!+#REF!+#REF!+W110+W111+#REF!+W112+#REF!+W113+W114+W115+#REF!+W116+W117+W118+W119+#REF!+W120+W121+#REF!+#REF!+#REF!+W122+W123+W124+W125+W126+#REF!+#REF!+W127+W128+W129+W130+W131+W132+#REF!+W133+#REF!+#REF!+#REF!+#REF!+W134+W135+#REF!+W136+#REF!+#REF!+#REF!+W137+W138+W139+W140+#REF!+W164+W165+#REF!+W167+W168+W178+#REF!+#REF!+#REF!+W179+W180+W181+W182+W183+W184+#REF!+W185+W186+W187+W188+W189+#REF!+W190+W191+W192+W193+W194+W195+W196+W197+#REF!+W198+W199+W200+W201+#REF!+W202+W203+W204+W205+W206+W207+#REF!+W208+#REF!+#REF!+#REF!+#REF!+#REF!+#REF!+#REF!+#REF!+#REF!+W209+W210+#REF!+W211+W212+W213+W214+W215+W216+W217+W218+W219+W220+W221+W222+W223+W224+#REF!+#REF!+W225+#REF!+#REF!+W226+#REF!+#REF!+#REF!+W227+W228+W229+W230+W231+W232+#REF!+W233+W234+W235+W236+#REF!+#REF!+#REF!+#REF!+#REF!+#REF!+#REF!+#REF!+#REF!+#REF!+#REF!+W237+W238+W239+W240+W241+W242+W243+W244+W245+W246+W247+W248+#REF!+W249+W252+W253+#REF!+W254+W255+#REF!+W256+W257+W258+W259+#REF!+W260+#REF!+#REF!+W261+W262+W263+#REF!+W264+W265+W266+W267+#REF!+W268+W269+W270+W271+W272+W273+W274+W275+W276+#REF!+#REF!+W277+W278+#REF!+W279+W280+W281+W282+#REF!+#REF!+#REF!+W283+W284+W285+W286+W287+W288+W289+W290+W291+W292+W293+W294+W295+W296+W297+W298+W299+W300+W301+W302+W303+W304+W305+#REF!+W306+W307+W308+W309+W310+W311+W312+W313+W314+W315+W316+W317+W318+W319+W320+#REF!+W321+#REF!+W322+W323+W324+W325+#REF!+W326+W327+W328+W329+W330+W331+W332+W333+W334+W335+W336+W337+W338+#REF!+W339+#REF!+#REF!+W340+#REF!+W341+W342+W343+W344+W345+W346+W347+W348+#REF!+#REF!+#REF!+#REF!+#REF!+W349+W350+#REF!+W351+#REF!+W352+W353+W354+W355+W356+W357+#REF!+W358+W359+#REF!+W360+W361+W362+W363+W364+W365+W366+W367+W368+W369+W370+W371+W372+W373+W374+W375+W376+W377+#REF!+W378+W379+W380+#REF!+#REF!+W381+W382+W383+W384+W385+W386+W387+W388+#REF!+W389+W390+W391+W392+W393+W394+W395+#REF!+#REF!+W396+#REF!+W397+W398+W399+W400+W401+W402+W403+W404+W405+W406+W407+W408+W409+W410+W411+W412+W413+W414+W415+W416+W417+#REF!+#REF!+#REF!+W418+W419+W423+W424+W425+W426+#REF!+W427+#REF!+W428+W429+W430+W431+W432+W433+W434+W435+#REF!+#REF!+W436+W437+#REF!+W438+W439+W440+W441+W442+#REF!+#REF!+W443+W444+W445+#REF!+W447+W446+W448+W449+W450+W451+#REF!+#REF!+W452+#REF!+#REF!+#REF!+W453+#REF!+#REF!+#REF!+#REF!+#REF!+#REF!+W454+W455+W456+W457+W458+W459+W460+W461+W462+W463+W464+#REF!+#REF!+#REF!+#REF!+#REF!+#REF!+#REF!+#REF!+#REF!+#REF!+#REF!+#REF!+#REF!+#REF!+#REF!+#REF!+#REF!+#REF!+#REF!+#REF!+#REF!+#REF!+#REF!+#REF!+#REF!+#REF!+#REF!+W466+W468+W469+W470+W471+W472+W473+W474+W475+W476+W477+W478+W479+W480+W481+W482+W483+W484+W485+W486+W487+W488+W489+W490+W491+W492+W493+W494+W495+W496+W497+W498+W499+W500+W501+W502+W503+W504+W505+W506+W507+W508+W509+W510+W511+W512+W513+W514+W515+W516+W517+W518+W519+W520+W521+W522+W523+W524+W525+W526+W527+W528+W529+W530+W531+W532+W533+W534+W560+#REF!+W720+W721+W722+W723+W724+W725+W726+W727+W728+W752+W753+W754+W755+W756+W757+W758+W1002+W1003+W1004+W1005+W1006+W1007+W1008+W1050+W1094</f>
        <v>#REF!</v>
      </c>
      <c r="X1114" s="42" t="e">
        <f>+#REF!+#REF!+#REF!+#REF!+X110+X111+#REF!+X112+#REF!+X113+X114+X115+#REF!+X116+X117+X118+X119+#REF!+X120+X121+#REF!+#REF!+#REF!+X122+X123+X124+X125+X126+#REF!+#REF!+X127+X128+X129+X130+X131+X132+#REF!+X133+#REF!+#REF!+#REF!+#REF!+X134+X135+#REF!+X136+#REF!+#REF!+#REF!+X137+X138+X139+X140+#REF!+X164+X165+#REF!+X167+X168+X178+#REF!+#REF!+#REF!+X179+X180+X181+X182+X183+X184+#REF!+X185+X186+X187+X188+X189+#REF!+X190+X191+X192+X193+X194+X195+X196+X197+#REF!+X198+X199+X200+X201+#REF!+X202+X203+X204+X205+X206+X207+#REF!+X208+#REF!+#REF!+#REF!+#REF!+#REF!+#REF!+#REF!+#REF!+#REF!+X209+X210+#REF!+X211+X212+X213+X214+X215+X216+X217+X218+X219+X220+X221+X222+X223+X224+#REF!+#REF!+X225+#REF!+#REF!+X226+#REF!+#REF!+#REF!+X227+X228+X229+X230+X231+X232+#REF!+X233+X234+X235+X236+#REF!+#REF!+#REF!+#REF!+#REF!+#REF!+#REF!+#REF!+#REF!+#REF!+#REF!+X237+X238+X239+X240+X241+X242+X243+X244+X245+X246+X247+X248+#REF!+X249+X252+X253+#REF!+X254+X255+#REF!+X256+X257+X258+X259+#REF!+X260+#REF!+#REF!+X261+X262+X263+#REF!+X264+X265+X266+X267+#REF!+X268+X269+X270+X271+X272+X273+X274+X275+X276+#REF!+#REF!+X277+X278+#REF!+X279+X280+X281+X282+#REF!+#REF!+#REF!+X283+X284+X285+X286+X287+X288+X289+X290+X291+X292+X293+X294+X295+X296+X297+X298+X299+X300+X301+X302+X303+X304+X305+#REF!+X306+X307+X308+X309+X310+X311+X312+X313+X314+X315+X316+X317+X318+X319+X320+#REF!+X321+#REF!+X322+X323+X324+X325+#REF!+X326+X327+X328+X329+X330+X331+X332+X333+X334+X335+X336+X337+X338+#REF!+X339+#REF!+#REF!+X340+#REF!+X341+X342+X343+X344+X345+X346+X347+X348+#REF!+#REF!+#REF!+#REF!+#REF!+X349+X350+#REF!+X351+#REF!+X352+X353+X354+X355+X356+X357+#REF!+X358+X359+#REF!+X360+X361+X362+X363+X364+X365+X366+X367+X368+X369+X370+X371+X372+X373+X374+X375+X376+X377+#REF!+X378+X379+X380+#REF!+#REF!+X381+X382+X383+X384+X385+X386+X387+X388+#REF!+X389+X390+X391+X392+X393+X394+X395+#REF!+#REF!+X396+#REF!+X397+X398+X399+X400+X401+X402+X403+X404+X405+X406+X407+X408+X409+X410+X411+X412+X413+X414+X415+X416+X417+#REF!+#REF!+#REF!+X418+X419+X423+X424+X425+X426+#REF!+X427+#REF!+X428+X429+X430+X431+X432+X433+X434+X435+#REF!+#REF!+X436+X437+#REF!+X438+X439+X440+X441+X442+#REF!+#REF!+X443+X444+X445+#REF!+X447+X446+X448+X449+X450+X451+#REF!+#REF!+X452+#REF!+#REF!+#REF!+X453+#REF!+#REF!+#REF!+#REF!+#REF!+#REF!+X454+X455+X456+X457+X458+X459+X460+X461+X462+X463+X464+#REF!+#REF!+#REF!+#REF!+#REF!+#REF!+#REF!+#REF!+#REF!+#REF!+#REF!+#REF!+#REF!+#REF!+#REF!+#REF!+#REF!+#REF!+#REF!+#REF!+#REF!+#REF!+#REF!+#REF!+#REF!+#REF!+#REF!+X466+X468+X469+X470+X471+X472+X473+X474+X475+X476+X477+X478+X479+X480+X481+X482+X483+X484+X485+X486+X487+X488+X489+X490+X491+X492+X493+X494+X495+X496+X497+X498+X499+X500+X501+X502+X503+X504+X505+X506+X507+X508+X509+X510+X511+X512+X513+X514+X515+X516+X517+X518+X519+X520+X521+X522+X523+X524+X525+X526+X527+X528+X529+X530+X531+X532+X533+X534+X560+#REF!+X720+X721+X722+X723+X724+X725+X726+X727+X728+X752+X753+X754+X755+X756+X757+X758+X1002+X1003+X1004+X1005+X1006+X1007+X1008+X1050+X1094</f>
        <v>#REF!</v>
      </c>
      <c r="Y1114" s="42" t="e">
        <f>+#REF!+#REF!+#REF!+#REF!+Y110+Y111+#REF!+Y112+#REF!+Y113+Y114+Y115+#REF!+Y116+Y117+Y118+Y119+#REF!+Y120+Y121+#REF!+#REF!+#REF!+Y122+Y123+Y124+Y125+Y126+#REF!+#REF!+Y127+Y128+Y129+Y130+Y131+Y132+#REF!+Y133+#REF!+#REF!+#REF!+#REF!+Y134+Y135+#REF!+Y136+#REF!+#REF!+#REF!+Y137+Y138+Y139+Y140+#REF!+Y164+Y165+#REF!+Y167+Y168+Y178+#REF!+#REF!+#REF!+Y179+Y180+Y181+Y182+Y183+Y184+#REF!+Y185+Y186+Y187+Y188+Y189+#REF!+Y190+Y191+Y192+Y193+Y194+Y195+Y196+Y197+#REF!+Y198+Y199+Y200+Y201+#REF!+Y202+Y203+Y204+Y205+Y206+Y207+#REF!+Y208+#REF!+#REF!+#REF!+#REF!+#REF!+#REF!+#REF!+#REF!+#REF!+Y209+Y210+#REF!+Y211+Y212+Y213+Y214+Y215+Y216+Y217+Y218+Y219+Y220+Y221+Y222+Y223+Y224+#REF!+#REF!+Y225+#REF!+#REF!+Y226+#REF!+#REF!+#REF!+Y227+Y228+Y229+Y230+Y231+Y232+#REF!+Y233+Y234+Y235+Y236+#REF!+#REF!+#REF!+#REF!+#REF!+#REF!+#REF!+#REF!+#REF!+#REF!+#REF!+Y237+Y238+Y239+Y240+Y241+Y242+Y243+Y244+Y245+Y246+Y247+Y248+#REF!+Y249+Y252+Y253+#REF!+Y254+Y255+#REF!+Y256+Y257+Y258+Y259+#REF!+Y260+#REF!+#REF!+Y261+Y262+Y263+#REF!+Y264+Y265+Y266+Y267+#REF!+Y268+Y269+Y270+Y271+Y272+Y273+Y274+Y275+Y276+#REF!+#REF!+Y277+Y278+#REF!+Y279+Y280+Y281+Y282+#REF!+#REF!+#REF!+Y283+Y284+Y285+Y286+Y287+Y288+Y289+Y290+Y291+Y292+Y293+Y294+Y295+Y296+Y297+Y298+Y299+Y300+Y301+Y302+Y303+Y304+Y305+#REF!+Y306+Y307+Y308+Y309+Y310+Y311+Y312+Y313+Y314+Y315+Y316+Y317+Y318+Y319+Y320+#REF!+Y321+#REF!+Y322+Y323+Y324+Y325+#REF!+Y326+Y327+Y328+Y329+Y330+Y331+Y332+Y333+Y334+Y335+Y336+Y337+Y338+#REF!+Y339+#REF!+#REF!+Y340+#REF!+Y341+Y342+Y343+Y344+Y345+Y346+Y347+Y348+#REF!+#REF!+#REF!+#REF!+#REF!+Y349+Y350+#REF!+Y351+#REF!+Y352+Y353+Y354+Y355+Y356+Y357+#REF!+Y358+Y359+#REF!+Y360+Y361+Y362+Y363+Y364+Y365+Y366+Y367+Y368+Y369+Y370+Y371+Y372+Y373+Y374+Y375+Y376+Y377+#REF!+Y378+Y379+Y380+#REF!+#REF!+Y381+Y382+Y383+Y384+Y385+Y386+Y387+Y388+#REF!+Y389+Y390+Y391+Y392+Y393+Y394+Y395+#REF!+#REF!+Y396+#REF!+Y397+Y398+Y399+Y400+Y401+Y402+Y403+Y404+Y405+Y406+Y407+Y408+Y409+Y410+Y411+Y412+Y413+Y414+Y415+Y416+Y417+#REF!+#REF!+#REF!+Y418+Y419+Y423+Y424+Y425+Y426+#REF!+Y427+#REF!+Y428+Y429+Y430+Y431+Y432+Y433+Y434+Y435+#REF!+#REF!+Y436+Y437+#REF!+Y438+Y439+Y440+Y441+Y442+#REF!+#REF!+Y443+Y444+Y445+#REF!+Y447+Y446+Y448+Y449+Y450+Y451+#REF!+#REF!+Y452+#REF!+#REF!+#REF!+Y453+#REF!+#REF!+#REF!+#REF!+#REF!+#REF!+Y454+Y455+Y456+Y457+Y458+Y459+Y460+Y461+Y462+Y463+Y464+#REF!+#REF!+#REF!+#REF!+#REF!+#REF!+#REF!+#REF!+#REF!+#REF!+#REF!+#REF!+#REF!+#REF!+#REF!+#REF!+#REF!+#REF!+#REF!+#REF!+#REF!+#REF!+#REF!+#REF!+#REF!+#REF!+#REF!+Y466+Y468+Y469+Y470+Y471+Y472+Y473+Y474+Y475+Y476+Y477+Y478+Y479+Y480+Y481+Y482+Y483+Y484+Y485+Y486+Y487+Y488+Y489+Y490+Y491+Y492+Y493+Y494+Y495+Y496+Y497+Y498+Y499+Y500+Y501+Y502+Y503+Y504+Y505+Y506+Y507+Y508+Y509+Y510+Y511+Y512+Y513+Y514+Y515+Y516+Y517+Y518+Y519+Y520+Y521+Y522+Y523+Y524+Y525+Y526+Y527+Y528+Y529+Y530+Y531+Y532+Y533+Y534+Y560+#REF!+Y720+Y721+Y722+Y723+Y724+Y725+Y726+Y727+Y728+Y752+Y753+Y754+Y755+Y756+Y757+Y758+Y1002+Y1003+Y1004+Y1005+Y1006+Y1007+Y1008+Y1050+Y1094</f>
        <v>#REF!</v>
      </c>
      <c r="Z1114" s="42" t="e">
        <f>+#REF!+#REF!+#REF!+#REF!+Z110+Z111+#REF!+Z112+#REF!+Z113+Z114+Z115+#REF!+Z116+Z117+Z118+Z119+#REF!+Z120+Z121+#REF!+#REF!+#REF!+Z122+Z123+Z124+Z125+Z126+#REF!+#REF!+Z127+Z128+Z129+Z130+Z131+Z132+#REF!+Z133+#REF!+#REF!+#REF!+#REF!+Z134+Z135+#REF!+Z136+#REF!+#REF!+#REF!+Z137+Z138+Z139+Z140+#REF!+Z164+Z165+#REF!+Z167+Z168+Z178+#REF!+#REF!+#REF!+Z179+Z180+Z181+Z182+Z183+Z184+#REF!+Z185+Z186+Z187+Z188+Z189+#REF!+Z190+Z191+Z192+Z193+Z194+Z195+Z196+Z197+#REF!+Z198+Z199+Z200+Z201+#REF!+Z202+Z203+Z204+Z205+Z206+Z207+#REF!+Z208+#REF!+#REF!+#REF!+#REF!+#REF!+#REF!+#REF!+#REF!+#REF!+Z209+Z210+#REF!+Z211+Z212+Z213+Z214+Z215+Z216+Z217+Z218+Z219+Z220+Z221+Z222+Z223+Z224+#REF!+#REF!+Z225+#REF!+#REF!+Z226+#REF!+#REF!+#REF!+Z227+Z228+Z229+Z230+Z231+Z232+#REF!+Z233+Z234+Z235+Z236+#REF!+#REF!+#REF!+#REF!+#REF!+#REF!+#REF!+#REF!+#REF!+#REF!+#REF!+Z237+Z238+Z239+Z240+Z241+Z242+Z243+Z244+Z245+Z246+Z247+Z248+#REF!+Z249+Z252+Z253+#REF!+Z254+Z255+#REF!+Z256+Z257+Z258+Z259+#REF!+Z260+#REF!+#REF!+Z261+Z262+Z263+#REF!+Z264+Z265+Z266+Z267+#REF!+Z268+Z269+Z270+Z271+Z272+Z273+Z274+Z275+Z276+#REF!+#REF!+Z277+Z278+#REF!+Z279+Z280+Z281+Z282+#REF!+#REF!+#REF!+Z283+Z284+Z285+Z286+Z287+Z288+Z289+Z290+Z291+Z292+Z293+Z294+Z295+Z296+Z297+Z298+Z299+Z300+Z301+Z302+Z303+Z304+Z305+#REF!+Z306+Z307+Z308+Z309+Z310+Z311+Z312+Z313+Z314+Z315+Z316+Z317+Z318+Z319+Z320+#REF!+Z321+#REF!+Z322+Z323+Z324+Z325+#REF!+Z326+Z327+Z328+Z329+Z330+Z331+Z332+Z333+Z334+Z335+Z336+Z337+Z338+#REF!+Z339+#REF!+#REF!+Z340+#REF!+Z341+Z342+Z343+Z344+Z345+Z346+Z347+Z348+#REF!+#REF!+#REF!+#REF!+#REF!+Z349+Z350+#REF!+Z351+#REF!+Z352+Z353+Z354+Z355+Z356+Z357+#REF!+Z358+Z359+#REF!+Z360+Z361+Z362+Z363+Z364+Z365+Z366+Z367+Z368+Z369+Z370+Z371+Z372+Z373+Z374+Z375+Z376+Z377+#REF!+Z378+Z379+Z380+#REF!+#REF!+Z381+Z382+Z383+Z384+Z385+Z386+Z387+Z388+#REF!+Z389+Z390+Z391+Z392+Z393+Z394+Z395+#REF!+#REF!+Z396+#REF!+Z397+Z398+Z399+Z400+Z401+Z402+Z403+Z404+Z405+Z406+Z407+Z408+Z409+Z410+Z411+Z412+Z413+Z414+Z415+Z416+Z417+#REF!+#REF!+#REF!+Z418+Z419+Z423+Z424+Z425+Z426+#REF!+Z427+#REF!+Z428+Z429+Z430+Z431+Z432+Z433+Z434+Z435+#REF!+#REF!+Z436+Z437+#REF!+Z438+Z439+Z440+Z441+Z442+#REF!+#REF!+Z443+Z444+Z445+#REF!+Z447+Z446+Z448+Z449+Z450+Z451+#REF!+#REF!+Z452+#REF!+#REF!+#REF!+Z453+#REF!+#REF!+#REF!+#REF!+#REF!+#REF!+Z454+Z455+Z456+Z457+Z458+Z459+Z460+Z461+Z462+Z463+Z464+#REF!+#REF!+#REF!+#REF!+#REF!+#REF!+#REF!+#REF!+#REF!+#REF!+#REF!+#REF!+#REF!+#REF!+#REF!+#REF!+#REF!+#REF!+#REF!+#REF!+#REF!+#REF!+#REF!+#REF!+#REF!+#REF!+#REF!+Z466+Z468+Z469+Z470+Z471+Z472+Z473+Z474+Z475+Z476+Z477+Z478+Z479+Z480+Z481+Z482+Z483+Z484+Z485+Z486+Z487+Z488+Z489+Z490+Z491+Z492+Z493+Z494+Z495+Z496+Z497+Z498+Z499+Z500+Z501+Z502+Z503+Z504+Z505+Z506+Z507+Z508+Z509+Z510+Z511+Z512+Z513+Z514+Z515+Z516+Z517+Z518+Z519+Z520+Z521+Z522+Z523+Z524+Z525+Z526+Z527+Z528+Z529+Z530+Z531+Z532+Z533+Z534+Z560+#REF!+Z720+Z721+Z722+Z723+Z724+Z725+Z726+Z727+Z728+Z752+Z753+Z754+Z755+Z756+Z757+Z758+Z1002+Z1003+Z1004+Z1005+Z1006+Z1007+Z1008+Z1050+Z1094</f>
        <v>#REF!</v>
      </c>
      <c r="AA1114" s="42" t="e">
        <f>+#REF!+#REF!+#REF!+#REF!+AA110+AA111+#REF!+AA112+#REF!+AA113+AA114+AA115+#REF!+AA116+AA117+AA118+AA119+#REF!+AA120+AA121+#REF!+#REF!+#REF!+AA122+AA123+AA124+AA125+AA126+#REF!+#REF!+AA127+AA128+AA129+AA130+AA131+AA132+#REF!+AA133+#REF!+#REF!+#REF!+#REF!+AA134+AA135+#REF!+AA136+#REF!+#REF!+#REF!+AA137+AA138+AA139+AA140+#REF!+AA164+AA165+#REF!+AA167+AA168+AA178+#REF!+#REF!+#REF!+AA179+AA180+AA181+AA182+AA183+AA184+#REF!+AA185+AA186+AA187+AA188+AA189+#REF!+AA190+AA191+AA192+AA193+AA194+AA195+AA196+AA197+#REF!+AA198+AA199+AA200+AA201+#REF!+AA202+AA203+AA204+AA205+AA206+AA207+#REF!+AA208+#REF!+#REF!+#REF!+#REF!+#REF!+#REF!+#REF!+#REF!+#REF!+AA209+AA210+#REF!+AA211+AA212+AA213+AA214+AA215+AA216+AA217+AA218+AA219+AA220+AA221+AA222+AA223+AA224+#REF!+#REF!+AA225+#REF!+#REF!+AA226+#REF!+#REF!+#REF!+AA227+AA228+AA229+AA230+AA231+AA232+#REF!+AA233+AA234+AA235+AA236+#REF!+#REF!+#REF!+#REF!+#REF!+#REF!+#REF!+#REF!+#REF!+#REF!+#REF!+AA237+AA238+AA239+AA240+AA241+AA242+AA243+AA244+AA245+AA246+AA247+AA248+#REF!+AA249+AA252+AA253+#REF!+AA254+AA255+#REF!+AA256+AA257+AA258+AA259+#REF!+AA260+#REF!+#REF!+AA261+AA262+AA263+#REF!+AA264+AA265+AA266+AA267+#REF!+AA268+AA269+AA270+AA271+AA272+AA273+AA274+AA275+AA276+#REF!+#REF!+AA277+AA278+#REF!+AA279+AA280+AA281+AA282+#REF!+#REF!+#REF!+AA283+AA284+AA285+AA286+AA287+AA288+AA289+AA290+AA291+AA292+AA293+AA294+AA295+AA296+AA297+AA298+AA299+AA300+AA301+AA302+AA303+AA304+AA305+#REF!+AA306+AA307+AA308+AA309+AA310+AA311+AA312+AA313+AA314+AA315+AA316+AA317+AA318+AA319+AA320+#REF!+AA321+#REF!+AA322+AA323+AA324+AA325+#REF!+AA326+AA327+AA328+AA329+AA330+AA331+AA332+AA333+AA334+AA335+AA336+AA337+AA338+#REF!+AA339+#REF!+#REF!+AA340+#REF!+AA341+AA342+AA343+AA344+AA345+AA346+AA347+AA348+#REF!+#REF!+#REF!+#REF!+#REF!+AA349+AA350+#REF!+AA351+#REF!+AA352+AA353+AA354+AA355+AA356+AA357+#REF!+AA358+AA359+#REF!+AA360+AA361+AA362+AA363+AA364+AA365+AA366+AA367+AA368+AA369+AA370+AA371+AA372+AA373+AA374+AA375+AA376+AA377+#REF!+AA378+AA379+AA380+#REF!+#REF!+AA381+AA382+AA383+AA384+AA385+AA386+AA387+AA388+#REF!+AA389+AA390+AA391+AA392+AA393+AA394+AA395+#REF!+#REF!+AA396+#REF!+AA397+AA398+AA399+AA400+AA401+AA402+AA403+AA404+AA405+AA406+AA407+AA408+AA409+AA410+AA411+AA412+AA413+AA414+AA415+AA416+AA417+#REF!+#REF!+#REF!+AA418+AA419+AA423+AA424+AA425+AA426+#REF!+AA427+#REF!+AA428+AA429+AA430+AA431+AA432+AA433+AA434+AA435+#REF!+#REF!+AA436+AA437+#REF!+AA438+AA439+AA440+AA441+AA442+#REF!+#REF!+AA443+AA444+AA445+#REF!+AA447+AA446+AA448+AA449+AA450+AA451+#REF!+#REF!+AA452+#REF!+#REF!+#REF!+AA453+#REF!+#REF!+#REF!+#REF!+#REF!+#REF!+AA454+AA455+AA456+AA457+AA458+AA459+AA460+AA461+AA462+AA463+AA464+#REF!+#REF!+#REF!+#REF!+#REF!+#REF!+#REF!+#REF!+#REF!+#REF!+#REF!+#REF!+#REF!+#REF!+#REF!+#REF!+#REF!+#REF!+#REF!+#REF!+#REF!+#REF!+#REF!+#REF!+#REF!+#REF!+#REF!+AA466+AA468+AA469+AA470+AA471+AA472+AA473+AA474+AA475+AA476+AA477+AA478+AA479+AA480+AA481+AA482+AA483+AA484+AA485+AA486+AA487+AA488+AA489+AA490+AA491+AA492+AA493+AA494+AA495+AA496+AA497+AA498+AA499+AA500+AA501+AA502+AA503+AA504+AA505+AA506+AA507+AA508+AA509+AA510+AA511+AA512+AA513+AA514+AA515+AA516+AA517+AA518+AA519+AA520+AA521+AA522+AA523+AA524+AA525+AA526+AA527+AA528+AA529+AA530+AA531+AA532+AA533+AA534+AA560+#REF!+AA720+AA721+AA722+AA723+AA724+AA725+AA726+AA727+AA728+AA752+AA753+AA754+AA755+AA756+AA757+AA758+AA1002+AA1003+AA1004+AA1005+AA1006+AA1007+AA1008+AA1050+AA1094</f>
        <v>#REF!</v>
      </c>
      <c r="AB1114" s="42" t="e">
        <f>+#REF!+#REF!+#REF!+#REF!+AB110+AB111+#REF!+AB112+#REF!+AB113+AB114+AB115+#REF!+AB116+AB117+AB118+AB119+#REF!+AB120+AB121+#REF!+#REF!+#REF!+AB122+AB123+AB124+AB125+AB126+#REF!+#REF!+AB127+AB128+AB129+AB130+AB131+AB132+#REF!+AB133+#REF!+#REF!+#REF!+#REF!+AB134+AB135+#REF!+AB136+#REF!+#REF!+#REF!+AB137+AB138+AB139+AB140+#REF!+AB164+AB165+#REF!+AB167+AB168+AB178+#REF!+#REF!+#REF!+AB179+AB180+AB181+AB182+AB183+AB184+#REF!+AB185+AB186+AB187+AB188+AB189+#REF!+AB190+AB191+AB192+AB193+AB194+AB195+AB196+AB197+#REF!+AB198+AB199+AB200+AB201+#REF!+AB202+AB203+AB204+AB205+AB206+AB207+#REF!+AB208+#REF!+#REF!+#REF!+#REF!+#REF!+#REF!+#REF!+#REF!+#REF!+AB209+AB210+#REF!+AB211+AB212+AB213+AB214+AB215+AB216+AB217+AB218+AB219+AB220+AB221+AB222+AB223+AB224+#REF!+#REF!+AB225+#REF!+#REF!+AB226+#REF!+#REF!+#REF!+AB227+AB228+AB229+AB230+AB231+AB232+#REF!+AB233+AB234+AB235+AB236+#REF!+#REF!+#REF!+#REF!+#REF!+#REF!+#REF!+#REF!+#REF!+#REF!+#REF!+AB237+AB238+AB239+AB240+AB241+AB242+AB243+AB244+AB245+AB246+AB247+AB248+#REF!+AB249+AB252+AB253+#REF!+AB254+AB255+#REF!+AB256+AB257+AB258+AB259+#REF!+AB260+#REF!+#REF!+AB261+AB262+AB263+#REF!+AB264+AB265+AB266+AB267+#REF!+AB268+AB269+AB270+AB271+AB272+AB273+AB274+AB275+AB276+#REF!+#REF!+AB277+AB278+#REF!+AB279+AB280+AB281+AB282+#REF!+#REF!+#REF!+AB283+AB284+AB285+AB286+AB287+AB288+AB289+AB290+AB291+AB292+AB293+AB294+AB295+AB296+AB297+AB298+AB299+AB300+AB301+AB302+AB303+AB304+AB305+#REF!+AB306+AB307+AB308+AB309+AB310+AB311+AB312+AB313+AB314+AB315+AB316+AB317+AB318+AB319+AB320+#REF!+AB321+#REF!+AB322+AB323+AB324+AB325+#REF!+AB326+AB327+AB328+AB329+AB330+AB331+AB332+AB333+AB334+AB335+AB336+AB337+AB338+#REF!+AB339+#REF!+#REF!+AB340+#REF!+AB341+AB342+AB343+AB344+AB345+AB346+AB347+AB348+#REF!+#REF!+#REF!+#REF!+#REF!+AB349+AB350+#REF!+AB351+#REF!+AB352+AB353+AB354+AB355+AB356+AB357+#REF!+AB358+AB359+#REF!+AB360+AB361+AB362+AB363+AB364+AB365+AB366+AB367+AB368+AB369+AB370+AB371+AB372+AB373+AB374+AB375+AB376+AB377+#REF!+AB378+AB379+AB380+#REF!+#REF!+AB381+AB382+AB383+AB384+AB385+AB386+AB387+AB388+#REF!+AB389+AB390+AB391+AB392+AB393+AB394+AB395+#REF!+#REF!+AB396+#REF!+AB397+AB398+AB399+AB400+AB401+AB402+AB403+AB404+AB405+AB406+AB407+AB408+AB409+AB410+AB411+AB412+AB413+AB414+AB415+AB416+AB417+#REF!+#REF!+#REF!+AB418+AB419+AB423+AB424+AB425+AB426+#REF!+AB427+#REF!+AB428+AB429+AB430+AB431+AB432+AB433+AB434+AB435+#REF!+#REF!+AB436+AB437+#REF!+AB438+AB439+AB440+AB441+AB442+#REF!+#REF!+AB443+AB444+AB445+#REF!+AB447+AB446+AB448+AB449+AB450+AB451+#REF!+#REF!+AB452+#REF!+#REF!+#REF!+AB453+#REF!+#REF!+#REF!+#REF!+#REF!+#REF!+AB454+AB455+AB456+AB457+AB458+AB459+AB460+AB461+AB462+AB463+AB464+#REF!+#REF!+#REF!+#REF!+#REF!+#REF!+#REF!+#REF!+#REF!+#REF!+#REF!+#REF!+#REF!+#REF!+#REF!+#REF!+#REF!+#REF!+#REF!+#REF!+#REF!+#REF!+#REF!+#REF!+#REF!+#REF!+#REF!+AB466+AB468+AB469+AB470+AB471+AB472+AB473+AB474+AB475+AB476+AB477+AB478+AB479+AB480+AB481+AB482+AB483+AB484+AB485+AB486+AB487+AB488+AB489+AB490+AB491+AB492+AB493+AB494+AB495+AB496+AB497+AB498+AB499+AB500+AB501+AB502+AB503+AB504+AB505+AB506+AB507+AB508+AB509+AB510+AB511+AB512+AB513+AB514+AB515+AB516+AB517+AB518+AB519+AB520+AB521+AB522+AB523+AB524+AB525+AB526+AB527+AB528+AB529+AB530+AB531+AB532+AB533+AB534+AB560+#REF!+AB720+AB721+AB722+AB723+AB724+AB725+AB726+AB727+AB728+AB752+AB753+AB754+AB755+AB756+AB757+AB758+AB1002+AB1003+AB1004+AB1005+AB1006+AB1007+AB1008+AB1050+AB1094</f>
        <v>#REF!</v>
      </c>
      <c r="AC1114" s="42" t="e">
        <f>+#REF!+#REF!+#REF!+#REF!+AC110+AC111+#REF!+AC112+#REF!+AC113+AC114+AC115+#REF!+AC116+AC117+AC118+AC119+#REF!+AC120+AC121+#REF!+#REF!+#REF!+AC122+AC123+AC124+AC125+AC126+#REF!+#REF!+AC127+AC128+AC129+AC130+AC131+AC132+#REF!+AC133+#REF!+#REF!+#REF!+#REF!+AC134+AC135+#REF!+AC136+#REF!+#REF!+#REF!+AC137+AC138+AC139+AC140+#REF!+AC164+AC165+#REF!+AC167+AC168+AC178+#REF!+#REF!+#REF!+AC179+AC180+AC181+AC182+AC183+AC184+#REF!+AC185+AC186+AC187+AC188+AC189+#REF!+AC190+AC191+AC192+AC193+AC194+AC195+AC196+AC197+#REF!+AC198+AC199+AC200+AC201+#REF!+AC202+AC203+AC204+AC205+AC206+AC207+#REF!+AC208+#REF!+#REF!+#REF!+#REF!+#REF!+#REF!+#REF!+#REF!+#REF!+AC209+AC210+#REF!+AC211+AC212+AC213+AC214+AC215+AC216+AC217+AC218+AC219+AC220+AC221+AC222+AC223+AC224+#REF!+#REF!+AC225+#REF!+#REF!+AC226+#REF!+#REF!+#REF!+AC227+AC228+AC229+AC230+AC231+AC232+#REF!+AC233+AC234+AC235+AC236+#REF!+#REF!+#REF!+#REF!+#REF!+#REF!+#REF!+#REF!+#REF!+#REF!+#REF!+AC237+AC238+AC239+AC240+AC241+AC242+AC243+AC244+AC245+AC246+AC247+AC248+#REF!+AC249+AC252+AC253+#REF!+AC254+AC255+#REF!+AC256+AC257+AC258+AC259+#REF!+AC260+#REF!+#REF!+AC261+AC262+AC263+#REF!+AC264+AC265+AC266+AC267+#REF!+AC268+AC269+AC270+AC271+AC272+AC273+AC274+AC275+AC276+#REF!+#REF!+AC277+AC278+#REF!+AC279+AC280+AC281+AC282+#REF!+#REF!+#REF!+AC283+AC284+AC285+AC286+AC287+AC288+AC289+AC290+AC291+AC292+AC293+AC294+AC295+AC296+AC297+AC298+AC299+AC300+AC301+AC302+AC303+AC304+AC305+#REF!+AC306+AC307+AC308+AC309+AC310+AC311+AC312+AC313+AC314+AC315+AC316+AC317+AC318+AC319+AC320+#REF!+AC321+#REF!+AC322+AC323+AC324+AC325+#REF!+AC326+AC327+AC328+AC329+AC330+AC331+AC332+AC333+AC334+AC335+AC336+AC337+AC338+#REF!+AC339+#REF!+#REF!+AC340+#REF!+AC341+AC342+AC343+AC344+AC345+AC346+AC347+AC348+#REF!+#REF!+#REF!+#REF!+#REF!+AC349+AC350+#REF!+AC351+#REF!+AC352+AC353+AC354+AC355+AC356+AC357+#REF!+AC358+AC359+#REF!+AC360+AC361+AC362+AC363+AC364+AC365+AC366+AC367+AC368+AC369+AC370+AC371+AC372+AC373+AC374+AC375+AC376+AC377+#REF!+AC378+AC379+AC380+#REF!+#REF!+AC381+AC382+AC383+AC384+AC385+AC386+AC387+AC388+#REF!+AC389+AC390+AC391+AC392+AC393+AC394+AC395+#REF!+#REF!+AC396+#REF!+AC397+AC398+AC399+AC400+AC401+AC402+AC403+AC404+AC405+AC406+AC407+AC408+AC409+AC410+AC411+AC412+AC413+AC414+AC415+AC416+AC417+#REF!+#REF!+#REF!+AC418+AC419+AC423+AC424+AC425+AC426+#REF!+AC427+#REF!+AC428+AC429+AC430+AC431+AC432+AC433+AC434+AC435+#REF!+#REF!+AC436+AC437+#REF!+AC438+AC439+AC440+AC441+AC442+#REF!+#REF!+AC443+AC444+AC445+#REF!+AC447+AC446+AC448+AC449+AC450+AC451+#REF!+#REF!+AC452+#REF!+#REF!+#REF!+AC453+#REF!+#REF!+#REF!+#REF!+#REF!+#REF!+AC454+AC455+AC456+AC457+AC458+AC459+AC460+AC461+AC462+AC463+AC464+#REF!+#REF!+#REF!+#REF!+#REF!+#REF!+#REF!+#REF!+#REF!+#REF!+#REF!+#REF!+#REF!+#REF!+#REF!+#REF!+#REF!+#REF!+#REF!+#REF!+#REF!+#REF!+#REF!+#REF!+#REF!+#REF!+#REF!+AC466+AC468+AC469+AC470+AC471+AC472+AC473+AC474+AC475+AC476+AC477+AC478+AC479+AC480+AC481+AC482+AC483+AC484+AC485+AC486+AC487+AC488+AC489+AC490+AC491+AC492+AC493+AC494+AC495+AC496+AC497+AC498+AC499+AC500+AC501+AC502+AC503+AC504+AC505+AC506+AC507+AC508+AC509+AC510+AC511+AC512+AC513+AC514+AC515+AC516+AC517+AC518+AC519+AC520+AC521+AC522+AC523+AC524+AC525+AC526+AC527+AC528+AC529+AC530+AC531+AC532+AC533+AC534+AC560+#REF!+AC720+AC721+AC722+AC723+AC724+AC725+AC726+AC727+AC728+AC752+AC753+AC754+AC755+AC756+AC757+AC758+AC1002+AC1003+AC1004+AC1005+AC1006+AC1007+AC1008+AC1050+AC1094</f>
        <v>#REF!</v>
      </c>
      <c r="AD1114" s="42" t="e">
        <f>+#REF!+#REF!+#REF!+#REF!+AD110+AD111+#REF!+AD112+#REF!+AD113+AD114+AD115+#REF!+AD116+AD117+AD118+AD119+#REF!+AD120+AD121+#REF!+#REF!+#REF!+AD122+AD123+AD124+AD125+AD126+#REF!+#REF!+AD127+AD128+AD129+AD130+AD131+AD132+#REF!+AD133+#REF!+#REF!+#REF!+#REF!+AD134+AD135+#REF!+AD136+#REF!+#REF!+#REF!+AD137+AD138+AD139+AD140+#REF!+AD164+AD165+#REF!+AD167+AD168+AD178+#REF!+#REF!+#REF!+AD179+AD180+AD181+AD182+AD183+AD184+#REF!+AD185+AD186+AD187+AD188+AD189+#REF!+AD190+AD191+AD192+AD193+AD194+AD195+AD196+AD197+#REF!+AD198+AD199+AD200+AD201+#REF!+AD202+AD203+AD204+AD205+AD206+AD207+#REF!+AD208+#REF!+#REF!+#REF!+#REF!+#REF!+#REF!+#REF!+#REF!+#REF!+AD209+AD210+#REF!+AD211+AD212+AD213+AD214+AD215+AD216+AD217+AD218+AD219+AD220+AD221+AD222+AD223+AD224+#REF!+#REF!+AD225+#REF!+#REF!+AD226+#REF!+#REF!+#REF!+AD227+AD228+AD229+AD230+AD231+AD232+#REF!+AD233+AD234+AD235+AD236+#REF!+#REF!+#REF!+#REF!+#REF!+#REF!+#REF!+#REF!+#REF!+#REF!+#REF!+AD237+AD238+AD239+AD240+AD241+AD242+AD243+AD244+AD245+AD246+AD247+AD248+#REF!+AD249+AD252+AD253+#REF!+AD254+AD255+#REF!+AD256+AD257+AD258+AD259+#REF!+AD260+#REF!+#REF!+AD261+AD262+AD263+#REF!+AD264+AD265+AD266+AD267+#REF!+AD268+AD269+AD270+AD271+AD272+AD273+AD274+AD275+AD276+#REF!+#REF!+AD277+AD278+#REF!+AD279+AD280+AD281+AD282+#REF!+#REF!+#REF!+AD283+AD284+AD285+AD286+AD287+AD288+AD289+AD290+AD291+AD292+AD293+AD294+AD295+AD296+AD297+AD298+AD299+AD300+AD301+AD302+AD303+AD304+AD305+#REF!+AD306+AD307+AD308+AD309+AD310+AD311+AD312+AD313+AD314+AD315+AD316+AD317+AD318+AD319+AD320+#REF!+AD321+#REF!+AD322+AD323+AD324+AD325+#REF!+AD326+AD327+AD328+AD329+AD330+AD331+AD332+AD333+AD334+AD335+AD336+AD337+AD338+#REF!+AD339+#REF!+#REF!+AD340+#REF!+AD341+AD342+AD343+AD344+AD345+AD346+AD347+AD348+#REF!+#REF!+#REF!+#REF!+#REF!+AD349+AD350+#REF!+AD351+#REF!+AD352+AD353+AD354+AD355+AD356+AD357+#REF!+AD358+AD359+#REF!+AD360+AD361+AD362+AD363+AD364+AD365+AD366+AD367+AD368+AD369+AD370+AD371+AD372+AD373+AD374+AD375+AD376+AD377+#REF!+AD378+AD379+AD380+#REF!+#REF!+AD381+AD382+AD383+AD384+AD385+AD386+AD387+AD388+#REF!+AD389+AD390+AD391+AD392+AD393+AD394+AD395+#REF!+#REF!+AD396+#REF!+AD397+AD398+AD399+AD400+AD401+AD402+AD403+AD404+AD405+AD406+AD407+AD408+AD409+AD410+AD411+AD412+AD413+AD414+AD415+AD416+AD417+#REF!+#REF!+#REF!+AD418+AD419+AD423+AD424+AD425+AD426+#REF!+AD427+#REF!+AD428+AD429+AD430+AD431+AD432+AD433+AD434+AD435+#REF!+#REF!+AD436+AD437+#REF!+AD438+AD439+AD440+AD441+AD442+#REF!+#REF!+AD443+AD444+AD445+#REF!+AD447+AD446+AD448+AD449+AD450+AD451+#REF!+#REF!+AD452+#REF!+#REF!+#REF!+AD453+#REF!+#REF!+#REF!+#REF!+#REF!+#REF!+AD454+AD455+AD456+AD457+AD458+AD459+AD460+AD461+AD462+AD463+AD464+#REF!+#REF!+#REF!+#REF!+#REF!+#REF!+#REF!+#REF!+#REF!+#REF!+#REF!+#REF!+#REF!+#REF!+#REF!+#REF!+#REF!+#REF!+#REF!+#REF!+#REF!+#REF!+#REF!+#REF!+#REF!+#REF!+#REF!+AD466+AD468+AD469+AD470+AD471+AD472+AD473+AD474+AD475+AD476+AD477+AD478+AD479+AD480+AD481+AD482+AD483+AD484+AD485+AD486+AD487+AD488+AD489+AD490+AD491+AD492+AD493+AD494+AD495+AD496+AD497+AD498+AD499+AD500+AD501+AD502+AD503+AD504+AD505+AD506+AD507+AD508+AD509+AD510+AD511+AD512+AD513+AD514+AD515+AD516+AD517+AD518+AD519+AD520+AD521+AD522+AD523+AD524+AD525+AD526+AD527+AD528+AD529+AD530+AD531+AD532+AD533+AD534+AD560+#REF!+AD720+AD721+AD722+AD723+AD724+AD725+AD726+AD727+AD728+AD752+AD753+AD754+AD755+AD756+AD757+AD758+AD1002+AD1003+AD1004+AD1005+AD1006+AD1007+AD1008+AD1050+AD1094</f>
        <v>#REF!</v>
      </c>
      <c r="AE1114" s="42" t="e">
        <f>+#REF!+#REF!+#REF!+#REF!+AE110+AE111+#REF!+AE112+#REF!+AE113+AE114+AE115+#REF!+AE116+AE117+AE118+AE119+#REF!+AE120+AE121+#REF!+#REF!+#REF!+AE122+AE123+AE124+AE125+AE126+#REF!+#REF!+AE127+AE128+AE129+AE130+AE131+AE132+#REF!+AE133+#REF!+#REF!+#REF!+#REF!+#REF!+AE134+#REF!+AE136+#REF!+#REF!+#REF!+AE137+AE138+AE139+AE140+#REF!+AE164+AE165+#REF!+AE167+AE168+AE178+#REF!+#REF!+#REF!+AE179+AE180+AE181+AE182+AE183+AE184+#REF!+AE185+AE186+AE187+AE188+AE189+#REF!+AE190+AE191+AE192+AE193+AE194+AE195+AE196+AE197+#REF!+AE198+AE199+AE200+AE201+#REF!+AE202+AE203+AE204+AE205+AE206+AE207+#REF!+AE208+#REF!+#REF!+#REF!+#REF!+#REF!+#REF!+#REF!+#REF!+#REF!+AE209+AE210+#REF!+AE211+AE212+AE213+AE214+AE215+AE216+AE217+AE218+AE219+AE220+AE221+AE222+AE223+AE224+#REF!+#REF!+AE225+#REF!+#REF!+AE226+#REF!+#REF!+#REF!+AE227+AE228+AE229+AE230+AE231+AE232+#REF!+AE233+AE234+AE235+AE236+#REF!+#REF!+#REF!+#REF!+#REF!+#REF!+#REF!+#REF!+#REF!+#REF!+#REF!+AE237+AE238+AE239+AE240+AE241+AE242+AE243+AE244+AE245+AE246+AE247+AE248+#REF!+AE249+AE252+AE253+#REF!+AE254+AE255+#REF!+AE256+AE257+AE258+AE259+#REF!+AE260+#REF!+#REF!+AE261+AE262+AE263+#REF!+AE264+AE265+AE266+AE267+#REF!+AE268+AE269+AE270+AE271+AE272+AE273+AE274+AE275+AE276+#REF!+#REF!+AE277+AE278+#REF!+AE279+AE280+AE281+AE282+#REF!+#REF!+#REF!+AE283+AE284+AE285+AE286+AE287+AE288+AE289+AE290+AE291+AE292+AE293+AE294+AE295+AE296+AE297+AE298+AE299+AE300+AE301+AE302+AE303+AE304+AE305+#REF!+AE306+AE307+AE308+AE309+AE310+AE311+AE312+AE313+AE314+AE315+AE316+AE317+AE318+AE319+AE320+#REF!+AE321+#REF!+AE322+AE323+AE324+AE325+#REF!+AE326+AE327+AE328+AE329+AE330+AE331+AE332+AE333+AE334+AE335+AE336+AE337+AE338+#REF!+AE339+#REF!+#REF!+AE340+#REF!+AE341+AE342+AE343+AE344+AE345+AE346+AE347+AE348+#REF!+#REF!+#REF!+#REF!+#REF!+AE349+AE350+#REF!+AE351+#REF!+AE352+AE353+AE354+AE355+AE356+AE357+#REF!+AE358+AE359+#REF!+AE360+AE361+AE362+AE363+AE364+AE365+AE366+AE367+AE368+AE369+AE370+AE371+AE372+AE373+AE374+AE375+AE376+AE377+#REF!+AE378+AE379+AE380+#REF!+#REF!+AE381+AE382+AE383+AE384+AE385+AE386+AE387+AE388+#REF!+AE389+AE390+AE391+AE392+AE393+AE394+AE395+#REF!+#REF!+AE396+#REF!+AE397+AE398+AE399+AE400+AE401+AE402+AE403+AE404+AE405+AE406+AE407+AE408+AE409+AE410+AE411+AE412+AE413+AE414+AE415+AE416+AE417+#REF!+#REF!+#REF!+AE418+AE419+AE423+AE424+AE425+AE426+#REF!+AE427+#REF!+AE428+AE429+AE430+AE431+AE432+AE433+AE434+AE435+#REF!+#REF!+AE436+AE437+#REF!+AE438+AE439+AE440+AE441+AE442+#REF!+#REF!+AE443+AE444+AE445+#REF!+AE447+AE446+AE448+AE449+AE450+AE451+#REF!+#REF!+AE452+#REF!+#REF!+#REF!+AE453+#REF!+#REF!+#REF!+#REF!+#REF!+#REF!+AE454+AE455+AE456+AE457+AE458+AE459+AE460+AE461+AE462+AE463+AE464+#REF!+#REF!+#REF!+#REF!+#REF!+#REF!+#REF!+#REF!+#REF!+#REF!+#REF!+#REF!+#REF!+#REF!+#REF!+#REF!+#REF!+#REF!+#REF!+#REF!+#REF!+#REF!+#REF!+#REF!+#REF!+#REF!+#REF!+AE466+AE468+AE469+AE470+AE471+AE472+AE473+AE474+AE475+AE476+AE477+AE478+AE479+AE480+AE481+AE482+AE483+AE484+AE485+AE486+AE487+AE488+AE489+AE490+AE491+AE492+AE493+AE494+AE495+AE496+AE497+AE498+AE499+AE500+AE501+AE502+AE503+AE504+AE505+AE506+AE507+AE508+AE509+AE510+AE511+AE512+AE513+AE514+AE515+AE516+AE517+AE518+AE519+AE520+AE521+AE522+AE523+AE524+AE525+AE526+AE527+AE528+AE529+AE530+AE531+AE532+AE533+AE534+AE560+#REF!+AE720+AE721+AE722+AE723+AE724+AE725+AE726+AE727+AE728+AE752+AE753+AE754+AE755+AE756+AE757+AE758+AE1002+AE1003+AE1004+AE1005+AE1006+AE1007+AE1008+AE1050+AE1094</f>
        <v>#REF!</v>
      </c>
      <c r="AF1114" s="42" t="e">
        <f>+#REF!+#REF!+#REF!+#REF!+AF110+AF111+#REF!+AF112+#REF!+AF113+AF114+AF115+#REF!+AF116+AF117+AF118+AF119+#REF!+AF120+AF121+#REF!+#REF!+#REF!+AF122+AF123+AF124+AF125+AF126+#REF!+#REF!+AF127+AF128+AF129+AF130+AF131+AF132+#REF!+AF133+#REF!+#REF!+#REF!+#REF!+AF134+AF135+#REF!+AF136+#REF!+#REF!+#REF!+AF137+AF138+AF139+AF140+#REF!+AF164+AF165+#REF!+AF167+AF168+AF178+#REF!+#REF!+#REF!+AF179+AF180+AF181+AF182+AF183+AF184+#REF!+AF185+AF186+AF187+AF188+AF189+#REF!+AF190+AF191+AF192+AF193+AF194+AF195+AF196+AF197+#REF!+AF198+AF199+AF200+AF201+#REF!+AF202+AF203+AF204+AF205+AF206+AF207+#REF!+AF208+#REF!+#REF!+#REF!+#REF!+#REF!+#REF!+#REF!+#REF!+#REF!+AF209+AF210+#REF!+AF211+AF212+AF213+AF214+AF215+AF216+AF217+AF218+AF219+AF220+AF221+AF222+AF223+AF224+#REF!+#REF!+AF225+#REF!+#REF!+AF226+#REF!+#REF!+#REF!+AF227+AF228+AF229+AF230+AF231+AF232+#REF!+AF233+AF234+AF235+AF236+#REF!+#REF!+#REF!+#REF!+#REF!+#REF!+#REF!+#REF!+#REF!+#REF!+#REF!+AF237+AF238+AF239+AF240+AF241+AF242+AF243+AF244+AF245+AF246+AF247+AF248+#REF!+AF249+AF252+AF253+#REF!+AF254+AF255+#REF!+AF256+AF257+AF258+AF259+#REF!+AF260+#REF!+#REF!+AF261+AF262+AF263+#REF!+AF264+AF265+AF266+AF267+#REF!+AF268+AF269+AF270+AF271+AF272+AF273+AF274+AF275+AF276+#REF!+#REF!+AF277+AF278+#REF!+AF279+AF280+AF281+AF282+#REF!+#REF!+#REF!+AF283+AF284+AF285+AF286+AF287+AF288+AF289+AF290+AF291+AF292+AF293+AF294+AF295+AF296+AF297+AF298+AF299+AF300+AF301+AF302+AF303+AF304+AF305+#REF!+AF306+AF307+AF308+AF309+AF310+AF311+AF312+AF313+AF314+AF315+AF316+AF317+AF318+AF319+AF320+#REF!+AF321+#REF!+AF322+AF323+AF324+AF325+#REF!+AF326+AF327+AF328+AF329+AF330+AF331+AF332+AF333+AF334+AF335+AF336+AF337+AF338+#REF!+AF339+#REF!+#REF!+AF340+#REF!+AF341+AF342+AF343+AF344+AF345+AF346+AF347+AF348+#REF!+#REF!+#REF!+#REF!+#REF!+AF349+AF350+#REF!+AF351+#REF!+AF352+AF353+AF354+AF355+AF356+AF357+#REF!+AF358+AF359+#REF!+AF360+AF361+AF362+AF363+AF364+AF365+AF366+AF367+AF368+AF369+AF370+AF371+AF372+AF373+AF374+AF375+AF376+AF377+#REF!+AF378+AF379+AF380+#REF!+#REF!+AF381+AF382+AF383+AF384+AF385+AF386+AF387+AF388+#REF!+AF389+AF390+AF391+AF392+AF393+AF394+AF395+#REF!+#REF!+AF396+#REF!+AF397+AF398+AF399+AF400+AF401+AF402+AF403+AF404+AF405+AF406+AF407+AF408+AF409+AF410+AF411+AF412+AF413+AF414+AF415+AF416+AF417+#REF!+#REF!+#REF!+AF418+AF419+AF423+AF424+AF425+AF426+#REF!+AF427+#REF!+AF428+AF429+AF430+AF431+AF432+AF433+AF434+AF435+#REF!+#REF!+AF436+AF437+#REF!+AF438+AF439+AF440+AF441+AF442+#REF!+#REF!+AF443+AF444+AF445+#REF!+AF447+AF446+AF448+AF449+AF450+AF451+#REF!+#REF!+AF452+#REF!+#REF!+#REF!+AF453+#REF!+#REF!+#REF!+#REF!+#REF!+#REF!+AF454+AF455+AF456+AF457+AF458+AF459+AF460+AF461+AF462+AF463+AF464+#REF!+#REF!+#REF!+#REF!+#REF!+#REF!+#REF!+#REF!+#REF!+#REF!+#REF!+#REF!+#REF!+#REF!+#REF!+#REF!+#REF!+#REF!+#REF!+#REF!+#REF!+#REF!+#REF!+#REF!+#REF!+#REF!+#REF!+AF466+AF468+AF469+AF470+AF471+AF472+AF473+AF474+AF475+AF476+AF477+AF478+AF479+AF480+AF481+AF482+AF483+AF484+AF485+AF486+AF487+AF488+AF489+AF490+AF491+AF492+AF493+AF494+AF495+AF496+AF497+AF498+AF499+AF500+AF501+AF502+AF503+AF504+AF505+AF506+AF507+AF508+AF509+AF510+AF511+AF512+AF513+AF514+AF515+AF516+AF517+AF518+AF519+AF520+AF521+AF522+AF523+AF524+AF525+AF526+AF527+AF528+AF529+AF530+AF531+AF532+AF533+AF534+AF560+#REF!+AF720+AF721+AF722+AF723+AF724+AF725+AF726+AF727+AF728+AF752+AF753+AF754+AF755+AF756+AF757+AF758+AF1002+AF1003+AF1004+AF1005+AF1006+AF1007+AF1008+AF1050+AF1094</f>
        <v>#REF!</v>
      </c>
      <c r="AG1114" s="42" t="e">
        <f>+#REF!+#REF!+#REF!+#REF!+AG110+AG111+#REF!+AG112+#REF!+AG113+AG114+AG115+#REF!+AG116+AG117+AG118+AG119+#REF!+AG120+AG121+#REF!+#REF!+#REF!+AG122+AG123+AG124+AG125+AG126+#REF!+#REF!+AG127+AG128+AG129+AG130+AG131+AG132+#REF!+AG133+#REF!+#REF!+#REF!+#REF!+AG134+AG135+#REF!+AG136+#REF!+#REF!+#REF!+AG137+AG138+AG139+AG140+#REF!+AG164+AG165+#REF!+AG167+AG168+AG178+#REF!+#REF!+#REF!+AG179+AG180+AG181+AG182+AG183+AG184+#REF!+AG185+AG186+AG187+AG188+AG189+#REF!+AG190+AG191+AG192+AG193+AG194+AG195+AG196+AG197+#REF!+AG198+AG199+AG200+AG201+#REF!+AG202+AG203+AG204+AG205+AG206+AG207+#REF!+AG208+#REF!+#REF!+#REF!+#REF!+#REF!+#REF!+#REF!+#REF!+#REF!+AG209+AG210+#REF!+AG211+AG212+AG213+AG214+AG215+AG216+AG217+AG218+AG219+AG220+AG221+AG222+AG223+AG224+#REF!+#REF!+AG225+#REF!+#REF!+AG226+#REF!+#REF!+#REF!+AG227+AG228+AG229+AG230+AG231+AG232+#REF!+AG233+AG234+AG235+AG236+#REF!+#REF!+#REF!+#REF!+#REF!+#REF!+#REF!+#REF!+#REF!+#REF!+#REF!+AG237+AG238+AG239+AG240+AG241+AG242+AG243+AG244+AG245+AG246+AG247+AG248+#REF!+AG249+AG252+AG253+#REF!+AG254+AG255+#REF!+AG256+AG257+AG258+AG259+#REF!+AG260+#REF!+#REF!+AG261+AG262+AG263+#REF!+AG264+AG265+AG266+AG267+#REF!+AG268+AG269+AG270+AG271+AG272+AG273+AG274+AG275+AG276+#REF!+#REF!+AG277+AG278+#REF!+AG279+AG280+AG281+AG282+#REF!+#REF!+#REF!+AG283+AG284+AG285+AG286+AG287+AG288+AG289+AG290+AG291+AG292+AG293+AG294+AG295+AG296+AG297+AG298+AG299+AG300+AG301+AG302+AG303+AG304+AG305+#REF!+AG306+AG307+AG308+AG309+AG310+AG311+AG312+AG313+AG314+AG315+AG316+AG317+AG318+AG319+AG320+#REF!+AG321+#REF!+AG322+AG323+AG324+AG325+#REF!+AG326+AG327+AG328+AG329+AG330+AG331+AG332+AG333+AG334+AG335+AG336+AG337+AG338+#REF!+AG339+#REF!+#REF!+AG340+#REF!+AG341+AG342+AG343+AG344+AG345+AG346+AG347+AG348+#REF!+#REF!+#REF!+#REF!+#REF!+AG349+AG350+#REF!+AG351+#REF!+AG352+AG353+AG354+AG355+AG356+AG357+#REF!+AG358+AG359+#REF!+AG360+AG361+AG362+AG363+AG364+AG365+AG366+AG367+AG368+AG369+AG370+AG371+AG372+AG373+AG374+AG375+AG376+AG377+#REF!+AG378+AG379+AG380+#REF!+#REF!+AG381+AG382+AG383+AG384+AG385+AG386+AG387+AG388+#REF!+AG389+AG390+AG391+AG392+AG393+AG394+AG395+#REF!+#REF!+AG396+#REF!+AG397+AG398+AG399+AG400+AG401+AG402+AG403+AG404+AG405+AG406+AG407+AG408+AG409+AG410+AG411+AG412+AG413+AG414+AG415+AG416+AG417+#REF!+#REF!+#REF!+AG418+AG419+AG423+AG424+AG425+AG426+#REF!+AG427+#REF!+AG428+AG429+AG430+AG431+AG432+AG433+AG434+AG435+#REF!+#REF!+AG436+AG437+#REF!+AG438+AG439+AG440+AG441+AG442+#REF!+#REF!+AG443+AG444+AG445+#REF!+AG447+AG446+AG448+AG449+AG450+AG451+#REF!+#REF!+AG452+#REF!+#REF!+#REF!+AG453+#REF!+#REF!+#REF!+#REF!+#REF!+#REF!+AG454+AG455+AG456+AG457+AG458+AG459+AG460+AG461+AG462+AG463+AG464+#REF!+#REF!+#REF!+#REF!+#REF!+#REF!+#REF!+#REF!+#REF!+#REF!+#REF!+#REF!+#REF!+#REF!+#REF!+#REF!+#REF!+#REF!+#REF!+#REF!+#REF!+#REF!+#REF!+#REF!+#REF!+#REF!+#REF!+AG466+AG468+AG469+AG470+AG471+AG472+AG473+AG474+AG475+AG476+AG477+AG478+AG479+AG480+AG481+AG482+AG483+AG484+AG485+AG486+AG487+AG488+AG489+AG490+AG491+AG492+AG493+AG494+AG495+AG496+AG497+AG498+AG499+AG500+AG501+AG502+AG503+AG504+AG505+AG506+AG507+AG508+AG509+AG510+AG511+AG512+AG513+AG514+AG515+AG516+AG517+AG518+AG519+AG520+AG521+AG522+AG523+AG524+AG525+AG526+AG527+AG528+AG529+AG530+AG531+AG532+AG533+AG534+AG560+#REF!+AG720+AG721+AG722+AG723+AG724+AG725+AG726+AG727+AG728+AG752+AG753+AG754+AG755+AG756+AG757+AG758+AG1002+AG1003+AG1004+AG1005+AG1006+AG1007+AG1008+AG1050+AG1094</f>
        <v>#REF!</v>
      </c>
      <c r="AH1114" s="42" t="e">
        <f>+#REF!+#REF!+#REF!+#REF!+AH110+AH111+#REF!+AH112+#REF!+AH113+AH114+AH115+#REF!+AH116+AH117+AH118+AH119+#REF!+AH120+AH121+#REF!+#REF!+#REF!+AH122+AH123+AH124+AH125+AH126+#REF!+#REF!+AH127+AH128+AH129+AH130+AH131+AH132+#REF!+AH133+#REF!+#REF!+#REF!+#REF!+AH134+AH135+#REF!+AH136+#REF!+#REF!+#REF!+AH137+AH138+AH139+AH140+#REF!+AH164+AH165+#REF!+AH167+AH168+AH178+#REF!+#REF!+#REF!+AH179+AH180+AH181+AH182+AH183+AH184+#REF!+AH185+AH186+AH187+AH188+AH189+#REF!+AH190+AH191+AH192+AH193+AH194+AH195+AH196+AH197+#REF!+AH198+AH199+AH200+AH201+#REF!+AH202+AH203+AH204+AH205+AH206+AH207+#REF!+AH208+#REF!+#REF!+#REF!+#REF!+#REF!+#REF!+#REF!+#REF!+#REF!+AH209+AH210+#REF!+AH211+AH212+AH213+AH214+AH215+AH216+AH217+AH218+AH219+AH220+AH221+AH222+AH223+AH224+#REF!+#REF!+AH225+#REF!+#REF!+AH226+#REF!+#REF!+#REF!+AH227+AH228+AH229+AH230+AH231+AH232+#REF!+AH233+AH234+AH235+AH236+#REF!+#REF!+#REF!+#REF!+#REF!+#REF!+#REF!+#REF!+#REF!+#REF!+#REF!+AH237+AH238+AH239+AH240+AH241+AH242+AH243+AH244+AH245+AH246+AH247+AH248+#REF!+AH249+AH252+AH253+#REF!+AH254+AH255+#REF!+AH256+AH257+AH258+AH259+#REF!+AH260+#REF!+#REF!+AH261+AH262+AH263+#REF!+AH264+AH265+AH266+AH267+#REF!+AH268+AH269+AH270+AH271+AH272+AH273+AH274+AH275+AH276+#REF!+#REF!+AH277+AH278+#REF!+AH279+AH280+AH281+AH282+#REF!+#REF!+#REF!+AH283+AH284+AH285+AH286+AH287+AH288+AH289+AH290+AH291+AH292+AH293+AH294+AH295+AH296+AH297+AH298+AH299+AH300+AH301+AH302+AH303+AH304+AH305+#REF!+AH306+AH307+AH308+AH309+AH310+AH311+AH312+AH313+AH314+AH315+AH316+AH317+AH318+AH319+AH320+#REF!+AH321+#REF!+AH322+AH323+AH324+AH325+#REF!+AH326+AH327+AH328+AH329+AH330+AH331+AH332+AH333+AH334+AH335+AH336+AH337+AH338+#REF!+AH339+#REF!+#REF!+AH340+#REF!+AH341+AH342+AH343+AH344+AH345+AH346+AH347+AH348+#REF!+#REF!+#REF!+#REF!+#REF!+AH349+AH350+#REF!+AH351+#REF!+AH352+AH353+AH354+AH355+AH356+AH357+#REF!+AH358+AH359+#REF!+AH360+AH361+AH362+AH363+AH364+AH365+AH366+AH367+AH368+AH369+AH370+AH371+AH372+AH373+AH374+AH375+AH376+AH377+#REF!+AH378+AH379+AH380+#REF!+#REF!+AH381+AH382+AH383+AH384+AH385+AH386+AH387+AH388+#REF!+AH389+AH390+AH391+AH392+AH393+AH394+AH395+#REF!+#REF!+AH396+#REF!+AH397+AH398+AH399+AH400+AH401+AH402+AH403+AH404+AH405+AH406+AH407+AH408+AH409+AH410+AH411+AH412+AH413+AH414+AH415+AH416+AH417+#REF!+#REF!+#REF!+AH418+AH419+AH423+AH424+AH425+AH426+#REF!+AH427+#REF!+AH428+AH429+AH430+AH431+AH432+AH433+AH434+AH435+#REF!+#REF!+AH436+AH437+#REF!+AH438+AH439+AH440+AH441+AH442+#REF!+#REF!+AH443+AH444+AH445+#REF!+AH447+AH446+AH448+AH449+AH450+AH451+#REF!+#REF!+AH452+#REF!+#REF!+#REF!+AH453+#REF!+#REF!+#REF!+#REF!+#REF!+#REF!+AH454+AH455+AH456+AH457+AH458+AH459+AH460+AH461+AH462+AH463+AH464+#REF!+#REF!+#REF!+#REF!+#REF!+#REF!+#REF!+#REF!+#REF!+#REF!+#REF!+#REF!+#REF!+#REF!+#REF!+#REF!+#REF!+#REF!+#REF!+#REF!+#REF!+#REF!+#REF!+#REF!+#REF!+#REF!+#REF!+AH466+AH468+AH469+AH470+AH471+AH472+AH473+AH474+AH475+AH476+AH477+AH478+AH479+AH480+AH481+AH482+AH483+AH484+AH485+AH486+AH487+AH488+AH489+AH490+AH491+AH492+AH493+AH494+AH495+AH496+AH497+AH498+AH499+AH500+AH501+AH502+AH503+AH504+AH505+AH506+AH507+AH508+AH509+AH510+AH511+AH512+AH513+AH514+AH515+AH516+AH517+AH518+AH519+AH520+AH521+AH522+AH523+AH524+AH525+AH526+AH527+AH528+AH529+AH530+AH531+AH532+AH533+AH534+AH560+#REF!+AH720+AH721+AH722+AH723+AH724+AH725+AH726+AH727+AH728+AH752+AH753+AH754+AH755+AH756+AH757+AH758+AH1002+AH1003+AH1004+AH1005+AH1006+AH1007+AH1008+AH1050+AH1094</f>
        <v>#REF!</v>
      </c>
      <c r="AI1114" s="42" t="e">
        <f>+#REF!+#REF!+#REF!+#REF!+AI110+AI111+#REF!+AI112+#REF!+AI113+AI114+AI115+#REF!+AI116+AI117+AI118+AI119+#REF!+AI120+AI121+#REF!+#REF!+#REF!+AI122+AI123+AI124+AI125+AI126+#REF!+#REF!+AI127+AI128+AI129+AI130+AI131+AI132+#REF!+AI133+#REF!+#REF!+#REF!+#REF!+AI134+AI135+#REF!+AI136+#REF!+#REF!+#REF!+AI137+AI138+AI139+AI140+#REF!+AI164+AI165+#REF!+AI167+AI168+AI178+#REF!+#REF!+#REF!+AI179+AI180+AI181+AI182+AI183+AI184+#REF!+AI185+AI186+AI187+AI188+AI189+#REF!+AI190+AI191+AI192+AI193+AI194+AI195+AI196+AI197+#REF!+AI198+AI199+AI200+AI201+#REF!+AI202+AI203+AI204+AI205+AI206+AI207+#REF!+AI208+#REF!+#REF!+#REF!+#REF!+#REF!+#REF!+#REF!+#REF!+#REF!+AI209+AI210+#REF!+AI211+AI212+AI213+AI214+AI215+AI216+AI217+AI218+AI219+AI220+AI221+AI222+AI223+AI224+#REF!+#REF!+AI225+#REF!+#REF!+AI226+#REF!+#REF!+#REF!+AI227+AI228+AI229+AI230+AI231+AI232+#REF!+AI233+AI234+AI235+AI236+#REF!+#REF!+#REF!+#REF!+#REF!+#REF!+#REF!+#REF!+#REF!+#REF!+#REF!+AI237+AI238+AI239+AI240+AI241+AI242+AI243+AI244+AI245+AI246+AI247+AI248+#REF!+AI249+AI252+AI253+#REF!+AI254+AI255+#REF!+AI256+AI257+AI258+AI259+#REF!+AI260+#REF!+#REF!+AI261+AI262+AI263+#REF!+AI264+AI265+AI266+AI267+#REF!+AI268+AI269+AI270+AI271+AI272+AI273+AI274+AI275+AI276+#REF!+#REF!+AI277+AI278+#REF!+AI279+AI280+AI281+AI282+#REF!+#REF!+#REF!+AI283+AI284+AI285+AI286+AI287+AI288+AI289+AI290+AI291+AI292+AI293+AI294+AI295+AI296+AI297+AI298+AI299+AI300+AI301+AI302+AI303+AI304+AI305+#REF!+AI306+AI307+AI308+AI309+AI310+AI311+AI312+AI313+AI314+AI315+AI316+AI317+AI318+AI319+AI320+#REF!+AI321+#REF!+AI322+AI323+AI324+AI325+#REF!+AI326+AI327+AI328+AI329+AI330+AI331+AI332+AI333+AI334+AI335+AI336+AI337+AI338+#REF!+AI339+#REF!+#REF!+AI340+#REF!+AI341+AI342+AI343+AI344+AI345+AI346+AI347+AI348+#REF!+#REF!+#REF!+#REF!+#REF!+AI349+AI350+#REF!+AI351+#REF!+AI352+AI353+AI354+AI355+AI356+AI357+#REF!+AI358+AI359+#REF!+AI360+AI361+AI362+AI363+AI364+AI365+AI366+AI367+AI368+AI369+AI370+AI371+AI372+AI373+AI374+AI375+AI376+AI377+#REF!+AI378+AI379+AI380+#REF!+#REF!+AI381+AI382+AI383+AI384+AI385+AI386+AI387+AI388+#REF!+AI389+AI390+AI391+AI392+AI393+AI394+AI395+#REF!+#REF!+AI396+#REF!+AI397+AI398+AI399+AI400+AI401+AI402+AI403+AI404+AI405+AI406+AI407+AI408+AI409+AI410+AI411+AI412+AI413+AI414+AI415+AI416+AI417+#REF!+#REF!+#REF!+AI418+AI419+AI423+AI424+AI425+AI426+#REF!+AI427+#REF!+AI428+AI429+AI430+AI431+AI432+AI433+AI434+AI435+#REF!+#REF!+AI436+AI437+#REF!+AI438+AI439+AI440+AI441+AI442+#REF!+#REF!+AI443+AI444+AI445+#REF!+AI447+AI446+AI448+AI449+AI450+AI451+#REF!+#REF!+AI452+#REF!+#REF!+#REF!+AI453+#REF!+#REF!+#REF!+#REF!+#REF!+#REF!+AI454+AI455+AI456+AI457+AI458+AI459+AI460+AI461+AI462+AI463+AI464+#REF!+#REF!+#REF!+#REF!+#REF!+#REF!+#REF!+#REF!+#REF!+#REF!+#REF!+#REF!+#REF!+#REF!+#REF!+#REF!+#REF!+#REF!+#REF!+#REF!+#REF!+#REF!+#REF!+#REF!+#REF!+#REF!+#REF!+AI466+AI468+AI469+AI470+AI471+AI472+AI473+AI474+AI475+AI476+AI477+AI478+AI479+AI480+AI481+AI482+AI483+AI484+AI485+AI486+AI487+AI488+AI489+AI490+AI491+AI492+AI493+AI494+AI495+AI496+AI497+AI498+AI499+AI500+AI501+AI502+AI503+AI504+AI505+AI506+AI507+AI508+AI509+AI510+AI511+AI512+AI513+AI514+AI515+AI516+AI517+AI518+AI519+AI520+AI521+AI522+AI523+AI524+AI525+AI526+AI527+AI528+AI529+AI530+AI531+AI532+AI533+AI534+AI560+#REF!+AI720+AI721+AI722+AI723+AI724+AI725+AI726+AI727+AI728+AI752+AI753+AI754+AI755+AI756+AI757+AI758+AI1002+AI1003+AI1004+AI1005+AI1006+AI1007+AI1008+AI1050+AI1094</f>
        <v>#REF!</v>
      </c>
      <c r="AJ1114" s="42" t="e">
        <f>+#REF!+#REF!+#REF!+#REF!+AJ110+AJ111+#REF!+AJ112+#REF!+AJ113+AJ114+AJ115+#REF!+AJ116+AJ117+AJ118+AJ119+#REF!+AJ120+AJ121+#REF!+#REF!+#REF!+AJ122+AJ123+AJ124+AJ125+AJ126+#REF!+#REF!+AJ127+AJ128+AJ129+AJ130+AJ131+AJ132+#REF!+AJ133+#REF!+#REF!+#REF!+#REF!+AJ134+AJ135+#REF!+AJ136+#REF!+#REF!+#REF!+AJ137+AJ138+AJ139+AJ140+#REF!+AJ164+AJ165+#REF!+AJ167+AJ168+AJ178+#REF!+#REF!+#REF!+AJ179+AJ180+AJ181+AJ182+AJ183+AJ184+#REF!+AJ185+AJ186+AJ187+AJ188+AJ189+#REF!+AJ190+AJ191+AJ192+AJ193+AJ194+AJ195+AJ196+AJ197+#REF!+AJ198+AJ199+AJ200+AJ201+#REF!+AJ202+AJ203+AJ204+AJ205+AJ206+AJ207+#REF!+AJ208+#REF!+#REF!+#REF!+#REF!+#REF!+#REF!+#REF!+#REF!+#REF!+AJ209+AJ210+#REF!+AJ211+AJ212+AJ213+AJ214+AJ215+AJ216+AJ217+AJ218+AJ219+AJ220+AJ221+AJ222+AJ223+AJ224+#REF!+#REF!+AJ225+#REF!+#REF!+AJ226+#REF!+#REF!+#REF!+AJ227+AJ228+AJ229+AJ230+AJ231+AJ232+#REF!+AJ233+AJ234+AJ235+AJ236+#REF!+#REF!+#REF!+#REF!+#REF!+#REF!+#REF!+#REF!+#REF!+#REF!+#REF!+AJ237+AJ238+AJ239+AJ240+AJ241+AJ242+AJ243+AJ244+AJ245+AJ246+AJ247+AJ248+#REF!+AJ249+AJ252+AJ253+#REF!+AJ254+AJ255+#REF!+AJ256+AJ257+AJ258+AJ259+#REF!+AJ260+#REF!+#REF!+AJ261+AJ262+AJ263+#REF!+AJ264+AJ265+AJ266+AJ267+#REF!+AJ268+AJ269+AJ270+AJ271+AJ272+AJ273+AJ274+AJ275+AJ276+#REF!+#REF!+AJ277+AJ278+#REF!+AJ279+AJ280+AJ281+AJ282+#REF!+#REF!+#REF!+AJ283+AJ284+AJ285+AJ286+AJ287+AJ288+AJ289+AJ290+AJ291+AJ292+AJ293+AJ294+AJ295+AJ296+AJ297+AJ298+AJ299+AJ300+AJ301+AJ302+AJ303+AJ304+AJ305+#REF!+AJ306+AJ307+AJ308+AJ309+AJ310+AJ311+AJ312+AJ313+AJ314+AJ315+AJ316+AJ317+AJ318+AJ319+AJ320+#REF!+AJ321+#REF!+AJ322+AJ323+AJ324+AJ325+#REF!+AJ326+AJ327+AJ328+AJ329+AJ330+AJ331+AJ332+AJ333+AJ334+AJ335+AJ336+AJ337+AJ338+#REF!+AJ339+#REF!+#REF!+AJ340+#REF!+AJ341+AJ342+AJ343+AJ344+AJ345+AJ346+AJ347+AJ348+#REF!+#REF!+#REF!+#REF!+#REF!+AJ349+AJ350+#REF!+AJ351+#REF!+AJ352+AJ353+AJ354+AJ355+AJ356+AJ357+#REF!+AJ358+AJ359+#REF!+AJ360+AJ361+AJ362+AJ363+AJ364+AJ365+AJ366+AJ367+AJ368+AJ369+AJ370+AJ371+AJ372+AJ373+AJ374+AJ375+AJ376+AJ377+#REF!+AJ378+AJ379+AJ380+#REF!+#REF!+AJ381+AJ382+AJ383+AJ384+AJ385+AJ386+AJ387+AJ388+#REF!+AJ389+AJ390+AJ391+AJ392+AJ393+AJ394+AJ395+#REF!+#REF!+AJ396+#REF!+AJ397+AJ398+AJ399+AJ400+AJ401+AJ402+AJ403+AJ404+AJ405+AJ406+AJ407+AJ408+AJ409+AJ410+AJ411+AJ412+AJ413+AJ414+AJ415+AJ416+AJ417+#REF!+#REF!+#REF!+AJ418+AJ419+AJ423+AJ424+AJ425+AJ426+#REF!+AJ427+#REF!+AJ428+AJ429+AJ430+AJ431+AJ432+AJ433+AJ434+AJ435+#REF!+#REF!+AJ436+AJ437+#REF!+AJ438+AJ439+AJ440+AJ441+AJ442+#REF!+#REF!+AJ443+AJ444+AJ445+#REF!+AJ447+AJ446+AJ448+AJ449+AJ450+AJ451+#REF!+#REF!+AJ452+#REF!+#REF!+#REF!+AJ453+#REF!+#REF!+#REF!+#REF!+#REF!+#REF!+AJ454+AJ455+AJ456+AJ457+AJ458+AJ459+AJ460+AJ461+AJ462+AJ463+AJ464+#REF!+#REF!+#REF!+#REF!+#REF!+#REF!+#REF!+#REF!+#REF!+#REF!+#REF!+#REF!+#REF!+#REF!+#REF!+#REF!+#REF!+#REF!+#REF!+#REF!+#REF!+#REF!+#REF!+#REF!+#REF!+#REF!+#REF!+AJ466+AJ468+AJ469+AJ470+AJ471+AJ472+AJ473+AJ474+AJ475+AJ476+AJ477+AJ478+AJ479+AJ480+AJ481+AJ482+AJ483+AJ484+AJ485+AJ486+AJ487+AJ488+AJ489+AJ490+AJ491+AJ492+AJ493+AJ494+AJ495+AJ496+AJ497+AJ498+AJ499+AJ500+AJ501+AJ502+AJ503+AJ504+AJ505+AJ506+AJ507+AJ508+AJ509+AJ510+AJ511+AJ512+AJ513+AJ514+AJ515+AJ516+AJ517+AJ518+AJ519+AJ520+AJ521+AJ522+AJ523+AJ524+AJ525+AJ526+AJ527+AJ528+AJ529+AJ530+AJ531+AJ532+AJ533+AJ534+AJ560+#REF!+AJ720+AJ721+AJ722+AJ723+AJ724+AJ725+AJ726+AJ727+AJ728+AJ752+AJ753+AJ754+AJ755+AJ756+AJ757+AJ758+AJ1002+AJ1003+AJ1004+AJ1005+AJ1006+AJ1007+AJ1008+AJ1050+AJ1094</f>
        <v>#REF!</v>
      </c>
      <c r="AK1114" s="42" t="e">
        <f>+#REF!+#REF!+#REF!+#REF!+AK110+AK111+#REF!+AK112+#REF!+AK113+AK114+AK115+#REF!+AK116+AK117+AK118+AK119+#REF!+AK120+AK121+#REF!+#REF!+#REF!+AK122+AK123+AK124+AK125+AK126+#REF!+#REF!+AK127+AK128+AK129+AK130+AK131+AK132+#REF!+AK133+#REF!+#REF!+#REF!+#REF!+AK134+AK135+#REF!+AK136+#REF!+#REF!+#REF!+AK137+AK138+AK139+AK140+#REF!+AK164+AK165+#REF!+AK167+AK168+AK178+#REF!+#REF!+#REF!+AK179+AK180+AK181+AK182+AK183+AK184+#REF!+AK185+AK186+AK187+AK188+AK189+#REF!+AK190+AK191+AK192+AK193+AK194+AK195+AK196+AK197+#REF!+AK198+AK199+AK200+AK201+#REF!+AK202+AK203+AK204+AK205+AK206+AK207+#REF!+AK208+#REF!+#REF!+#REF!+#REF!+#REF!+#REF!+#REF!+#REF!+#REF!+AK209+AK210+#REF!+AK211+AK212+AK213+AK214+AK215+AK216+AK217+AK218+AK219+AK220+AK221+AK222+AK223+AK224+#REF!+#REF!+AK225+#REF!+#REF!+AK226+#REF!+#REF!+#REF!+AK227+AK228+AK229+AK230+AK231+AK232+#REF!+AK233+AK234+AK235+AK236+#REF!+#REF!+#REF!+#REF!+#REF!+#REF!+#REF!+#REF!+#REF!+#REF!+#REF!+AK237+AK238+AK239+AK240+AK241+AK242+AK243+AK244+AK245+AK246+AK247+AK248+#REF!+AK249+AK252+AK253+#REF!+AK254+AK255+#REF!+AK256+AK257+AK258+AK259+#REF!+AK260+#REF!+#REF!+AK261+AK262+AK263+#REF!+AK264+AK265+AK266+AK267+#REF!+AK268+AK269+AK270+AK271+AK272+AK273+AK274+AK275+AK276+#REF!+#REF!+AK277+AK278+#REF!+AK279+AK280+AK281+AK282+#REF!+#REF!+#REF!+AK283+AK284+AK285+AK286+AK287+AK288+AK289+AK290+AK291+AK292+AK293+AK294+AK295+AK296+AK297+AK298+AK299+AK300+AK301+AK302+AK303+AK304+AK305+#REF!+AK306+AK307+AK308+AK309+AK310+AK311+AK312+AK313+AK314+AK315+AK316+AK317+AK318+AK319+AK320+#REF!+AK321+#REF!+AK322+AK323+AK324+AK325+#REF!+AK326+AK327+AK328+AK329+AK330+AK331+AK332+AK333+AK334+AK335+AK336+AK337+AK338+#REF!+AK339+#REF!+#REF!+AK340+#REF!+AK341+AK342+AK343+AK344+AK345+AK346+AK347+AK348+#REF!+#REF!+#REF!+#REF!+#REF!+AK349+AK350+#REF!+AK351+#REF!+AK352+AK353+AK354+AK355+AK356+AK357+#REF!+AK358+AK359+#REF!+AK360+AK361+AK362+AK363+AK364+AK365+AK366+AK367+AK368+AK369+AK370+AK371+AK372+AK373+AK374+AK375+AK376+AK377+#REF!+AK378+AK379+AK380+#REF!+#REF!+AK381+AK382+AK383+AK384+AK385+AK386+AK387+AK388+#REF!+AK389+AK390+AK391+AK392+AK393+AK394+AK395+#REF!+#REF!+AK396+#REF!+AK397+AK398+AK399+AK400+AK401+AK402+AK403+AK404+AK405+AK406+AK407+AK408+AK409+AK410+AK411+AK412+AK413+AK414+AK415+AK416+AK417+#REF!+#REF!+#REF!+AK418+AK419+AK423+AK424+AK425+AK426+#REF!+AK427+#REF!+AK428+AK429+AK430+AK431+AK432+AK433+AK434+AK435+#REF!+#REF!+AK436+AK437+#REF!+AK438+AK439+AK440+AK441+AK442+#REF!+#REF!+AK443+AK444+AK445+#REF!+AK447+AK446+AK448+AK449+AK450+AK451+#REF!+#REF!+AK452+#REF!+#REF!+#REF!+AK453+#REF!+#REF!+#REF!+#REF!+#REF!+#REF!+AK454+AK455+AK456+AK457+AK458+AK459+AK460+AK461+AK462+AK463+AK464+#REF!+#REF!+#REF!+#REF!+#REF!+#REF!+#REF!+#REF!+#REF!+#REF!+#REF!+#REF!+#REF!+#REF!+#REF!+#REF!+#REF!+#REF!+#REF!+#REF!+#REF!+#REF!+#REF!+#REF!+#REF!+#REF!+#REF!+AK466+AK468+AK469+AK470+AK471+AK472+AK473+AK474+AK475+AK476+AK477+AK478+AK479+AK480+AK481+AK482+AK483+AK484+AK485+AK486+AK487+AK488+AK489+AK490+AK491+AK492+AK493+AK494+AK495+AK496+AK497+AK498+AK499+AK500+AK501+AK502+AK503+AK504+AK505+AK506+AK507+AK508+AK509+AK510+AK511+AK512+AK513+AK514+AK515+AK516+AK517+AK518+AK519+AK520+AK521+AK522+AK523+AK524+AK525+AK526+AK527+AK528+AK529+AK530+AK531+AK532+AK533+AK534+AK560+#REF!+AK720+AK721+AK722+AK723+AK724+AK725+AK726+AK727+AK728+AK752+AK753+AK754+AK755+AK756+AK757+AK758+AK1002+AK1003+AK1004+AK1005+AK1006+AK1007+AK1008+AK1050+AK1094</f>
        <v>#REF!</v>
      </c>
      <c r="AL1114" s="42" t="e">
        <f>+#REF!+#REF!+#REF!+#REF!+AL110+AL111+#REF!+AL112+#REF!+AL113+AL114+AL115+#REF!+AL116+AL117+AL118+AL119+#REF!+AL120+AL121+#REF!+#REF!+#REF!+AL122+AL123+AL124+AL125+AL126+#REF!+#REF!+AL127+AL128+AL129+AL130+AL131+AL132+#REF!+AL133+#REF!+#REF!+#REF!+#REF!+AL134+AL135+#REF!+AL136+#REF!+#REF!+#REF!+AL137+AL138+AL139+AL140+#REF!+AL164+AL165+#REF!+AL167+AL168+AL178+#REF!+#REF!+#REF!+AL179+AL180+AL181+AL182+AL183+AL184+#REF!+AL185+AL186+AL187+AL188+AL189+#REF!+AL190+AL191+AL192+AL193+AL194+AL195+AL196+AL197+#REF!+AL198+AL199+AL200+AL201+#REF!+AL202+AL203+AL204+AL205+AL206+AL207+#REF!+AL208+#REF!+#REF!+#REF!+#REF!+#REF!+#REF!+#REF!+#REF!+#REF!+AL209+AL210+#REF!+AL211+AL212+AL213+AL214+AL215+AL216+AL217+AL218+AL219+AL220+AL221+AL222+AL223+AL224+#REF!+#REF!+AL225+#REF!+#REF!+AL226+#REF!+#REF!+#REF!+AL227+AL228+AL229+AL230+AL231+AL232+#REF!+AL233+AL234+AL235+AL236+#REF!+#REF!+#REF!+#REF!+#REF!+#REF!+#REF!+#REF!+#REF!+#REF!+#REF!+AL237+AL238+AL239+AL240+AL241+AL242+AL243+AL244+AL245+AL246+AL247+AL248+#REF!+AL249+AL252+AL253+#REF!+AL254+AL255+#REF!+AL256+AL257+AL258+AL259+#REF!+AL260+#REF!+#REF!+AL261+AL262+AL263+#REF!+AL264+AL265+AL266+AL267+#REF!+AL268+AL269+AL270+AL271+AL272+AL273+AL274+AL275+AL276+#REF!+#REF!+AL277+AL278+#REF!+AL279+AL280+AL281+AL282+#REF!+#REF!+#REF!+AL283+AL284+AL285+AL286+AL287+AL288+AL289+AL290+AL291+AL292+AL293+AL294+AL295+AL296+AL297+AL298+AL299+AL300+AL301+AL302+AL303+AL304+AL305+#REF!+AL306+AL307+AL308+AL309+AL310+AL311+AL312+AL313+AL314+AL315+AL316+AL317+AL318+AL319+AL320+#REF!+AL321+#REF!+AL322+AL323+AL324+AL325+#REF!+AL326+AL327+AL328+AL329+AL330+AL331+AL332+AL333+AL334+AL335+AL336+AL337+AL338+#REF!+AL339+#REF!+#REF!+AL340+#REF!+AL341+AL342+AL343+AL344+AL345+AL346+AL347+AL348+#REF!+#REF!+#REF!+#REF!+#REF!+AL349+AL350+#REF!+AL351+#REF!+AL352+AL353+AL354+AL355+AL356+AL357+#REF!+AL358+AL359+#REF!+AL360+AL361+AL362+AL363+AL364+AL365+AL366+AL367+AL368+AL369+AL370+AL371+AL372+AL373+AL374+AL375+AL376+AL377+#REF!+AL378+AL379+AL380+#REF!+#REF!+AL381+AL382+AL383+AL384+AL385+AL386+AL387+AL388+#REF!+AL389+AL390+AL391+AL392+AL393+AL394+AL395+#REF!+#REF!+AL396+#REF!+AL397+AL398+AL399+AL400+AL401+AL402+AL403+AL404+AL405+AL406+AL407+AL408+AL409+AL410+AL411+AL412+AL413+AL414+AL415+AL416+AL417+#REF!+#REF!+#REF!+AL418+AL419+AL423+AL424+AL425+AL426+#REF!+AL427+#REF!+AL428+AL429+AL430+AL431+AL432+AL433+AL434+AL435+#REF!+#REF!+AL436+AL437+#REF!+AL438+AL439+AL440+AL441+AL442+#REF!+#REF!+AL443+AL444+AL445+#REF!+AL447+AL446+AL448+AL449+AL450+AL451+#REF!+#REF!+AL452+#REF!+#REF!+#REF!+AL453+#REF!+#REF!+#REF!+#REF!+#REF!+#REF!+AL454+AL455+AL456+AL457+AL458+AL459+AL460+AL461+AL462+AL463+AL464+#REF!+#REF!+#REF!+#REF!+#REF!+#REF!+#REF!+#REF!+#REF!+#REF!+#REF!+#REF!+#REF!+#REF!+#REF!+#REF!+#REF!+#REF!+#REF!+#REF!+#REF!+#REF!+#REF!+#REF!+#REF!+#REF!+#REF!+AL466+AL468+AL469+AL470+AL471+AL472+AL473+AL474+AL475+AL476+AL477+AL478+AL479+AL480+AL481+AL482+AL483+AL484+AL485+AL486+AL487+AL488+AL489+AL490+AL491+AL492+AL493+AL494+AL495+AL496+AL497+AL498+AL499+AL500+AL501+AL502+AL503+AL504+AL505+AL506+AL507+AL508+AL509+AL510+AL511+AL512+AL513+AL514+AL515+AL516+AL517+AL518+AL519+AL520+AL521+AL522+AL523+AL524+AL525+AL526+AL527+AL528+AL529+AL530+AL531+AL532+AL533+AL534+AL560+#REF!+AL720+AL721+AL722+AL723+AL724+AL725+AL726+AL727+AL728+AL752+AL753+AL754+AL755+AL756+AL757+AL758+AL1002+AL1003+AL1004+AL1005+AL1006+AL1007+AL1008+AL1050+AL1094</f>
        <v>#REF!</v>
      </c>
      <c r="AM1114" s="42" t="e">
        <f>+#REF!+#REF!+#REF!+#REF!+AM110+AM111+#REF!+AM112+#REF!+AM113+AM114+AM115+#REF!+AM116+AM117+AM118+AM119+#REF!+AM120+AM121+#REF!+#REF!+#REF!+AM122+AM123+AM124+AM125+AM126+#REF!+#REF!+AM127+AM128+AM129+AM130+AM131+AM132+#REF!+AM133+#REF!+#REF!+#REF!+#REF!+AM134+AM135+#REF!+AM136+#REF!+#REF!+#REF!+AM137+AM138+AM139+AM140+#REF!+AM164+AM165+#REF!+AM167+AM168+AM178+#REF!+#REF!+#REF!+AM179+AM180+AM181+AM182+AM183+AM184+#REF!+AM185+AM186+AM187+AM188+AM189+#REF!+AM190+AM191+AM192+AM193+AM194+AM195+AM196+AM197+#REF!+AM198+AM199+AM200+AM201+#REF!+AM202+AM203+AM204+AM205+AM206+AM207+#REF!+AM208+#REF!+#REF!+#REF!+#REF!+#REF!+#REF!+#REF!+#REF!+#REF!+AM209+AM210+#REF!+AM211+AM212+AM213+AM214+AM215+AM216+AM217+AM218+AM219+AM220+AM221+AM222+AM223+AM224+#REF!+#REF!+AM225+#REF!+#REF!+AM226+#REF!+#REF!+#REF!+AM227+AM228+AM229+AM230+AM231+AM232+#REF!+AM233+AM234+AM235+AM236+#REF!+#REF!+#REF!+#REF!+#REF!+#REF!+#REF!+#REF!+#REF!+#REF!+#REF!+AM237+AM238+AM239+AM240+AM241+AM242+AM243+AM244+AM245+AM246+AM247+AM248+#REF!+AM249+AM252+AM253+#REF!+AM254+AM255+#REF!+AM256+AM257+AM258+AM259+#REF!+AM260+#REF!+#REF!+AM261+AM262+AM263+#REF!+AM264+AM265+AM266+AM267+#REF!+AM268+AM269+AM270+AM271+AM272+AM273+AM274+AM275+AM276+#REF!+#REF!+AM277+AM278+#REF!+AM279+AM280+AM281+AM282+#REF!+#REF!+#REF!+AM283+AM284+AM285+AM286+AM287+AM288+AM289+AM290+AM291+AM292+AM293+AM294+AM295+AM296+AM297+AM298+AM299+AM300+AM301+AM302+AM303+AM304+AM305+#REF!+AM306+AM307+AM308+AM309+AM310+AM311+AM312+AM313+AM314+AM315+AM316+AM317+AM318+AM319+AM320+#REF!+AM321+#REF!+AM322+AM323+AM324+AM325+#REF!+AM326+AM327+AM328+AM329+AM330+AM331+AM332+AM333+AM334+AM335+AM336+AM337+AM338+#REF!+AM339+#REF!+#REF!+AM340+#REF!+AM341+AM342+AM343+AM344+AM345+AM346+AM347+AM348+#REF!+#REF!+#REF!+#REF!+#REF!+AM349+AM350+#REF!+AM351+#REF!+AM352+AM353+AM354+AM355+AM356+AM357+#REF!+AM358+AM359+#REF!+AM360+AM361+AM362+AM363+AM364+AM365+AM366+AM367+AM368+AM369+AM370+AM371+AM372+AM373+AM374+AM375+AM376+AM377+#REF!+AM378+AM379+AM380+#REF!+#REF!+AM381+AM382+AM383+AM384+AM385+AM386+AM387+AM388+#REF!+AM389+AM390+AM391+AM392+AM393+AM394+AM395+#REF!+#REF!+AM396+#REF!+AM397+AM398+AM399+AM400+AM401+AM402+AM403+AM404+AM405+AM406+AM407+AM408+AM409+AM410+AM411+AM412+AM413+AM414+AM415+AM416+AM417+#REF!+#REF!+#REF!+AM418+AM419+AM423+AM424+AM425+AM426+#REF!+AM427+#REF!+AM428+AM429+AM430+AM431+AM432+AM433+AM434+AM435+#REF!+#REF!+AM436+AM437+#REF!+AM438+AM439+AM440+AM441+AM442+#REF!+#REF!+AM443+AM444+AM445+#REF!+AM447+AM446+AM448+AM449+AM450+AM451+#REF!+#REF!+AM452+#REF!+#REF!+#REF!+AM453+#REF!+#REF!+#REF!+#REF!+#REF!+#REF!+AM454+AM455+AM456+AM457+AM458+AM459+AM460+AM461+AM462+AM463+AM464+#REF!+#REF!+#REF!+#REF!+#REF!+#REF!+#REF!+#REF!+#REF!+#REF!+#REF!+#REF!+#REF!+#REF!+#REF!+#REF!+#REF!+#REF!+#REF!+#REF!+#REF!+#REF!+#REF!+#REF!+#REF!+#REF!+#REF!+AM466+AM468+AM469+AM470+AM471+AM472+AM473+AM474+AM475+AM476+AM477+AM478+AM479+AM480+AM481+AM482+AM483+AM484+AM485+AM486+AM487+AM488+AM489+AM490+AM491+AM492+AM493+AM494+AM495+AM496+AM497+AM498+AM499+AM500+AM501+AM502+AM503+AM504+AM505+AM506+AM507+AM508+AM509+AM510+AM511+AM512+AM513+AM514+AM515+AM516+AM517+AM518+AM519+AM520+AM521+AM522+AM523+AM524+AM525+AM526+AM527+AM528+AM529+AM530+AM531+AM532+AM533+AM534+AM560+#REF!+AM720+AM721+AM722+AM723+AM724+AM725+AM726+AM727+AM728+AM752+AM753+AM754+AM755+AM756+AM757+AM758+AM1002+AM1003+AM1004+AM1005+AM1006+AM1007+AM1008+AM1050+AM1094</f>
        <v>#REF!</v>
      </c>
      <c r="AN1114" s="42" t="e">
        <f>+#REF!+#REF!+#REF!+#REF!+AN110+AN111+#REF!+AN112+#REF!+AN113+AN114+AN115+#REF!+AN116+AN117+AN118+AN119+#REF!+AN120+AN121+#REF!+#REF!+#REF!+AN122+AN123+AN124+AN125+AN126+#REF!+#REF!+AN127+AN128+AN129+AN130+AN131+AN132+#REF!+AN133+#REF!+#REF!+#REF!+#REF!+AN134+AN135+#REF!+AN136+#REF!+#REF!+#REF!+AN137+AN138+AN139+AN140+#REF!+AN164+AN165+#REF!+AN167+AN168+AN178+#REF!+#REF!+#REF!+AN179+AN180+AN181+AN182+AN183+AN184+#REF!+AN185+AN186+AN187+AN188+AN189+#REF!+AN190+AN191+AN192+AN193+AN194+AN195+AN196+AN197+#REF!+AN198+AN199+AN200+AN201+#REF!+AN202+AN203+AN204+AN205+AN206+AN207+#REF!+AN208+#REF!+#REF!+#REF!+#REF!+#REF!+#REF!+#REF!+#REF!+#REF!+AN209+AN210+#REF!+AN211+AN212+AN213+AN214+AN215+AN216+AN217+AN218+AN219+AN220+AN221+AN222+AN223+AN224+#REF!+#REF!+AN225+#REF!+#REF!+AN226+#REF!+#REF!+#REF!+AN227+AN228+AN229+AN230+AN231+AN232+#REF!+AN233+AN234+AN235+AN236+#REF!+#REF!+#REF!+#REF!+#REF!+#REF!+#REF!+#REF!+#REF!+#REF!+#REF!+AN237+AN238+AN239+AN240+AN241+AN242+AN243+AN244+AN245+AN246+AN247+AN248+#REF!+AN249+AN252+AN253+#REF!+AN254+AN255+#REF!+AN256+AN257+AN258+AN259+#REF!+AN260+#REF!+#REF!+AN261+AN262+AN263+#REF!+AN264+AN265+AN266+AN267+#REF!+AN268+AN269+AN270+AN271+AN272+AN273+AN274+AN275+AN276+#REF!+#REF!+AN277+AN278+#REF!+AN279+AN280+AN281+AN282+#REF!+#REF!+#REF!+AN283+AN284+AN285+AN286+AN287+AN288+AN289+AN290+AN291+AN292+AN293+AN294+AN295+AN296+AN297+AN298+AN299+AN300+AN301+AN302+AN303+AN304+AN305+#REF!+AN306+AN307+AN308+AN309+AN310+AN311+AN312+AN313+AN314+AN315+AN316+AN317+AN318+AN319+AN320+#REF!+AN321+#REF!+AN322+AN323+AN324+AN325+#REF!+AN326+AN327+AN328+AN329+AN330+AN331+AN332+AN333+AN334+AN335+AN336+AN337+AN338+#REF!+AN339+#REF!+#REF!+AN340+#REF!+AN341+AN342+AN343+AN344+AN345+AN346+AN347+AN348+#REF!+#REF!+#REF!+#REF!+#REF!+AN349+AN350+#REF!+AN351+#REF!+AN352+AN353+AN354+AN355+AN356+AN357+#REF!+AN358+AN359+#REF!+AN360+AN361+AN362+AN363+AN364+AN365+AN366+AN367+AN368+AN369+AN370+AN371+AN372+AN373+AN374+AN375+AN376+AN377+#REF!+AN378+AN379+AN380+#REF!+#REF!+AN381+AN382+AN383+AN384+AN385+AN386+AN387+AN388+#REF!+AN389+AN390+AN391+AN392+AN393+AN394+AN395+#REF!+#REF!+AN396+#REF!+AN397+AN398+AN399+AN400+AN401+AN402+AN403+AN404+AN405+AN406+AN407+AN408+AN409+AN410+AN411+AN412+AN413+AN414+AN415+AN416+AN417+#REF!+#REF!+#REF!+AN418+AN419+AN423+AN424+AN425+AN426+#REF!+AN427+#REF!+AN428+AN429+AN430+AN431+AN432+AN433+AN434+AN435+#REF!+#REF!+AN436+AN437+#REF!+AN438+AN439+AN440+AN441+AN442+#REF!+#REF!+AN443+AN444+AN445+#REF!+AN447+AN446+AN448+AN449+AN450+AN451+#REF!+#REF!+AN452+#REF!+#REF!+#REF!+AN453+#REF!+#REF!+#REF!+#REF!+#REF!+#REF!+AN454+AN455+AN456+AN457+AN458+AN459+AN460+AN461+AN462+AN463+AN464+#REF!+#REF!+#REF!+#REF!+#REF!+#REF!+#REF!+#REF!+#REF!+#REF!+#REF!+#REF!+#REF!+#REF!+#REF!+#REF!+#REF!+#REF!+#REF!+#REF!+#REF!+#REF!+#REF!+#REF!+#REF!+#REF!+#REF!+AN466+AN468+AN469+AN470+AN471+AN472+AN473+AN474+AN475+AN476+AN477+AN478+AN479+AN480+AN481+AN482+AN483+AN484+AN485+AN486+AN487+AN488+AN489+AN490+AN491+AN492+AN493+AN494+AN495+AN496+AN497+AN498+AN499+AN500+AN501+AN502+AN503+AN504+AN505+AN506+AN507+AN508+AN509+AN510+AN511+AN512+AN513+AN514+AN515+AN516+AN517+AN518+AN519+AN520+AN521+AN522+AN523+AN524+AN525+AN526+AN527+AN528+AN529+AN530+AN531+AN532+AN533+AN534+AN560+#REF!+AN720+AN721+AN722+AN723+AN724+AN725+AN726+AN727+AN728+AN752+AN753+AN754+AN755+AN756+AN757+AN758+AN1002+AN1003+AN1004+AN1005+AN1006+AN1007+AN1008+AN1050+AN1094</f>
        <v>#REF!</v>
      </c>
      <c r="AO1114" s="42" t="e">
        <f>+#REF!+#REF!+#REF!+#REF!+AO110+AO111+#REF!+AO112+#REF!+AO113+AO114+AO115+#REF!+AO116+AO117+AO118+AO119+#REF!+AO120+AO121+#REF!+#REF!+#REF!+AO122+AO123+AO124+AO125+AO126+#REF!+#REF!+AO127+AO128+AO129+AO130+AO131+AO132+#REF!+AO133+#REF!+#REF!+#REF!+#REF!+AO134+AO135+#REF!+AO136+#REF!+#REF!+#REF!+AO137+AO138+AO139+AO140+#REF!+AO164+AO165+#REF!+AO167+AO168+AO178+#REF!+#REF!+#REF!+AO179+AO180+AO181+AO182+AO183+AO184+#REF!+AO185+AO186+AO187+AO188+AO189+#REF!+AO190+AO191+AO192+AO193+AO194+AO195+AO196+AO197+#REF!+AO198+AO199+AO200+AO201+#REF!+AO202+AO203+AO204+AO205+AO206+AO207+#REF!+AO208+#REF!+#REF!+#REF!+#REF!+#REF!+#REF!+#REF!+#REF!+#REF!+AO209+AO210+#REF!+AO211+AO212+AO213+AO214+AO215+AO216+AO217+AO218+AO219+AO220+AO221+AO222+AO223+AO224+#REF!+#REF!+AO225+#REF!+#REF!+AO226+#REF!+#REF!+#REF!+AO227+AO228+AO229+AO230+AO231+AO232+#REF!+AO233+AO234+AO235+AO236+#REF!+#REF!+#REF!+#REF!+#REF!+#REF!+#REF!+#REF!+#REF!+#REF!+#REF!+AO237+AO238+AO239+AO240+AO241+AO242+AO243+AO244+AO245+AO246+AO247+AO248+#REF!+AO249+AO252+AO253+#REF!+AO254+AO255+#REF!+AO256+AO257+AO258+AO259+#REF!+AO260+#REF!+#REF!+AO261+AO262+AO263+#REF!+AO264+AO265+AO266+AO267+#REF!+AO268+AO269+AO270+AO271+AO272+AO273+AO274+AO275+AO276+#REF!+#REF!+AO277+AO278+#REF!+AO279+AO280+AO281+AO282+#REF!+#REF!+#REF!+AO283+AO284+AO285+AO286+AO287+AO288+AO289+AO290+AO291+AO292+AO293+AO294+AO295+AO296+AO297+AO298+AO299+AO300+AO301+AO302+AO303+AO304+AO305+#REF!+AO306+AO307+AO308+AO309+AO310+AO311+AO312+AO313+AO314+AO315+AO316+AO317+AO318+AO319+AO320+#REF!+AO321+#REF!+AO322+AO323+AO324+AO325+#REF!+AO326+AO327+AO328+AO329+AO330+AO331+AO332+AO333+AO334+AO335+AO336+AO337+AO338+#REF!+AO339+#REF!+#REF!+AO340+#REF!+AO341+AO342+AO343+AO344+AO345+AO346+AO347+AO348+#REF!+#REF!+#REF!+#REF!+#REF!+AO349+AO350+#REF!+AO351+#REF!+AO352+AO353+AO354+AO355+AO356+AO357+#REF!+AO358+AO359+#REF!+AO360+AO361+AO362+AO363+AO364+AO365+AO366+AO367+AO368+AO369+AO370+AO371+AO372+AO373+AO374+AO375+AO376+AO377+#REF!+AO378+AO379+AO380+#REF!+#REF!+AO381+AO382+AO383+AO384+AO385+AO386+AO387+AO388+#REF!+AO389+AO390+AO391+AO392+AO393+AO394+AO395+#REF!+#REF!+AO396+#REF!+AO397+AO398+AO399+AO400+AO401+AO402+AO403+AO404+AO405+AO406+AO407+AO408+AO409+AO410+AO411+AO412+AO413+AO414+AO415+AO416+AO417+#REF!+#REF!+#REF!+AO418+AO419+AO423+AO424+AO425+AO426+#REF!+AO427+#REF!+AO428+AO429+AO430+AO431+AO432+AO433+AO434+AO435+#REF!+#REF!+AO436+AO437+#REF!+AO438+AO439+AO440+AO441+AO442+#REF!+#REF!+AO443+AO444+AO445+#REF!+AO447+AO446+AO448+AO449+AO450+AO451+#REF!+#REF!+AO452+#REF!+#REF!+#REF!+AO453+#REF!+#REF!+#REF!+#REF!+#REF!+#REF!+AO454+AO455+AO456+AO457+AO458+AO459+AO460+AO461+AO462+AO463+AO464+#REF!+#REF!+#REF!+#REF!+#REF!+#REF!+#REF!+#REF!+#REF!+#REF!+#REF!+#REF!+#REF!+#REF!+#REF!+#REF!+#REF!+#REF!+#REF!+#REF!+#REF!+#REF!+#REF!+#REF!+#REF!+#REF!+#REF!+AO466+AO468+AO469+AO470+AO471+AO472+AO473+AO474+AO475+AO476+AO477+AO478+AO479+AO480+AO481+AO482+AO483+AO484+AO485+AO486+AO487+AO488+AO489+AO490+AO491+AO492+AO493+AO494+AO495+AO496+AO497+AO498+AO499+AO500+AO501+AO502+AO503+AO504+AO505+AO506+AO507+AO508+AO509+AO510+AO511+AO512+AO513+AO514+AO515+AO516+AO517+AO518+AO519+AO520+AO521+AO522+AO523+AO524+AO525+AO526+AO527+AO528+AO529+AO530+AO531+AO532+AO533+AO534+AO560+#REF!+AO720+AO721+AO722+AO723+AO724+AO725+AO726+AO727+AO728+AO752+AO753+AO754+AO755+AO756+AO757+AO758+AO1002+AO1003+AO1004+AO1005+AO1006+AO1007+AO1008+AO1050+AO1094</f>
        <v>#REF!</v>
      </c>
      <c r="AP1114" s="42" t="e">
        <f>+#REF!+#REF!+#REF!+#REF!+AP110+AP111+#REF!+AP112+#REF!+AP113+AP114+AP115+#REF!+AP116+AP117+AP118+AP119+#REF!+AP120+AP121+#REF!+#REF!+#REF!+AP122+AP123+AP124+AP125+AP126+#REF!+#REF!+AP127+AP128+AP129+AP130+AP131+AP132+#REF!+AP133+#REF!+#REF!+#REF!+#REF!+AP134+AP135+#REF!+AP136+#REF!+#REF!+#REF!+AP137+AP138+AP139+AP140+#REF!+AP164+AP165+#REF!+AP167+AP168+AP178+#REF!+#REF!+#REF!+AP179+AP180+AP181+AP182+AP183+AP184+#REF!+AP185+AP186+AP187+AP188+AP189+#REF!+AP190+AP191+AP192+AP193+AP194+AP195+AP196+AP197+#REF!+AP198+AP199+AP200+AP201+#REF!+AP202+AP203+AP204+AP205+AP206+AP207+#REF!+AP208+#REF!+#REF!+#REF!+#REF!+#REF!+#REF!+#REF!+#REF!+#REF!+AP209+AP210+#REF!+AP211+AP212+AP213+AP214+AP215+AP216+AP217+AP218+AP219+AP220+AP221+AP222+AP223+AP224+#REF!+#REF!+AP225+#REF!+#REF!+AP226+#REF!+#REF!+#REF!+AP227+AP228+AP229+AP230+AP231+AP232+#REF!+AP233+AP234+AP235+AP236+#REF!+#REF!+#REF!+#REF!+#REF!+#REF!+#REF!+#REF!+#REF!+#REF!+#REF!+AP237+AP238+AP239+AP240+AP241+AP242+AP243+AP244+AP245+AP246+AP247+AP248+#REF!+AP249+AP252+AP253+#REF!+AP254+AP255+#REF!+AP256+AP257+AP258+AP259+#REF!+AP260+#REF!+#REF!+AP261+AP262+AP263+#REF!+AP264+AP265+AP266+AP267+#REF!+AP268+AP269+AP270+AP271+AP272+AP273+AP274+AP275+AP276+#REF!+#REF!+AP277+AP278+#REF!+AP279+AP280+AP281+AP282+#REF!+#REF!+#REF!+AP283+AP284+AP285+AP286+AP287+AP288+AP289+AP290+AP291+AP292+AP293+AP294+AP295+AP296+AP297+AP298+AP299+AP300+AP301+AP302+AP303+AP304+AP305+#REF!+AP306+AP307+AP308+AP309+AP310+AP311+AP312+AP313+AP314+AP315+AP316+AP317+AP318+AP319+AP320+#REF!+AP321+#REF!+AP322+AP323+AP324+AP325+#REF!+AP326+AP327+AP328+AP329+AP330+AP331+AP332+AP333+AP334+AP335+AP336+AP337+AP338+#REF!+AP339+#REF!+#REF!+AP340+#REF!+AP341+AP342+AP343+AP344+AP345+AP346+AP347+AP348+#REF!+#REF!+#REF!+#REF!+#REF!+AP349+AP350+#REF!+AP351+#REF!+AP352+AP353+AP354+AP355+AP356+AP357+#REF!+AP358+AP359+#REF!+AP360+AP361+AP362+AP363+AP364+AP365+AP366+AP367+AP368+AP369+AP370+AP371+AP372+AP373+AP374+AP375+AP376+AP377+#REF!+AP378+AP379+AP380+#REF!+#REF!+AP381+AP382+AP383+AP384+AP385+AP386+AP387+AP388+#REF!+AP389+AP390+AP391+AP392+AP393+AP394+AP395+#REF!+#REF!+AP396+#REF!+AP397+AP398+AP399+AP400+AP401+AP402+AP403+AP404+AP405+AP406+AP407+AP408+AP409+AP410+AP411+AP412+AP413+AP414+AP415+AP416+AP417+#REF!+#REF!+#REF!+AP418+AP419+AP423+AP424+AP425+AP426+#REF!+AP427+#REF!+AP428+AP429+AP430+AP431+AP432+AP433+AP434+AP435+#REF!+#REF!+AP436+AP437+#REF!+AP438+AP439+AP440+AP441+AP442+#REF!+#REF!+AP443+AP444+AP445+#REF!+AP447+AP446+AP448+AP449+AP450+AP451+#REF!+#REF!+AP452+#REF!+#REF!+#REF!+AP453+#REF!+#REF!+#REF!+#REF!+#REF!+#REF!+AP454+AP455+AP456+AP457+AP458+AP459+AP460+AP461+AP462+AP463+AP464+#REF!+#REF!+#REF!+#REF!+#REF!+#REF!+#REF!+#REF!+#REF!+#REF!+#REF!+#REF!+#REF!+#REF!+#REF!+#REF!+#REF!+#REF!+#REF!+#REF!+#REF!+#REF!+#REF!+#REF!+#REF!+#REF!+#REF!+AP466+AP468+AP469+AP470+AP471+AP472+AP473+AP474+AP475+AP476+AP477+AP478+AP479+AP480+AP481+AP482+AP483+AP484+AP485+AP486+AP487+AP488+AP489+AP490+AP491+AP492+AP493+AP494+AP495+AP496+AP497+AP498+AP499+AP500+AP501+AP502+AP503+AP504+AP505+AP506+AP507+AP508+AP509+AP510+AP511+AP512+AP513+AP514+AP515+AP516+AP517+AP518+AP519+AP520+AP521+AP522+AP523+AP524+AP525+AP526+AP527+AP528+AP529+AP530+AP531+AP532+AP533+AP534+AP560+#REF!+AP720+AP721+AP722+AP723+AP724+AP725+AP726+AP727+AP728+AP752+AP753+AP754+AP755+AP756+AP757+AP758+AP1002+AP1003+AP1004+AP1005+AP1006+AP1007+AP1008+AP1050+AP1094</f>
        <v>#REF!</v>
      </c>
      <c r="AQ1114" s="42" t="e">
        <f>+#REF!+#REF!+#REF!+#REF!+AQ110+AQ111+#REF!+AQ112+#REF!+AQ113+AQ114+AQ115+#REF!+AQ116+AQ117+AQ118+AQ119+#REF!+AQ120+AQ121+#REF!+#REF!+#REF!+AQ122+AQ123+AQ124+AQ125+AQ126+#REF!+#REF!+AQ127+AQ128+AQ129+AQ130+AQ131+AQ132+#REF!+AQ133+#REF!+#REF!+#REF!+#REF!+AQ134+AQ135+#REF!+AQ136+#REF!+#REF!+#REF!+AQ137+AQ138+AQ139+AQ140+#REF!+AQ164+AQ165+#REF!+AQ167+AQ168+AQ178+#REF!+#REF!+#REF!+AQ179+AQ180+AQ181+AQ182+AQ183+AQ184+#REF!+AQ185+AQ186+AQ187+AQ188+AQ189+#REF!+AQ190+AQ191+AQ192+AQ193+AQ194+AQ195+AQ196+AQ197+#REF!+AQ198+AQ199+AQ200+AQ201+#REF!+AQ202+AQ203+AQ204+AQ205+AQ206+AQ207+#REF!+AQ208+#REF!+#REF!+#REF!+#REF!+#REF!+#REF!+#REF!+#REF!+#REF!+AQ209+AQ210+#REF!+AQ211+AQ212+AQ213+AQ214+AQ215+AQ216+AQ217+AQ218+AQ219+AQ220+AQ221+AQ222+AQ223+AQ224+#REF!+#REF!+AQ225+#REF!+#REF!+AQ226+#REF!+#REF!+#REF!+AQ227+AQ228+AQ229+AQ230+AQ231+AQ232+#REF!+AQ233+AQ234+AQ235+AQ236+#REF!+#REF!+#REF!+#REF!+#REF!+#REF!+#REF!+#REF!+#REF!+#REF!+#REF!+AQ237+AQ238+AQ239+AQ240+AQ241+AQ242+AQ243+AQ244+AQ245+AQ246+AQ247+AQ248+#REF!+AQ249+AQ252+AQ253+#REF!+AQ254+AQ255+#REF!+AQ256+AQ257+AQ258+AQ259+#REF!+AQ260+#REF!+#REF!+AQ261+AQ262+AQ263+#REF!+AQ264+AQ265+AQ266+AQ267+#REF!+AQ268+AQ269+AQ270+AQ271+AQ272+AQ273+AQ274+AQ275+AQ276+#REF!+#REF!+AQ277+AQ278+#REF!+AQ279+AQ280+AQ281+AQ282+#REF!+#REF!+#REF!+AQ283+AQ284+AQ285+AQ286+AQ287+AQ288+AQ289+AQ290+AQ291+AQ292+AQ293+AQ294+AQ295+AQ296+AQ297+AQ298+AQ299+AQ300+AQ301+AQ302+AQ303+AQ304+AQ305+#REF!+AQ306+AQ307+AQ308+AQ309+AQ310+AQ311+AQ312+AQ313+AQ314+AQ315+AQ316+AQ317+AQ318+AQ319+AQ320+#REF!+AQ321+#REF!+AQ322+AQ323+AQ324+AQ325+#REF!+AQ326+AQ327+AQ328+AQ329+AQ330+AQ331+AQ332+AQ333+AQ334+AQ335+AQ336+AQ337+AQ338+#REF!+AQ339+#REF!+#REF!+AQ340+#REF!+AQ341+AQ342+AQ343+AQ344+AQ345+AQ346+AQ347+AQ348+#REF!+#REF!+#REF!+#REF!+#REF!+AQ349+AQ350+#REF!+AQ351+#REF!+AQ352+AQ353+AQ354+AQ355+AQ356+AQ357+#REF!+AQ358+AQ359+#REF!+AQ360+AQ361+AQ362+AQ363+AQ364+AQ365+AQ366+AQ367+AQ368+AQ369+AQ370+AQ371+AQ372+AQ373+AQ374+AQ375+AQ376+AQ377+#REF!+AQ378+AQ379+AQ380+#REF!+#REF!+AQ381+AQ382+AQ383+AQ384+AQ385+AQ386+AQ387+AQ388+#REF!+AQ389+AQ390+AQ391+AQ392+AQ393+AQ394+AQ395+#REF!+#REF!+AQ396+#REF!+AQ397+AQ398+AQ399+AQ400+AQ401+AQ402+AQ403+AQ404+AQ405+AQ406+AQ407+AQ408+AQ409+AQ410+AQ411+AQ412+AQ413+AQ414+AQ415+AQ416+AQ417+#REF!+#REF!+#REF!+AQ418+AQ419+AQ423+AQ424+AQ425+AQ426+#REF!+AQ427+#REF!+AQ428+AQ429+AQ430+AQ431+AQ432+AQ433+AQ434+AQ435+#REF!+#REF!+AQ436+AQ437+#REF!+AQ438+AQ439+AQ440+AQ441+AQ442+#REF!+#REF!+AQ443+AQ444+AQ445+#REF!+AQ447+AQ446+AQ448+AQ449+AQ450+AQ451+#REF!+#REF!+AQ452+#REF!+#REF!+#REF!+AQ453+#REF!+#REF!+#REF!+#REF!+#REF!+#REF!+AQ454+AQ455+AQ456+AQ457+AQ458+AQ459+AQ460+AQ461+AQ462+AQ463+AQ464+#REF!+#REF!+#REF!+#REF!+#REF!+#REF!+#REF!+#REF!+#REF!+#REF!+#REF!+#REF!+#REF!+#REF!+#REF!+#REF!+#REF!+#REF!+#REF!+#REF!+#REF!+#REF!+#REF!+#REF!+#REF!+#REF!+#REF!+AQ466+AQ468+AQ469+AQ470+AQ471+AQ472+AQ473+AQ474+AQ475+AQ476+AQ477+AQ478+AQ479+AQ480+AQ481+AQ482+AQ483+AQ484+AQ485+AQ486+AQ487+AQ488+AQ489+AQ490+AQ491+AQ492+AQ493+AQ494+AQ495+AQ496+AQ497+AQ498+AQ499+AQ500+AQ501+AQ502+AQ503+AQ504+AQ505+AQ506+AQ507+AQ508+AQ509+AQ510+AQ511+AQ512+AQ513+AQ514+AQ515+AQ516+AQ517+AQ518+AQ519+AQ520+AQ521+AQ522+AQ523+AQ524+AQ525+AQ526+AQ527+AQ528+AQ529+AQ530+AQ531+AQ532+AQ533+AQ534+AQ560+#REF!+AQ720+AQ721+AQ722+AQ723+AQ724+AQ725+AQ726+AQ727+AQ728+AQ752+AQ753+AQ754+AQ755+AQ756+AQ757+AQ758+AQ1002+AQ1003+AQ1004+AQ1005+AQ1006+AQ1007+AQ1008+AQ1050+AQ1094</f>
        <v>#REF!</v>
      </c>
      <c r="AR1114" s="42" t="e">
        <f>+#REF!+#REF!+#REF!+#REF!+AR110+AR111+#REF!+AR112+#REF!+AR113+AR114+AR115+#REF!+AR116+AR117+AR118+AR119+#REF!+AR120+AR121+#REF!+#REF!+#REF!+AR122+AR123+AR124+AR125+AR126+#REF!+#REF!+AR127+AR128+AR129+AR130+AR131+AR132+#REF!+AR133+#REF!+#REF!+#REF!+#REF!+AR134+AR135+#REF!+AR136+#REF!+#REF!+#REF!+AR137+AR138+AR139+AR140+#REF!+AR164+AR165+#REF!+AR167+AR168+AR178+#REF!+#REF!+#REF!+AR179+AR180+AR181+AR182+AR183+AR184+#REF!+AR185+AR186+AR187+AR188+AR189+#REF!+AR190+AR191+AR192+AR193+AR194+AR195+AR196+AR197+#REF!+AR198+AR199+AR200+AR201+#REF!+AR202+AR203+AR204+AR205+AR206+AR207+#REF!+AR208+#REF!+#REF!+#REF!+#REF!+#REF!+#REF!+#REF!+#REF!+#REF!+AR209+AR210+#REF!+AR211+AR212+AR213+AR214+AR215+AR216+AR217+AR218+AR219+AR220+AR221+AR222+AR223+AR224+#REF!+#REF!+AR225+#REF!+#REF!+AR226+#REF!+#REF!+#REF!+AR227+AR228+AR229+AR230+AR231+AR232+#REF!+AR233+AR234+AR235+AR236+#REF!+#REF!+#REF!+#REF!+#REF!+#REF!+#REF!+#REF!+#REF!+#REF!+#REF!+AR237+AR238+AR239+AR240+AR241+AR242+AR243+AR244+AR245+AR246+AR247+AR248+#REF!+AR249+AR252+AR253+#REF!+AR254+AR255+#REF!+AR256+AR257+AR258+AR259+#REF!+AR260+#REF!+#REF!+AR261+AR262+AR263+#REF!+AR264+AR265+AR266+AR267+#REF!+AR268+AR269+AR270+AR271+AR272+AR273+AR274+AR275+AR276+#REF!+#REF!+AR277+AR278+#REF!+AR279+AR280+AR281+AR282+#REF!+#REF!+#REF!+AR283+AR284+AR285+AR286+AR287+AR288+AR289+AR290+AR291+AR292+AR293+AR294+AR295+AR296+AR297+AR298+AR299+AR300+AR301+AR302+AR303+AR304+AR305+#REF!+AR306+AR307+AR308+AR309+AR310+AR311+AR312+AR313+AR314+AR315+AR316+AR317+AR318+AR319+AR320+#REF!+AR321+#REF!+AR322+AR323+AR324+AR325+#REF!+AR326+AR327+AR328+AR329+AR330+AR331+AR332+AR333+AR334+AR335+AR336+AR337+AR338+#REF!+AR339+#REF!+#REF!+AR340+#REF!+AR341+AR342+AR343+AR344+AR345+AR346+AR347+AR348+#REF!+#REF!+#REF!+#REF!+#REF!+AR349+AR350+#REF!+AR351+#REF!+AR352+AR353+AR354+AR355+AR356+AR357+#REF!+AR358+AR359+#REF!+AR360+AR361+AR362+AR363+AR364+AR365+AR366+AR367+AR368+AR369+AR370+AR371+AR372+AR373+AR374+AR375+AR376+AR377+#REF!+AR378+AR379+AR380+#REF!+#REF!+AR381+AR382+AR383+AR384+AR385+AR386+AR387+AR388+#REF!+AR389+AR390+AR391+AR392+AR393+AR394+AR395+#REF!+#REF!+AR396+#REF!+AR397+AR398+AR399+AR400+AR401+AR402+AR403+AR404+AR405+AR406+AR407+AR408+AR409+AR410+AR411+AR412+AR413+AR414+AR415+AR416+AR417+#REF!+#REF!+#REF!+AR418+AR419+AR423+AR424+AR425+AR426+#REF!+AR427+#REF!+AR428+AR429+AR430+AR431+AR432+AR433+AR434+AR435+#REF!+#REF!+AR436+AR437+#REF!+AR438+AR439+AR440+AR441+AR442+#REF!+#REF!+AR443+AR444+AR445+#REF!+AR447+AR446+AR448+AR449+AR450+AR451+#REF!+#REF!+AR452+#REF!+#REF!+#REF!+AR453+#REF!+#REF!+#REF!+#REF!+#REF!+#REF!+AR454+AR455+AR456+AR457+AR458+AR459+AR460+AR461+AR462+AR463+AR464+#REF!+#REF!+#REF!+#REF!+#REF!+#REF!+#REF!+#REF!+#REF!+#REF!+#REF!+#REF!+#REF!+#REF!+#REF!+#REF!+#REF!+#REF!+#REF!+#REF!+#REF!+#REF!+#REF!+#REF!+#REF!+#REF!+#REF!+AR466+AR468+AR469+AR470+AR471+AR472+AR473+AR474+AR475+AR476+AR477+AR478+AR479+AR480+AR481+AR482+AR483+AR484+AR485+AR486+AR487+AR488+AR489+AR490+AR491+AR492+AR493+AR494+AR495+AR496+AR497+AR498+AR499+AR500+AR501+AR502+AR503+AR504+AR505+AR506+AR507+AR508+AR509+AR510+AR511+AR512+AR513+AR514+AR515+AR516+AR517+AR518+AR519+AR520+AR521+AR522+AR523+AR524+AR525+AR526+AR527+AR528+AR529+AR530+AR531+AR532+AR533+AR534+AR560+#REF!+AR720+AR721+AR722+AR723+AR724+AR725+AR726+AR727+AR728+AR752+AR753+AR754+AR755+AR756+AR757+AR758+AR1002+AR1003+AR1004+AR1005+AR1006+AR1007+AR1008+AR1050+AR1094</f>
        <v>#REF!</v>
      </c>
      <c r="AS1114" s="42" t="e">
        <f>+#REF!+#REF!+#REF!+#REF!+AS110+AS111+#REF!+AS112+#REF!+AS113+AS114+AS115+#REF!+AS116+AS117+AS118+AS119+#REF!+AS120+AS121+#REF!+#REF!+#REF!+AS122+AS123+AS124+AS125+AS126+#REF!+#REF!+AS127+AS128+AS129+AS130+AS131+AS132+#REF!+AS133+#REF!+#REF!+#REF!+#REF!+AS134+AS135+#REF!+AS136+#REF!+#REF!+#REF!+AS137+AS138+AS139+AS140+#REF!+AS164+AS165+#REF!+AS167+AS168+AS178+#REF!+#REF!+#REF!+AS179+AS180+AS181+AS182+AS183+AS184+#REF!+AS185+AS186+AS187+AS188+AS189+#REF!+AS190+AS191+AS192+AS193+AS194+AS195+AS196+AS197+#REF!+AS198+AS199+AS200+AS201+#REF!+AS202+AS203+AS204+AS205+AS206+AS207+#REF!+AS208+#REF!+#REF!+#REF!+#REF!+#REF!+#REF!+#REF!+#REF!+#REF!+AS209+AS210+#REF!+AS211+AS212+AS213+AS214+AS215+AS216+AS217+AS218+AS219+AS220+AS221+AS222+AS223+AS224+#REF!+#REF!+AS225+#REF!+#REF!+AS226+#REF!+#REF!+#REF!+AS227+AS228+AS229+AS230+AS231+AS232+#REF!+AS233+AS234+AS235+AS236+#REF!+#REF!+#REF!+#REF!+#REF!+#REF!+#REF!+#REF!+#REF!+#REF!+#REF!+AS237+AS238+AS239+AS240+AS241+AS242+AS243+AS244+AS245+AS246+AS247+AS248+#REF!+AS249+AS252+AS253+#REF!+AS254+AS255+#REF!+AS256+AS257+AS258+AS259+#REF!+AS260+#REF!+#REF!+AS261+AS262+AS263+#REF!+AS264+AS265+AS266+AS267+#REF!+AS268+AS269+AS270+AS271+AS272+AS273+AS274+AS275+AS276+#REF!+#REF!+AS277+AS278+#REF!+AS279+AS280+AS281+AS282+#REF!+#REF!+#REF!+AS283+AS284+AS285+AS286+AS287+AS288+AS289+AS290+AS291+AS292+AS293+AS294+AS295+AS296+AS297+AS298+AS299+AS300+AS301+AS302+AS303+AS304+AS305+#REF!+AS306+AS307+AS308+AS309+AS310+AS311+AS312+AS313+AS314+AS315+AS316+AS317+AS318+AS319+AS320+#REF!+AS321+#REF!+AS322+AS323+AS324+AS325+#REF!+AS326+AS327+AS328+AS329+AS330+AS331+AS332+AS333+AS334+AS335+AS336+AS337+AS338+#REF!+AS339+#REF!+#REF!+AS340+#REF!+AS341+AS342+AS343+AS344+AS345+AS346+AS347+AS348+#REF!+#REF!+#REF!+#REF!+#REF!+AS349+AS350+#REF!+AS351+#REF!+AS352+AS353+AS354+AS355+AS356+AS357+#REF!+AS358+AS359+#REF!+AS360+AS361+AS362+AS363+AS364+AS365+AS366+AS367+AS368+AS369+AS370+AS371+AS372+AS373+AS374+AS375+AS376+AS377+#REF!+AS378+AS379+AS380+#REF!+#REF!+AS381+AS382+AS383+AS384+AS385+AS386+AS387+AS388+#REF!+AS389+AS390+AS391+AS392+AS393+AS394+AS395+#REF!+#REF!+AS396+#REF!+AS397+AS398+AS399+AS400+AS401+AS402+AS403+AS404+AS405+AS406+AS407+AS408+AS409+AS410+AS411+AS412+AS413+AS414+AS415+AS416+AS417+#REF!+#REF!+#REF!+AS418+AS419+AS423+AS424+AS425+AS426+#REF!+AS427+#REF!+AS428+AS429+AS430+AS431+AS432+AS433+AS434+AS435+#REF!+#REF!+AS436+AS437+#REF!+AS438+AS439+AS440+AS441+AS442+#REF!+#REF!+AS443+AS444+AS445+#REF!+AS447+AS446+AS448+AS449+AS450+AS451+#REF!+#REF!+AS452+#REF!+#REF!+#REF!+AS453+#REF!+#REF!+#REF!+#REF!+#REF!+#REF!+AS454+AS455+AS456+AS457+AS458+AS459+AS460+AS461+AS462+AS463+AS464+#REF!+#REF!+#REF!+#REF!+#REF!+#REF!+#REF!+#REF!+#REF!+#REF!+#REF!+#REF!+#REF!+#REF!+#REF!+#REF!+#REF!+#REF!+#REF!+#REF!+#REF!+#REF!+#REF!+#REF!+#REF!+#REF!+#REF!+AS466+AS468+AS469+AS470+AS471+AS472+AS473+AS474+AS475+AS476+AS477+AS478+AS479+AS480+AS481+AS482+AS483+AS484+AS485+AS486+AS487+AS488+AS489+AS490+AS491+AS492+AS493+AS494+AS495+AS496+AS497+AS498+AS499+AS500+AS501+AS502+AS503+AS504+AS505+AS506+AS507+AS508+AS509+AS510+AS511+AS512+AS513+AS514+AS515+AS516+AS517+AS518+AS519+AS520+AS521+AS522+AS523+AS524+AS525+AS526+AS527+AS528+AS529+AS530+AS531+AS532+AS533+AS534+AS560+#REF!+AS720+AS721+AS722+AS723+AS724+AS725+AS726+AS727+AS728+AS752+AS753+AS754+AS755+AS756+AS757+AS758+AS1002+AS1003+AS1004+AS1005+AS1006+AS1007+AS1008+AS1050+AS1094</f>
        <v>#REF!</v>
      </c>
      <c r="AT1114" s="42" t="e">
        <f>+#REF!+#REF!+#REF!+#REF!+AT110+AT111+#REF!+AT112+#REF!+AT113+AT114+AT115+#REF!+AT116+AT117+AT118+AT119+#REF!+AT120+AT121+#REF!+#REF!+#REF!+AT122+AT123+AT124+AT125+AT126+#REF!+#REF!+AT127+AT128+AT129+AT130+AT131+AT132+#REF!+AT133+#REF!+#REF!+#REF!+#REF!+AT134+AT135+#REF!+AT136+#REF!+#REF!+#REF!+AT137+AT138+AT139+AT140+#REF!+AT164+AT165+#REF!+AT167+AT168+AT178+#REF!+#REF!+#REF!+AT179+AT180+AT181+AT182+AT183+AT184+#REF!+AT185+AT186+AT187+AT188+AT189+#REF!+AT190+AT191+AT192+AT193+AT194+AT195+AT196+AT197+#REF!+AT198+AT199+AT200+AT201+#REF!+AT202+AT203+AT204+AT205+AT206+AT207+#REF!+AT208+#REF!+#REF!+#REF!+#REF!+#REF!+#REF!+#REF!+#REF!+#REF!+AT209+AT210+#REF!+AT211+AT212+AT213+AT214+AT215+AT216+AT217+AT218+AT219+AT220+AT221+AT222+AT223+AT224+#REF!+#REF!+AT225+#REF!+#REF!+AT226+#REF!+#REF!+#REF!+AT227+AT228+AT229+AT230+AT231+AT232+#REF!+AT233+AT234+AT235+AT236+#REF!+#REF!+#REF!+#REF!+#REF!+#REF!+#REF!+#REF!+#REF!+#REF!+#REF!+AT237+AT238+AT239+AT240+AT241+AT242+AT243+AT244+AT245+AT246+AT247+AT248+#REF!+AT249+AT252+AT253+#REF!+AT254+AT255+#REF!+AT256+AT257+AT258+AT259+#REF!+AT260+#REF!+#REF!+AT261+AT262+AT263+#REF!+AT264+AT265+AT266+AT267+#REF!+AT268+AT269+AT270+AT271+AT272+AT273+AT274+AT275+AT276+#REF!+#REF!+AT277+AT278+#REF!+AT279+AT280+AT281+AT282+#REF!+#REF!+#REF!+AT283+AT284+AT285+AT286+AT287+AT288+AT289+AT290+AT291+AT292+AT293+AT294+AT295+AT296+AT297+AT298+AT299+AT300+AT301+AT302+AT303+AT304+AT305+#REF!+AT306+AT307+AT308+AT309+AT310+AT311+AT312+AT313+AT314+AT315+AT316+AT317+AT318+AT319+AT320+#REF!+AT321+#REF!+AT322+AT323+AT324+AT325+#REF!+AT326+AT327+AT328+AT329+AT330+AT331+AT332+AT333+AT334+AT335+AT336+AT337+AT338+#REF!+AT339+#REF!+#REF!+AT340+#REF!+AT341+AT342+AT343+AT344+AT345+AT346+AT347+AT348+#REF!+#REF!+#REF!+#REF!+#REF!+AT349+AT350+#REF!+AT351+#REF!+AT352+AT353+AT354+AT355+AT356+AT357+#REF!+AT358+AT359+#REF!+AT360+AT361+AT362+AT363+AT364+AT365+AT366+AT367+AT368+AT369+AT370+AT371+AT372+AT373+AT374+AT375+AT376+AT377+#REF!+AT378+AT379+AT380+#REF!+#REF!+AT381+AT382+AT383+AT384+AT385+AT386+AT387+AT388+#REF!+AT389+AT390+AT391+AT392+AT393+AT394+AT395+#REF!+#REF!+AT396+#REF!+AT397+AT398+AT399+AT400+AT401+AT402+AT403+AT404+AT405+AT406+AT407+AT408+AT409+AT410+AT411+AT412+AT413+AT414+AT415+AT416+AT417+#REF!+#REF!+#REF!+AT418+AT419+AT423+AT424+AT425+AT426+#REF!+AT427+#REF!+AT428+AT429+AT430+AT431+AT432+AT433+AT434+AT435+#REF!+#REF!+AT436+AT437+#REF!+AT438+AT439+AT440+AT441+AT442+#REF!+#REF!+AT443+AT444+AT445+#REF!+AT447+AT446+AT448+AT449+AT450+AT451+#REF!+#REF!+AT452+#REF!+#REF!+#REF!+AT453+#REF!+#REF!+#REF!+#REF!+#REF!+#REF!+AT454+AT455+AT456+AT457+AT458+AT459+AT460+AT461+AT462+AT463+AT464+#REF!+#REF!+#REF!+#REF!+#REF!+#REF!+#REF!+#REF!+#REF!+#REF!+#REF!+#REF!+#REF!+#REF!+#REF!+#REF!+#REF!+#REF!+#REF!+#REF!+#REF!+#REF!+#REF!+#REF!+#REF!+#REF!+#REF!+AT466+AT468+AT469+AT470+AT471+AT472+AT473+AT474+AT475+AT476+AT477+AT478+AT479+AT480+AT481+AT482+AT483+AT484+AT485+AT486+AT487+AT488+AT489+AT490+AT491+AT492+AT493+AT494+AT495+AT496+AT497+AT498+AT499+AT500+AT501+AT502+AT503+AT504+AT505+AT506+AT507+AT508+AT509+AT510+AT511+AT512+AT513+AT514+AT515+AT516+AT517+AT518+AT519+AT520+AT521+AT522+AT523+AT524+AT525+AT526+AT527+AT528+AT529+AT530+AT531+AT532+AT533+AT534+AT560+#REF!+AT720+AT721+AT722+AT723+AT724+AT725+AT726+AT727+AT728+AT752+AT753+AT754+AT755+AT756+AT757+AT758+AT1002+AT1003+AT1004+AT1005+AT1006+AT1007+AT1008+AT1050+AT1094</f>
        <v>#REF!</v>
      </c>
      <c r="AU1114" s="42" t="e">
        <f>+#REF!+#REF!+#REF!+#REF!+AU110+AU111+#REF!+AU112+#REF!+AU113+AU114+AU115+#REF!+AU116+AU117+AU118+AU119+#REF!+AU120+AU121+#REF!+#REF!+#REF!+AU122+AU123+AU124+AU125+AU126+#REF!+#REF!+AU127+AU128+AU129+AU130+AU131+AU132+#REF!+AU133+#REF!+#REF!+#REF!+#REF!+AU134+AU135+#REF!+AU136+#REF!+#REF!+#REF!+AU137+AU138+AU139+AU140+#REF!+AU164+AU165+#REF!+AU167+AU168+AU178+#REF!+#REF!+#REF!+AU179+AU180+AU181+AU182+AU183+AU184+#REF!+AU185+AU186+AU187+AU188+AU189+#REF!+AU190+AU191+AU192+AU193+AU194+AU195+AU196+AU197+#REF!+AU198+AU199+AU200+AU201+#REF!+AU202+AU203+AU204+AU205+AU206+AU207+#REF!+AU208+#REF!+#REF!+#REF!+#REF!+#REF!+#REF!+#REF!+#REF!+#REF!+AU209+AU210+#REF!+AU211+AU212+AU213+AU214+AU215+AU216+AU217+AU218+AU219+AU220+AU221+AU222+AU223+AU224+#REF!+#REF!+AU225+#REF!+#REF!+AU226+#REF!+#REF!+#REF!+AU227+AU228+AU229+AU230+AU231+AU232+#REF!+AU233+AU234+AU235+AU236+#REF!+#REF!+#REF!+#REF!+#REF!+#REF!+#REF!+#REF!+#REF!+#REF!+#REF!+AU237+AU238+AU239+AU240+AU241+AU242+AU243+AU244+AU245+AU246+AU247+AU248+#REF!+AU249+AU252+AU253+#REF!+AU254+AU255+#REF!+AU256+AU257+AU258+AU259+#REF!+AU260+#REF!+#REF!+AU261+AU262+AU263+#REF!+AU264+AU265+AU266+AU267+#REF!+AU268+AU269+AU270+AU271+AU272+AU273+AU274+AU275+AU276+#REF!+#REF!+AU277+AU278+#REF!+AU279+AU280+AU281+AU282+#REF!+#REF!+#REF!+AU283+AU284+AU285+AU286+AU287+AU288+AU289+AU290+AU291+AU292+AU293+AU294+AU295+AU296+AU297+AU298+AU299+AU300+AU301+AU302+AU303+AU304+AU305+#REF!+AU306+AU307+AU308+AU309+AU310+AU311+AU312+AU313+AU314+AU315+AU316+AU317+AU318+AU319+AU320+#REF!+AU321+#REF!+AU322+AU323+AU324+AU325+#REF!+AU326+AU327+AU328+AU329+AU330+AU331+AU332+AU333+AU334+AU335+AU336+AU337+AU338+#REF!+AU339+#REF!+#REF!+AU340+#REF!+AU341+AU342+AU343+AU344+AU345+AU346+AU347+AU348+#REF!+#REF!+#REF!+#REF!+#REF!+AU349+AU350+#REF!+AU351+#REF!+AU352+AU353+AU354+AU355+AU356+AU357+#REF!+AU358+AU359+#REF!+AU360+AU361+AU362+AU363+AU364+AU365+AU366+AU367+AU368+AU369+AU370+AU371+AU372+AU373+AU374+AU375+AU376+AU377+#REF!+AU378+AU379+AU380+#REF!+#REF!+AU381+AU382+AU383+AU384+AU385+AU386+AU387+AU388+#REF!+AU389+AU390+AU391+AU392+AU393+AU394+AU395+#REF!+#REF!+AU396+#REF!+AU397+AU398+AU399+AU400+AU401+AU402+AU403+AU404+AU405+AU406+AU407+AU408+AU409+AU410+AU411+AU412+AU413+AU414+AU415+AU416+AU417+#REF!+#REF!+#REF!+AU418+AU419+AU423+AU424+AU425+AU426+#REF!+AU427+#REF!+AU428+AU429+AU430+AU431+AU432+AU433+AU434+AU435+#REF!+#REF!+AU436+AU437+#REF!+AU438+AU439+AU440+AU441+AU442+#REF!+#REF!+AU443+AU444+AU445+#REF!+AU447+AU446+AU448+AU449+AU450+AU451+#REF!+#REF!+AU452+#REF!+#REF!+#REF!+AU453+#REF!+#REF!+#REF!+#REF!+#REF!+#REF!+AU454+AU455+AU456+AU457+AU458+AU459+AU460+AU461+AU462+AU463+AU464+#REF!+#REF!+#REF!+#REF!+#REF!+#REF!+#REF!+#REF!+#REF!+#REF!+#REF!+#REF!+#REF!+#REF!+#REF!+#REF!+#REF!+#REF!+#REF!+#REF!+#REF!+#REF!+#REF!+#REF!+#REF!+#REF!+#REF!+AU466+AU468+AU469+AU470+AU471+AU472+AU473+AU474+AU475+AU476+AU477+AU478+AU479+AU480+AU481+AU482+AU483+AU484+AU485+AU486+AU487+AU488+AU489+AU490+AU491+AU492+AU493+AU494+AU495+AU496+AU497+AU498+AU499+AU500+AU501+AU502+AU503+AU504+AU505+AU506+AU507+AU508+AU509+AU510+AU511+AU512+AU513+AU514+AU515+AU516+AU517+AU518+AU519+AU520+AU521+AU522+AU523+AU524+AU525+AU526+AU527+AU528+AU529+AU530+AU531+AU532+AU533+AU534+AU560+#REF!+AU720+AU721+AU722+AU723+AU724+AU725+AU726+AU727+AU728+AU752+AU753+AU754+AU755+AU756+AU757+AU758+AU1002+AU1003+AU1004+AU1005+AU1006+AU1007+AU1008+AU1050+AU1094</f>
        <v>#REF!</v>
      </c>
      <c r="AV1114" s="42" t="e">
        <f>+#REF!+#REF!+#REF!+#REF!+AV110+AV111+#REF!+AV112+#REF!+AV113+AV114+AV115+#REF!+AV116+AV117+AV118+AV119+#REF!+AV120+AV121+#REF!+#REF!+#REF!+AV122+AV123+AV124+AV125+AV126+#REF!+#REF!+AV127+AV128+AV129+AV130+AV131+AV132+#REF!+AV133+#REF!+#REF!+#REF!+#REF!+AV134+AV135+#REF!+AV136+#REF!+#REF!+#REF!+AV137+AV138+AV139+AV140+#REF!+AV164+AV165+#REF!+AV167+AV168+AV178+#REF!+#REF!+#REF!+AV179+AV180+AV181+AV182+AV183+AV184+#REF!+AV185+AV186+AV187+AV188+AV189+#REF!+AV190+AV191+AV192+AV193+AV194+AV195+AV196+AV197+#REF!+AV198+AV199+AV200+AV201+#REF!+AV202+AV203+AV204+AV205+AV206+AV207+#REF!+AV208+#REF!+#REF!+#REF!+#REF!+#REF!+#REF!+#REF!+#REF!+#REF!+AV209+AV210+#REF!+AV211+AV212+AV213+AV214+AV215+AV216+AV217+AV218+AV219+AV220+AV221+AV222+AV223+AV224+#REF!+#REF!+AV225+#REF!+#REF!+AV226+#REF!+#REF!+#REF!+AV227+AV228+AV229+AV230+AV231+AV232+#REF!+AV233+AV234+AV235+AV236+#REF!+#REF!+#REF!+#REF!+#REF!+#REF!+#REF!+#REF!+#REF!+#REF!+#REF!+AV237+AV238+AV239+AV240+AV241+AV242+AV243+AV244+AV245+AV246+AV247+AV248+#REF!+AV249+AV252+AV253+#REF!+AV254+AV255+#REF!+AV256+AV257+AV258+AV259+#REF!+AV260+#REF!+#REF!+AV261+AV262+AV263+#REF!+AV264+AV265+AV266+AV267+#REF!+AV268+AV269+AV270+AV271+AV272+AV273+AV274+AV275+AV276+#REF!+#REF!+AV277+AV278+#REF!+AV279+AV280+AV281+AV282+#REF!+#REF!+#REF!+AV283+AV284+AV285+AV286+AV287+AV288+AV289+AV290+AV291+AV292+AV293+AV294+AV295+AV296+AV297+AV298+AV299+AV300+AV301+AV302+AV303+AV304+AV305+#REF!+AV306+AV307+AV308+AV309+AV310+AV311+AV312+AV313+AV314+AV315+AV316+AV317+AV318+AV319+AV320+#REF!+AV321+#REF!+AV322+AV323+AV324+AV325+#REF!+AV326+AV327+AV328+AV329+AV330+AV331+AV332+AV333+AV334+AV335+AV336+AV337+AV338+#REF!+AV339+#REF!+#REF!+AV340+#REF!+AV341+AV342+AV343+AV344+AV345+AV346+AV347+AV348+#REF!+#REF!+#REF!+#REF!+#REF!+AV349+AV350+#REF!+AV351+#REF!+AV352+AV353+AV354+AV355+AV356+AV357+#REF!+AV358+AV359+#REF!+AV360+AV361+AV362+AV363+AV364+AV365+AV366+AV367+AV368+AV369+AV370+AV371+AV372+AV373+AV374+AV375+AV376+AV377+#REF!+AV378+AV379+AV380+#REF!+#REF!+AV381+AV382+AV383+AV384+AV385+AV386+AV387+AV388+#REF!+AV389+AV390+AV391+AV392+AV393+AV394+AV395+#REF!+#REF!+AV396+#REF!+AV397+AV398+AV399+AV400+AV401+AV402+AV403+AV404+AV405+AV406+AV407+AV408+AV409+AV410+AV411+AV412+AV413+AV414+AV415+AV416+AV417+#REF!+#REF!+#REF!+AV418+AV419+AV423+AV424+AV425+AV426+#REF!+AV427+#REF!+AV428+AV429+AV430+AV431+AV432+AV433+AV434+AV435+#REF!+#REF!+AV436+AV437+#REF!+AV438+AV439+AV440+AV441+AV442+#REF!+#REF!+AV443+AV444+AV445+#REF!+AV447+AV446+AV448+AV449+AV450+AV451+#REF!+#REF!+AV452+#REF!+#REF!+#REF!+AV453+#REF!+#REF!+#REF!+#REF!+#REF!+#REF!+AV454+AV455+AV456+AV457+AV458+AV459+AV460+AV461+AV462+AV463+AV464+#REF!+#REF!+#REF!+#REF!+#REF!+#REF!+#REF!+#REF!+#REF!+#REF!+#REF!+#REF!+#REF!+#REF!+#REF!+#REF!+#REF!+#REF!+#REF!+#REF!+#REF!+#REF!+#REF!+#REF!+#REF!+#REF!+#REF!+AV466+AV468+AV469+AV470+AV471+AV472+AV473+AV474+AV475+AV476+AV477+AV478+AV479+AV480+AV481+AV482+AV483+AV484+AV485+AV486+AV487+AV488+AV489+AV490+AV491+AV492+AV493+AV494+AV495+AV496+AV497+AV498+AV499+AV500+AV501+AV502+AV503+AV504+AV505+AV506+AV507+AV508+AV509+AV510+AV511+AV512+AV513+AV514+AV515+AV516+AV517+AV518+AV519+AV520+AV521+AV522+AV523+AV524+AV525+AV526+AV527+AV528+AV529+AV530+AV531+AV532+AV533+AV534+AV560+#REF!+AV720+AV721+AV722+AV723+AV724+AV725+AV726+AV727+AV728+AV752+AV753+AV754+AV755+AV756+AV757+AV758+AV1002+AV1003+AV1004+AV1005+AV1006+AV1007+AV1008+AV1050+AV1094</f>
        <v>#REF!</v>
      </c>
      <c r="AW1114" s="42" t="e">
        <f>+#REF!+#REF!+#REF!+#REF!+AW110+AW111+#REF!+AW112+#REF!+AW113+AW114+AW115+#REF!+AW116+AW117+AW118+AW119+#REF!+AW120+AW121+#REF!+#REF!+#REF!+AW122+AW123+AW124+AW125+AW126+#REF!+#REF!+AW127+AW128+AW129+AW130+AW131+AW132+#REF!+AW133+#REF!+#REF!+#REF!+#REF!+AW134+AW135+#REF!+AW136+#REF!+#REF!+#REF!+AW137+AW138+AW139+AW140+#REF!+AW164+AW165+#REF!+AW167+AW168+AW178+#REF!+#REF!+#REF!+AW179+AW180+AW181+AW182+AW183+AW184+#REF!+AW185+AW186+AW187+AW188+AW189+#REF!+AW190+AW191+AW192+AW193+AW194+AW195+AW196+AW197+#REF!+AW198+AW199+AW200+AW201+#REF!+AW202+AW203+AW204+AW205+AW206+AW207+#REF!+AW208+#REF!+#REF!+#REF!+#REF!+#REF!+#REF!+#REF!+#REF!+#REF!+AW209+AW210+#REF!+AW211+AW212+AW213+AW214+AW215+AW216+AW217+AW218+AW219+AW220+AW221+AW222+AW223+AW224+#REF!+#REF!+AW225+#REF!+#REF!+AW226+#REF!+#REF!+#REF!+AW227+AW228+AW229+AW230+AW231+AW232+#REF!+AW233+AW234+AW235+AW236+#REF!+#REF!+#REF!+#REF!+#REF!+#REF!+#REF!+#REF!+#REF!+#REF!+#REF!+AW237+AW238+AW239+AW240+AW241+AW242+AW243+AW244+AW245+AW246+AW247+AW248+#REF!+AW249+AW252+AW253+#REF!+AW254+AW255+#REF!+AW256+AW257+AW258+AW259+#REF!+AW260+#REF!+#REF!+AW261+AW262+AW263+#REF!+AW264+AW265+AW266+AW267+#REF!+AW268+AW269+AW270+AW271+AW272+AW273+AW274+AW275+AW276+#REF!+#REF!+AW277+AW278+#REF!+AW279+AW280+AW281+AW282+#REF!+#REF!+#REF!+AW283+AW284+AW285+AW286+AW287+AW288+AW289+AW290+AW291+AW292+AW293+AW294+AW295+AW296+AW297+AW298+AW299+AW300+AW301+AW302+AW303+AW304+AW305+#REF!+AW306+AW307+AW308+AW309+AW310+AW311+AW312+AW313+AW314+AW315+AW316+AW317+AW318+AW319+AW320+#REF!+AW321+#REF!+AW322+AW323+AW324+AW325+#REF!+AW326+AW327+AW328+AW329+AW330+AW331+AW332+AW333+AW334+AW335+AW336+AW337+AW338+#REF!+AW339+#REF!+#REF!+AW340+#REF!+AW341+AW342+AW343+AW344+AW345+AW346+AW347+AW348+#REF!+#REF!+#REF!+#REF!+#REF!+AW349+AW350+#REF!+AW351+#REF!+AW352+AW353+AW354+AW355+AW356+AW357+#REF!+AW358+AW359+#REF!+AW360+AW361+AW362+AW363+AW364+AW365+AW366+AW367+AW368+AW369+AW370+AW371+AW372+AW373+AW374+AW375+AW376+AW377+#REF!+AW378+AW379+AW380+#REF!+#REF!+AW381+AW382+AW383+AW384+AW385+AW386+AW387+AW388+#REF!+AW389+AW390+AW391+AW392+AW393+AW394+AW395+#REF!+#REF!+AW396+#REF!+AW397+AW398+AW399+AW400+AW401+AW402+AW403+AW404+AW405+AW406+AW407+AW408+AW409+AW410+AW411+AW412+AW413+AW414+AW415+AW416+AW417+#REF!+#REF!+#REF!+AW418+AW419+AW423+AW424+AW425+AW426+#REF!+AW427+#REF!+AW428+AW429+AW430+AW431+AW432+AW433+AW434+AW435+#REF!+#REF!+AW436+AW437+#REF!+AW438+AW439+AW440+AW441+AW442+#REF!+#REF!+AW443+AW444+AW445+#REF!+AW447+AW446+AW448+AW449+AW450+AW451+#REF!+#REF!+AW452+#REF!+#REF!+#REF!+AW453+#REF!+#REF!+#REF!+#REF!+#REF!+#REF!+AW454+AW455+AW456+AW457+AW458+AW459+AW460+AW461+AW462+AW463+AW464+#REF!+#REF!+#REF!+#REF!+#REF!+#REF!+#REF!+#REF!+#REF!+#REF!+#REF!+#REF!+#REF!+#REF!+#REF!+#REF!+#REF!+#REF!+#REF!+#REF!+#REF!+#REF!+#REF!+#REF!+#REF!+#REF!+#REF!+AW466+AW468+AW469+AW470+AW471+AW472+AW473+AW474+AW475+AW476+AW477+AW478+AW479+AW480+AW481+AW482+AW483+AW484+AW485+AW486+AW487+AW488+AW489+AW490+AW491+AW492+AW493+AW494+AW495+AW496+AW497+AW498+AW499+AW500+AW501+AW502+AW503+AW504+AW505+AW506+AW507+AW508+AW509+AW510+AW511+AW512+AW513+AW514+AW515+AW516+AW517+AW518+AW519+AW520+AW521+AW522+AW523+AW524+AW525+AW526+AW527+AW528+AW529+AW530+AW531+AW532+AW533+AW534+AW560+#REF!+AW720+AW721+AW722+AW723+AW724+AW725+AW726+AW727+AW728+AW752+AW753+AW754+AW755+AW756+AW757+AW758+AW1002+AW1003+AW1004+AW1005+AW1006+AW1007+AW1008+AW1050+AW1094</f>
        <v>#REF!</v>
      </c>
      <c r="AX1114" s="42" t="e">
        <f>+#REF!+#REF!+#REF!+#REF!+AX110+AX111+#REF!+AX112+#REF!+AX113+AX114+AX115+#REF!+AX116+AX117+AX118+AX119+#REF!+AX120+AX121+#REF!+#REF!+#REF!+AX122+AX123+AX124+AX125+AX126+#REF!+#REF!+AX127+AX128+AX129+AX130+AX131+AX132+#REF!+AX133+#REF!+#REF!+#REF!+#REF!+AX134+AX135+#REF!+AX136+#REF!+#REF!+#REF!+AX137+AX138+AX139+AX140+#REF!+AX164+AX165+#REF!+AX167+AX168+AX178+#REF!+#REF!+#REF!+AX179+AX180+AX181+AX182+AX183+AX184+#REF!+AX185+AX186+AX187+AX188+AX189+#REF!+AX190+AX191+AX192+AX193+AX194+AX195+AX196+AX197+#REF!+AX198+AX199+AX200+AX201+#REF!+AX202+AX203+AX204+AX205+AX206+AX207+#REF!+AX208+#REF!+#REF!+#REF!+#REF!+#REF!+#REF!+#REF!+#REF!+#REF!+AX209+AX210+#REF!+AX211+AX212+AX213+AX214+AX215+AX216+AX217+AX218+AX219+AX220+AX221+AX222+AX223+AX224+#REF!+#REF!+AX225+#REF!+#REF!+AX226+#REF!+#REF!+#REF!+AX227+AX228+AX229+AX230+AX231+AX232+#REF!+AX233+AX234+AX235+AX236+#REF!+#REF!+#REF!+#REF!+#REF!+#REF!+#REF!+#REF!+#REF!+#REF!+#REF!+AX237+AX238+AX239+AX240+AX241+AX242+AX243+AX244+AX245+AX246+AX247+AX248+#REF!+AX249+AX252+AX253+#REF!+AX254+AX255+#REF!+AX256+AX257+AX258+AX259+#REF!+AX260+#REF!+#REF!+AX261+AX262+AX263+#REF!+AX264+AX265+AX266+AX267+#REF!+AX268+AX269+AX270+AX271+AX272+AX273+AX274+AX275+AX276+#REF!+#REF!+AX277+AX278+#REF!+AX279+AX280+AX281+AX282+#REF!+#REF!+#REF!+AX283+AX284+AX285+AX286+AX287+AX288+AX289+AX290+AX291+AX292+AX293+AX294+AX295+AX296+AX297+AX298+AX299+AX300+AX301+AX302+AX303+AX304+AX305+#REF!+AX306+AX307+AX308+AX309+AX310+AX311+AX312+AX313+AX314+AX315+AX316+AX317+AX318+AX319+AX320+#REF!+AX321+#REF!+AX322+AX323+AX324+AX325+#REF!+AX326+AX327+AX328+AX329+AX330+AX331+AX332+AX333+AX334+AX335+AX336+AX337+AX338+#REF!+AX339+#REF!+#REF!+AX340+#REF!+AX341+AX342+AX343+AX344+AX345+AX346+AX347+AX348+#REF!+#REF!+#REF!+#REF!+#REF!+AX349+AX350+#REF!+AX351+#REF!+AX352+AX353+AX354+AX355+AX356+AX357+#REF!+AX358+AX359+#REF!+AX360+AX361+AX362+AX363+AX364+AX365+AX366+AX367+AX368+AX369+AX370+AX371+AX372+AX373+AX374+AX375+AX376+AX377+#REF!+AX378+AX379+AX380+#REF!+#REF!+AX381+AX382+AX383+AX384+AX385+AX386+AX387+AX388+#REF!+AX389+AX390+AX391+AX392+AX393+AX394+AX395+#REF!+#REF!+AX396+#REF!+AX397+AX398+AX399+AX400+AX401+AX402+AX403+AX404+AX405+AX406+AX407+AX408+AX409+AX410+AX411+AX412+AX413+AX414+AX415+AX416+AX417+#REF!+#REF!+#REF!+AX418+AX419+AX423+AX424+AX425+AX426+#REF!+AX427+#REF!+AX428+AX429+AX430+AX431+AX432+AX433+AX434+AX435+#REF!+#REF!+AX436+AX437+#REF!+AX438+AX439+AX440+AX441+AX442+#REF!+#REF!+AX443+AX444+AX445+#REF!+AX447+AX446+AX448+AX449+AX450+AX451+#REF!+#REF!+AX452+#REF!+#REF!+#REF!+AX453+#REF!+#REF!+#REF!+#REF!+#REF!+#REF!+AX454+AX455+AX456+AX457+AX458+AX459+AX460+AX461+AX462+AX463+AX464+#REF!+#REF!+#REF!+#REF!+#REF!+#REF!+#REF!+#REF!+#REF!+#REF!+#REF!+#REF!+#REF!+#REF!+#REF!+#REF!+#REF!+#REF!+#REF!+#REF!+#REF!+#REF!+#REF!+#REF!+#REF!+#REF!+#REF!+AX466+AX468+AX469+AX470+AX471+AX472+AX473+AX474+AX475+AX476+AX477+AX478+AX479+AX480+AX481+AX482+AX483+AX484+AX485+AX486+AX487+AX488+AX489+AX490+AX491+AX492+AX493+AX494+AX495+AX496+AX497+AX498+AX499+AX500+AX501+AX502+AX503+AX504+AX505+AX506+AX507+AX508+AX509+AX510+AX511+AX512+AX513+AX514+AX515+AX516+AX517+AX518+AX519+AX520+AX521+AX522+AX523+AX524+AX525+AX526+AX527+AX528+AX529+AX530+AX531+AX532+AX533+AX534+AX560+#REF!+AX720+AX721+AX722+AX723+AX724+AX725+AX726+AX727+AX728+AX752+AX753+AX754+AX755+AX756+AX757+AX758+AX1002+AX1003+AX1004+AX1005+AX1006+AX1007+AX1008+AX1050+AX1094</f>
        <v>#REF!</v>
      </c>
      <c r="AY1114" s="42" t="e">
        <f>+#REF!+#REF!+#REF!+#REF!+AY110+AY111+#REF!+AY112+#REF!+AY113+AY114+AY115+#REF!+AY116+AY117+AY118+AY119+#REF!+AY120+AY121+#REF!+#REF!+#REF!+AY122+AY123+AY124+AY125+AY126+#REF!+#REF!+AY127+AY128+AY129+AY130+AY131+AY132+#REF!+AY133+#REF!+#REF!+#REF!+#REF!+AY134+AY135+#REF!+AY136+#REF!+#REF!+#REF!+AY137+AY138+AY139+AY140+#REF!+AY164+AY165+#REF!+AY167+AY168+AY178+#REF!+#REF!+#REF!+AY179+AY180+AY181+AY182+AY183+AY184+#REF!+AY185+AY186+AY187+AY188+AY189+#REF!+AY190+AY191+AY192+AY193+AY194+AY195+AY196+AY197+#REF!+AY198+AY199+AY200+AY201+#REF!+AY202+AY203+AY204+AY205+AY206+AY207+#REF!+AY208+#REF!+#REF!+#REF!+#REF!+#REF!+#REF!+#REF!+#REF!+#REF!+AY209+AY210+#REF!+AY211+AY212+AY213+AY214+AY215+AY216+AY217+AY218+AY219+AY220+AY221+AY222+AY223+AY224+#REF!+#REF!+AY225+#REF!+#REF!+AY226+#REF!+#REF!+#REF!+AY227+AY228+AY229+AY230+AY231+AY232+#REF!+AY233+AY234+AY235+AY236+#REF!+#REF!+#REF!+#REF!+#REF!+#REF!+#REF!+#REF!+#REF!+#REF!+#REF!+AY237+AY238+AY239+AY240+AY241+AY242+AY243+AY244+AY245+AY246+AY247+AY248+#REF!+AY249+AY252+AY253+#REF!+AY254+AY255+#REF!+AY256+AY257+AY258+AY259+#REF!+AY260+#REF!+#REF!+AY261+AY262+AY263+#REF!+AY264+AY265+AY266+AY267+#REF!+AY268+AY269+AY270+AY271+AY272+AY273+AY274+AY275+AY276+#REF!+#REF!+AY277+AY278+#REF!+AY279+AY280+AY281+AY282+#REF!+#REF!+#REF!+AY283+AY284+AY285+AY286+AY287+AY288+AY289+AY290+AY291+AY292+AY293+AY294+AY295+AY296+AY297+AY298+AY299+AY300+AY301+AY302+AY303+AY304+AY305+#REF!+AY306+AY307+AY308+AY309+AY310+AY311+AY312+AY313+AY314+AY315+AY316+AY317+AY318+AY319+AY320+#REF!+AY321+#REF!+AY322+AY323+AY324+AY325+#REF!+AY326+AY327+AY328+AY329+AY330+AY331+AY332+AY333+AY334+AY335+AY336+AY337+AY338+#REF!+AY339+#REF!+#REF!+AY340+#REF!+AY341+AY342+AY343+AY344+AY345+AY346+AY347+AY348+#REF!+#REF!+#REF!+#REF!+#REF!+AY349+AY350+#REF!+AY351+#REF!+AY352+AY353+AY354+AY355+AY356+AY357+#REF!+AY358+AY359+#REF!+AY360+AY361+AY362+AY363+AY364+AY365+AY366+AY367+AY368+AY369+AY370+AY371+AY372+AY373+AY374+AY375+AY376+AY377+#REF!+AY378+AY379+AY380+#REF!+#REF!+AY381+AY382+AY383+AY384+AY385+AY386+AY387+AY388+#REF!+AY389+AY390+AY391+AY392+AY393+AY394+AY395+#REF!+#REF!+AY396+#REF!+AY397+AY398+AY399+AY400+AY401+AY402+AY403+AY404+AY405+AY406+AY407+AY408+AY409+AY410+AY411+AY412+AY413+AY414+AY415+AY416+AY417+#REF!+#REF!+#REF!+AY418+AY419+AY423+AY424+AY425+AY426+#REF!+AY427+#REF!+AY428+AY429+AY430+AY431+AY432+AY433+AY434+AY435+#REF!+#REF!+AY436+AY437+#REF!+AY438+AY439+AY440+AY441+AY442+#REF!+#REF!+AY443+AY444+AY445+#REF!+AY447+AY446+AY448+AY449+AY450+AY451+#REF!+#REF!+AY452+#REF!+#REF!+#REF!+AY453+#REF!+#REF!+#REF!+#REF!+#REF!+#REF!+AY454+AY455+AY456+AY457+AY458+AY459+AY460+AY461+AY462+AY463+AY464+#REF!+#REF!+#REF!+#REF!+#REF!+#REF!+#REF!+#REF!+#REF!+#REF!+#REF!+#REF!+#REF!+#REF!+#REF!+#REF!+#REF!+#REF!+#REF!+#REF!+#REF!+#REF!+#REF!+#REF!+#REF!+#REF!+#REF!+AY466+AY468+AY469+AY470+AY471+AY472+AY473+AY474+AY475+AY476+AY477+AY478+AY479+AY480+AY481+AY482+AY483+AY484+AY485+AY486+AY487+AY488+AY489+AY490+AY491+AY492+AY493+AY494+AY495+AY496+AY497+AY498+AY499+AY500+AY501+AY502+AY503+AY504+AY505+AY506+AY507+AY508+AY509+AY510+AY511+AY512+AY513+AY514+AY515+AY516+AY517+AY518+AY519+AY520+AY521+AY522+AY523+AY524+AY525+AY526+AY527+AY528+AY529+AY530+AY531+AY532+AY533+AY534+AY560+#REF!+AY720+AY721+AY722+AY723+AY724+AY725+AY726+AY727+AY728+AY752+AY753+AY754+AY755+AY756+AY757+AY758+AY1002+AY1003+AY1004+AY1005+AY1006+AY1007+AY1008+AY1050+AY1094</f>
        <v>#REF!</v>
      </c>
      <c r="AZ1114" s="42" t="e">
        <f>+#REF!+#REF!+#REF!+#REF!+AZ110+AZ111+#REF!+AZ112+#REF!+AZ113+AZ114+AZ115+#REF!+AZ116+AZ117+AZ118+AZ119+#REF!+AZ120+AZ121+#REF!+#REF!+#REF!+AZ122+AZ123+AZ124+AZ125+AZ126+#REF!+#REF!+AZ127+AZ128+AZ129+AZ130+AZ131+AZ132+#REF!+AZ133+#REF!+#REF!+#REF!+#REF!+AZ134+AZ135+#REF!+AZ136+#REF!+#REF!+#REF!+AZ137+AZ138+AZ139+AZ140+#REF!+AZ164+AZ165+#REF!+AZ167+AZ168+AZ178+#REF!+#REF!+#REF!+AZ179+AZ180+AZ181+AZ182+AZ183+AZ184+#REF!+AZ185+AZ186+AZ187+AZ188+AZ189+#REF!+AZ190+AZ191+AZ192+AZ193+AZ194+AZ195+AZ196+AZ197+#REF!+AZ198+AZ199+AZ200+AZ201+#REF!+AZ202+AZ203+AZ204+AZ205+AZ206+AZ207+#REF!+AZ208+#REF!+#REF!+#REF!+#REF!+#REF!+#REF!+#REF!+#REF!+#REF!+AZ209+AZ210+#REF!+AZ211+AZ212+AZ213+AZ214+AZ215+AZ216+AZ217+AZ218+AZ219+AZ220+AZ221+AZ222+AZ223+AZ224+#REF!+#REF!+AZ225+#REF!+#REF!+AZ226+#REF!+#REF!+#REF!+AZ227+AZ228+AZ229+AZ230+AZ231+AZ232+#REF!+AZ233+AZ234+AZ235+AZ236+#REF!+#REF!+#REF!+#REF!+#REF!+#REF!+#REF!+#REF!+#REF!+#REF!+#REF!+AZ237+AZ238+AZ239+AZ240+AZ241+AZ242+AZ243+AZ244+AZ245+AZ246+AZ247+AZ248+#REF!+AZ249+AZ252+AZ253+#REF!+AZ254+AZ255+#REF!+AZ256+AZ257+AZ258+AZ259+#REF!+AZ260+#REF!+#REF!+AZ261+AZ262+AZ263+#REF!+AZ264+AZ265+AZ266+AZ267+#REF!+AZ268+AZ269+AZ270+AZ271+AZ272+AZ273+AZ274+AZ275+AZ276+#REF!+#REF!+AZ277+AZ278+#REF!+AZ279+AZ280+AZ281+AZ282+#REF!+#REF!+#REF!+AZ283+AZ284+AZ285+AZ286+AZ287+AZ288+AZ289+AZ290+AZ291+AZ292+AZ293+AZ294+AZ295+AZ296+AZ297+AZ298+AZ299+AZ300+AZ301+AZ302+AZ303+AZ304+AZ305+#REF!+AZ306+AZ307+AZ308+AZ309+AZ310+AZ311+AZ312+AZ313+AZ314+AZ315+AZ316+AZ317+AZ318+AZ319+AZ320+#REF!+AZ321+#REF!+AZ322+AZ323+AZ324+AZ325+#REF!+AZ326+AZ327+AZ328+AZ329+AZ330+AZ331+AZ332+AZ333+AZ334+AZ335+AZ336+AZ337+AZ338+#REF!+AZ339+#REF!+#REF!+AZ340+#REF!+AZ341+AZ342+AZ343+AZ344+AZ345+AZ346+AZ347+AZ348+#REF!+#REF!+#REF!+#REF!+#REF!+AZ349+AZ350+#REF!+AZ351+#REF!+AZ352+AZ353+AZ354+AZ355+AZ356+AZ357+#REF!+AZ358+AZ359+#REF!+AZ360+AZ361+AZ362+AZ363+AZ364+AZ365+AZ366+AZ367+AZ368+AZ369+AZ370+AZ371+AZ372+AZ373+AZ374+AZ375+AZ376+AZ377+#REF!+AZ378+AZ379+AZ380+#REF!+#REF!+AZ381+AZ382+AZ383+AZ384+AZ385+AZ386+AZ387+AZ388+#REF!+AZ389+AZ390+AZ391+AZ392+AZ393+AZ394+AZ395+#REF!+#REF!+AZ396+#REF!+AZ397+AZ398+AZ399+AZ400+AZ401+AZ402+AZ403+AZ404+AZ405+AZ406+AZ407+AZ408+AZ409+AZ410+AZ411+AZ412+AZ413+AZ414+AZ415+AZ416+AZ417+#REF!+#REF!+#REF!+AZ418+AZ419+AZ423+AZ424+AZ425+AZ426+#REF!+AZ427+#REF!+AZ428+AZ429+AZ430+AZ431+AZ432+AZ433+AZ434+AZ435+#REF!+#REF!+AZ436+AZ437+#REF!+AZ438+AZ439+AZ440+AZ441+AZ442+#REF!+#REF!+AZ443+AZ444+AZ445+#REF!+AZ447+AZ446+AZ448+AZ449+AZ450+AZ451+#REF!+#REF!+AZ452+#REF!+#REF!+#REF!+AZ453+#REF!+#REF!+#REF!+#REF!+#REF!+#REF!+AZ454+AZ455+AZ456+AZ457+AZ458+AZ459+AZ460+AZ461+AZ462+AZ463+AZ464+#REF!+#REF!+#REF!+#REF!+#REF!+#REF!+#REF!+#REF!+#REF!+#REF!+#REF!+#REF!+#REF!+#REF!+#REF!+#REF!+#REF!+#REF!+#REF!+#REF!+#REF!+#REF!+#REF!+#REF!+#REF!+#REF!+#REF!+AZ466+AZ468+AZ469+AZ470+AZ471+AZ472+AZ473+AZ474+AZ475+AZ476+AZ477+AZ478+AZ479+AZ480+AZ481+AZ482+AZ483+AZ484+AZ485+AZ486+AZ487+AZ488+AZ489+AZ490+AZ491+AZ492+AZ493+AZ494+AZ495+AZ496+AZ497+AZ498+AZ499+AZ500+AZ501+AZ502+AZ503+AZ504+AZ505+AZ506+AZ507+AZ508+AZ509+AZ510+AZ511+AZ512+AZ513+AZ514+AZ515+AZ516+AZ517+AZ518+AZ519+AZ520+AZ521+AZ522+AZ523+AZ524+AZ525+AZ526+AZ527+AZ528+AZ529+AZ530+AZ531+AZ532+AZ533+AZ534+AZ560+#REF!+AZ720+AZ721+AZ722+AZ723+AZ724+AZ725+AZ726+AZ727+AZ728+AZ752+AZ753+AZ754+AZ755+AZ756+AZ757+AZ758+AZ1002+AZ1003+AZ1004+AZ1005+AZ1006+AZ1007+AZ1008+AZ1050+AZ1094</f>
        <v>#REF!</v>
      </c>
      <c r="BA1114" s="42" t="e">
        <f>+#REF!+#REF!+#REF!+#REF!+BA110+BA111+#REF!+BA112+#REF!+BA113+BA114+BA115+#REF!+BA116+BA117+BA118+BA119+#REF!+BA120+BA121+#REF!+#REF!+#REF!+BA122+BA123+BA124+BA125+BA126+#REF!+#REF!+BA127+BA128+BA129+BA130+BA131+BA132+#REF!+BA133+#REF!+#REF!+#REF!+#REF!+BA134+BA135+#REF!+BA136+#REF!+#REF!+#REF!+BA137+BA138+BA139+BA140+#REF!+BA164+BA165+#REF!+BA167+BA168+BA178+#REF!+#REF!+#REF!+BA179+BA180+BA181+BA182+BA183+BA184+#REF!+BA185+BA186+BA187+BA188+BA189+#REF!+BA190+BA191+BA192+BA193+BA194+BA195+BA196+BA197+#REF!+BA198+BA199+BA200+BA201+#REF!+BA202+BA203+BA204+BA205+BA206+BA207+#REF!+BA208+#REF!+#REF!+#REF!+#REF!+#REF!+#REF!+#REF!+#REF!+#REF!+BA209+BA210+#REF!+BA211+BA212+BA213+BA214+BA215+BA216+BA217+BA218+BA219+BA220+BA221+BA222+BA223+BA224+#REF!+#REF!+BA225+#REF!+#REF!+BA226+#REF!+#REF!+#REF!+BA227+BA228+BA229+BA230+BA231+BA232+#REF!+BA233+BA234+BA235+BA236+#REF!+#REF!+#REF!+#REF!+#REF!+#REF!+#REF!+#REF!+#REF!+#REF!+#REF!+BA237+BA238+BA239+BA240+BA241+BA242+BA243+BA244+BA245+BA246+BA247+BA248+#REF!+BA249+BA252+BA253+#REF!+BA254+BA255+#REF!+BA256+BA257+BA258+BA259+#REF!+BA260+#REF!+#REF!+BA261+BA262+BA263+#REF!+BA264+BA265+BA266+BA267+#REF!+BA268+BA269+BA270+BA271+BA272+BA273+BA274+BA275+BA276+#REF!+#REF!+BA277+BA278+#REF!+BA279+BA280+BA281+BA282+#REF!+#REF!+#REF!+BA283+BA284+BA285+BA286+BA287+BA288+BA289+BA290+BA291+BA292+BA293+BA294+BA295+BA296+BA297+BA298+BA299+BA300+BA301+BA302+BA303+BA304+BA305+#REF!+BA306+BA307+BA308+BA309+BA310+BA311+BA312+BA313+BA314+BA315+BA316+BA317+BA318+BA319+BA320+#REF!+BA321+#REF!+BA322+BA323+BA324+BA325+#REF!+BA326+BA327+BA328+BA329+BA330+BA331+BA332+BA333+BA334+BA335+BA336+BA337+BA338+#REF!+BA339+#REF!+#REF!+BA340+#REF!+BA341+BA342+BA343+BA344+BA345+BA346+BA347+BA348+#REF!+#REF!+#REF!+#REF!+#REF!+BA349+BA350+#REF!+BA351+#REF!+BA352+BA353+BA354+BA355+BA356+BA357+#REF!+BA358+BA359+#REF!+BA360+BA361+BA362+BA363+BA364+BA365+BA366+BA367+BA368+BA369+BA370+BA371+BA372+BA373+BA374+BA375+BA376+BA377+#REF!+BA378+BA379+BA380+#REF!+#REF!+BA381+BA382+BA383+BA384+BA385+BA386+BA387+BA388+#REF!+BA389+BA390+BA391+BA392+BA393+BA394+BA395+#REF!+#REF!+BA396+#REF!+BA397+BA398+BA399+BA400+BA401+BA402+BA403+BA404+BA405+BA406+BA407+BA408+BA409+BA410+BA411+BA412+BA413+BA414+BA415+BA416+BA417+#REF!+#REF!+#REF!+BA418+BA419+BA423+BA424+BA425+BA426+#REF!+BA427+#REF!+BA428+BA429+BA430+BA431+BA432+BA433+BA434+BA435+#REF!+#REF!+BA436+BA437+#REF!+BA438+BA439+BA440+BA441+BA442+#REF!+#REF!+BA443+BA444+BA445+#REF!+BA447+BA446+BA448+BA449+BA450+BA451+#REF!+#REF!+BA452+#REF!+#REF!+#REF!+BA453+#REF!+#REF!+#REF!+#REF!+#REF!+#REF!+BA454+BA455+BA456+BA457+BA458+BA459+BA460+BA461+BA462+BA463+BA464+#REF!+#REF!+#REF!+#REF!+#REF!+#REF!+#REF!+#REF!+#REF!+#REF!+#REF!+#REF!+#REF!+#REF!+#REF!+#REF!+#REF!+#REF!+#REF!+#REF!+#REF!+#REF!+#REF!+#REF!+#REF!+#REF!+#REF!+BA466+BA468+BA469+BA470+BA471+BA472+BA473+BA474+BA475+BA476+BA477+BA478+BA479+BA480+BA481+BA482+BA483+BA484+BA485+BA486+BA487+BA488+BA489+BA490+BA491+BA492+BA493+BA494+BA495+BA496+BA497+BA498+BA499+BA500+BA501+BA502+BA503+BA504+BA505+BA506+BA507+BA508+BA509+BA510+BA511+BA512+BA513+BA514+BA515+BA516+BA517+BA518+BA519+BA520+BA521+BA522+BA523+BA524+BA525+BA526+BA527+BA528+BA529+BA530+BA531+BA532+BA533+BA534+BA560+#REF!+BA720+BA721+BA722+BA723+BA724+BA725+BA726+BA727+BA728+BA752+BA753+BA754+BA755+BA756+BA757+BA758+BA1002+BA1003+BA1004+BA1005+BA1006+BA1007+BA1008+BA1050+BA1094</f>
        <v>#REF!</v>
      </c>
      <c r="BB1114" s="42" t="e">
        <f>+#REF!+#REF!+#REF!+#REF!+BB110+BB111+#REF!+BB112+#REF!+BB113+BB114+BB115+#REF!+BB116+BB117+BB118+BB119+#REF!+BB120+BB121+#REF!+#REF!+#REF!+BB122+BB123+BB124+BB125+BB126+#REF!+#REF!+BB127+BB128+BB129+BB130+BB131+BB132+#REF!+BB133+#REF!+#REF!+#REF!+#REF!+BB134+BB135+#REF!+BB136+#REF!+#REF!+#REF!+BB137+BB138+BB139+BB140+#REF!+BB164+BB165+#REF!+BB167+BB168+BB178+#REF!+#REF!+#REF!+BB179+BB180+BB181+BB182+BB183+BB184+#REF!+BB185+BB186+BB187+BB188+BB189+#REF!+BB190+BB191+BB192+BB193+BB194+BB195+BB196+BB197+#REF!+BB198+BB199+BB200+BB201+#REF!+BB202+BB203+BB204+BB205+BB206+BB207+#REF!+BB208+#REF!+#REF!+#REF!+#REF!+#REF!+#REF!+#REF!+#REF!+#REF!+BB209+BB210+#REF!+BB211+BB212+BB213+BB214+BB215+BB216+BB217+BB218+BB219+BB220+BB221+BB222+BB223+BB224+#REF!+#REF!+BB225+#REF!+#REF!+BB226+#REF!+#REF!+#REF!+BB227+BB228+BB229+BB230+BB231+BB232+#REF!+BB233+BB234+BB235+BB236+#REF!+#REF!+#REF!+#REF!+#REF!+#REF!+#REF!+#REF!+#REF!+#REF!+#REF!+BB237+BB238+BB239+BB240+BB241+BB242+BB243+BB244+BB245+BB246+BB247+BB248+#REF!+BB249+BB252+BB253+#REF!+BB254+BB255+#REF!+BB256+BB257+BB258+BB259+#REF!+BB260+#REF!+#REF!+BB261+BB262+BB263+#REF!+BB264+BB265+BB266+BB267+#REF!+BB268+BB269+BB270+BB271+BB272+BB273+BB274+BB275+BB276+#REF!+#REF!+BB277+BB278+#REF!+BB279+BB280+BB281+BB282+#REF!+#REF!+#REF!+BB283+BB284+BB285+BB286+BB287+BB288+BB289+BB290+BB291+BB292+BB293+BB294+BB295+BB296+BB297+BB298+BB299+BB300+BB301+BB302+BB303+BB304+BB305+#REF!+BB306+BB307+BB308+BB309+BB310+BB311+BB312+BB313+BB314+BB315+BB316+BB317+BB318+BB319+BB320+#REF!+BB321+#REF!+BB322+BB323+BB324+BB325+#REF!+BB326+BB327+BB328+BB329+BB330+BB331+BB332+BB333+BB334+BB335+BB336+BB337+BB338+#REF!+BB339+#REF!+#REF!+BB340+#REF!+BB341+BB342+BB343+BB344+BB345+BB346+BB347+BB348+#REF!+#REF!+#REF!+#REF!+#REF!+BB349+BB350+#REF!+BB351+#REF!+BB352+BB353+BB354+BB355+BB356+BB357+#REF!+BB358+BB359+#REF!+BB360+BB361+BB362+BB363+BB364+BB365+BB366+BB367+BB368+BB369+BB370+BB371+BB372+BB373+BB374+BB375+BB376+BB377+#REF!+BB378+BB379+BB380+#REF!+#REF!+BB381+BB382+BB383+BB384+BB385+BB386+BB387+BB388+#REF!+BB389+BB390+BB391+BB392+BB393+BB394+BB395+#REF!+#REF!+BB396+#REF!+BB397+BB398+BB399+BB400+BB401+BB402+BB403+BB404+BB405+BB406+BB407+BB408+BB409+BB410+BB411+BB412+BB413+BB414+BB415+BB416+BB417+#REF!+#REF!+#REF!+BB418+BB419+BB423+BB424+BB425+BB426+#REF!+BB427+#REF!+BB428+BB429+BB430+BB431+BB432+BB433+BB434+BB435+#REF!+#REF!+BB436+BB437+#REF!+BB438+BB439+BB440+BB441+BB442+#REF!+#REF!+BB443+BB444+BB445+#REF!+BB447+BB446+BB448+BB449+BB450+BB451+#REF!+#REF!+BB452+#REF!+#REF!+#REF!+BB453+#REF!+#REF!+#REF!+#REF!+#REF!+#REF!+BB454+BB455+BB456+BB457+BB458+BB459+BB460+BB461+BB462+BB463+BB464+#REF!+#REF!+#REF!+#REF!+#REF!+#REF!+#REF!+#REF!+#REF!+#REF!+#REF!+#REF!+#REF!+#REF!+#REF!+#REF!+#REF!+#REF!+#REF!+#REF!+#REF!+#REF!+#REF!+#REF!+#REF!+#REF!+#REF!+BB466+BB468+BB469+BB470+BB471+BB472+BB473+BB474+BB475+BB476+BB477+BB478+BB479+BB480+BB481+BB482+BB483+BB484+BB485+BB486+BB487+BB488+BB489+BB490+BB491+BB492+BB493+BB494+BB495+BB496+BB497+BB498+BB499+BB500+BB501+BB502+BB503+BB504+BB505+BB506+BB507+BB508+BB509+BB510+BB511+BB512+BB513+BB514+BB515+BB516+BB517+BB518+BB519+BB520+BB521+BB522+BB523+BB524+BB525+BB526+BB527+BB528+BB529+BB530+BB531+BB532+BB533+BB534+BB560+#REF!+BB720+BB721+BB722+BB723+BB724+BB725+BB726+BB727+BB728+BB752+BB753+BB754+BB755+BB756+BB757+BB758+BB1002+BB1003+BB1004+BB1005+BB1006+BB1007+BB1008+BB1050+BB1094</f>
        <v>#REF!</v>
      </c>
      <c r="BC1114" s="42" t="e">
        <f>+#REF!+#REF!+#REF!+#REF!+BC110+BC111+#REF!+BC112+#REF!+BC113+BC114+BC115+#REF!+BC116+BC117+BC118+BC119+#REF!+BC120+BC121+#REF!+#REF!+#REF!+BC122+BC123+BC124+BC125+BC126+#REF!+#REF!+BC127+BC128+BC129+BC130+BC131+BC132+#REF!+BC133+#REF!+#REF!+#REF!+#REF!+BC134+BC135+#REF!+BC136+#REF!+#REF!+#REF!+BC137+BC138+BC139+BC140+#REF!+BC164+BC165+#REF!+BC167+BC168+BC178+#REF!+#REF!+#REF!+BC179+BC180+BC181+BC182+BC183+BC184+#REF!+BC185+BC186+BC187+BC188+BC189+#REF!+BC190+BC191+BC192+BC193+BC194+BC195+BC196+BC197+#REF!+BC198+BC199+BC200+BC201+#REF!+BC202+BC203+BC204+BC205+BC206+BC207+#REF!+BC208+#REF!+#REF!+#REF!+#REF!+#REF!+#REF!+#REF!+#REF!+#REF!+BC209+BC210+#REF!+BC211+BC212+BC213+BC214+BC215+BC216+BC217+BC218+BC219+BC220+BC221+BC222+BC223+BC224+#REF!+#REF!+BC225+#REF!+#REF!+BC226+#REF!+#REF!+#REF!+BC227+BC228+BC229+BC230+BC231+BC232+#REF!+BC233+BC234+BC235+BC236+#REF!+#REF!+#REF!+#REF!+#REF!+#REF!+#REF!+#REF!+#REF!+#REF!+#REF!+BC237+BC238+BC239+BC240+BC241+BC242+BC243+BC244+BC245+BC246+BC247+BC248+#REF!+BC249+BC252+BC253+#REF!+BC254+BC255+#REF!+BC256+BC257+BC258+BC259+#REF!+BC260+#REF!+#REF!+BC261+BC262+BC263+#REF!+BC264+BC265+BC266+BC267+#REF!+BC268+BC269+BC270+BC271+BC272+BC273+BC274+BC275+BC276+#REF!+#REF!+BC277+BC278+#REF!+BC279+BC280+BC281+BC282+#REF!+#REF!+#REF!+BC283+BC284+BC285+BC286+BC287+BC288+BC289+BC290+BC291+BC292+BC293+BC294+BC295+BC296+BC297+BC298+BC299+BC300+BC301+BC302+BC303+BC304+BC305+#REF!+BC306+BC307+BC308+BC309+BC310+BC311+BC312+BC313+BC314+BC315+BC316+BC317+BC318+BC319+BC320+#REF!+BC321+#REF!+BC322+BC323+BC324+BC325+#REF!+BC326+BC327+BC328+BC329+BC330+BC331+BC332+BC333+BC334+BC335+BC336+BC337+BC338+#REF!+BC339+#REF!+#REF!+BC340+#REF!+BC341+BC342+BC343+BC344+BC345+BC346+BC347+BC348+#REF!+#REF!+#REF!+#REF!+#REF!+BC349+BC350+#REF!+BC351+#REF!+BC352+BC353+BC354+BC355+BC356+BC357+#REF!+BC358+BC359+#REF!+BC360+BC361+BC362+BC363+BC364+BC365+BC366+BC367+BC368+BC369+BC370+BC371+BC372+BC373+BC374+BC375+BC376+BC377+#REF!+BC378+BC379+BC380+#REF!+#REF!+BC381+BC382+BC383+BC384+BC385+BC386+BC387+BC388+#REF!+BC389+BC390+BC391+BC392+BC393+BC394+BC395+#REF!+#REF!+BC396+#REF!+BC397+BC398+BC399+BC400+BC401+BC402+BC403+BC404+BC405+BC406+BC407+BC408+BC409+BC410+BC411+BC412+BC413+BC414+BC415+BC416+BC417+#REF!+#REF!+#REF!+BC418+BC419+BC423+BC424+BC425+BC426+#REF!+BC427+#REF!+BC428+BC429+BC430+BC431+BC432+BC433+BC434+BC435+#REF!+#REF!+BC436+BC437+#REF!+BC438+BC439+BC440+BC441+BC442+#REF!+#REF!+BC443+BC444+BC445+#REF!+BC447+BC446+BC448+BC449+BC450+BC451+#REF!+#REF!+BC452+#REF!+#REF!+#REF!+BC453+#REF!+#REF!+#REF!+#REF!+#REF!+#REF!+BC454+BC455+BC456+BC457+BC458+BC459+BC460+BC461+BC462+BC463+BC464+#REF!+#REF!+#REF!+#REF!+#REF!+#REF!+#REF!+#REF!+#REF!+#REF!+#REF!+#REF!+#REF!+#REF!+#REF!+#REF!+#REF!+#REF!+#REF!+#REF!+#REF!+#REF!+#REF!+#REF!+#REF!+#REF!+#REF!+BC466+BC468+BC469+BC470+BC471+BC472+BC473+BC474+BC475+BC476+BC477+BC478+BC479+BC480+BC481+BC482+BC483+BC484+BC485+BC486+BC487+BC488+BC489+BC490+BC491+BC492+BC493+BC494+BC495+BC496+BC497+BC498+BC499+BC500+BC501+BC502+BC503+BC504+BC505+BC506+BC507+BC508+BC509+BC510+BC511+BC512+BC513+BC514+BC515+BC516+BC517+BC518+BC519+BC520+BC521+BC522+BC523+BC524+BC525+BC526+BC527+BC528+BC529+BC530+BC531+BC532+BC533+BC534+BC560+#REF!+BC720+BC721+BC722+BC723+BC724+BC725+BC726+BC727+BC728+BC752+BC753+BC754+BC755+BC756+BC757+BC758+BC1002+BC1003+BC1004+BC1005+BC1006+BC1007+BC1008+BC1050+BC1094</f>
        <v>#REF!</v>
      </c>
      <c r="BD1114" s="42" t="e">
        <f>+#REF!+#REF!+#REF!+#REF!+BD110+BD111+#REF!+BD112+#REF!+BD113+BD114+BD115+#REF!+BD116+BD117+BD118+BD119+#REF!+BD120+BD121+#REF!+#REF!+#REF!+BD122+BD123+BD124+BD125+BD126+#REF!+#REF!+BD127+BD128+BD129+BD130+BD131+BD132+#REF!+BD133+#REF!+#REF!+#REF!+#REF!+BD134+BD135+#REF!+BD136+#REF!+#REF!+#REF!+BD137+BD138+BD139+BD140+#REF!+BD164+BD165+#REF!+BD167+BD168+BD178+#REF!+#REF!+#REF!+BD179+BD180+BD181+BD182+BD183+BD184+#REF!+BD185+BD186+BD187+BD188+BD189+#REF!+BD190+BD191+BD192+BD193+BD194+BD195+BD196+BD197+#REF!+BD198+BD199+BD200+BD201+#REF!+BD202+BD203+BD204+BD205+BD206+BD207+#REF!+BD208+#REF!+#REF!+#REF!+#REF!+#REF!+#REF!+#REF!+#REF!+#REF!+BD209+BD210+#REF!+BD211+BD212+BD213+BD214+BD215+BD216+BD217+BD218+BD219+BD220+BD221+BD222+BD223+BD224+#REF!+#REF!+BD225+#REF!+#REF!+BD226+#REF!+#REF!+#REF!+BD227+BD228+BD229+BD230+BD231+BD232+#REF!+BD233+BD234+BD235+BD236+#REF!+#REF!+#REF!+#REF!+#REF!+#REF!+#REF!+#REF!+#REF!+#REF!+#REF!+BD237+BD238+BD239+BD240+BD241+BD242+BD243+BD244+BD245+BD246+BD247+BD248+#REF!+BD249+BD252+BD253+#REF!+BD254+BD255+#REF!+BD256+BD257+BD258+BD259+#REF!+BD260+#REF!+#REF!+BD261+BD262+BD263+#REF!+BD264+BD265+BD266+BD267+#REF!+BD268+BD269+BD270+BD271+BD272+BD273+BD274+BD275+BD276+#REF!+#REF!+BD277+BD278+#REF!+BD279+BD280+BD281+BD282+#REF!+#REF!+#REF!+BD283+BD284+BD285+BD286+BD287+BD288+BD289+BD290+BD291+BD292+BD293+BD294+BD295+BD296+BD297+BD298+BD299+BD300+BD301+BD302+BD303+BD304+BD305+#REF!+BD306+BD307+BD308+BD309+BD310+BD311+BD312+BD313+BD314+BD315+BD316+BD317+BD318+BD319+BD320+#REF!+BD321+#REF!+BD322+BD323+BD324+BD325+#REF!+BD326+BD327+BD328+BD329+BD330+BD331+BD332+BD333+BD334+BD335+BD336+BD337+BD338+#REF!+BD339+#REF!+#REF!+BD340+#REF!+BD341+BD342+BD343+BD344+BD345+BD346+BD347+BD348+#REF!+#REF!+#REF!+#REF!+#REF!+BD349+BD350+#REF!+BD351+#REF!+BD352+BD353+BD354+BD355+BD356+BD357+#REF!+BD358+BD359+#REF!+BD360+BD361+BD362+BD363+BD364+BD365+BD366+BD367+BD368+BD369+BD370+BD371+BD372+BD373+BD374+BD375+BD376+BD377+#REF!+BD378+BD379+BD380+#REF!+#REF!+BD381+BD382+BD383+BD384+BD385+BD386+BD387+BD388+#REF!+BD389+BD390+BD391+BD392+BD393+BD394+BD395+#REF!+#REF!+BD396+#REF!+BD397+BD398+BD399+BD400+BD401+BD402+BD403+BD404+BD405+BD406+BD407+BD408+BD409+BD410+BD411+BD412+BD413+BD414+BD415+BD416+BD417+#REF!+#REF!+#REF!+BD418+BD419+BD423+BD424+BD425+BD426+#REF!+BD427+#REF!+BD428+BD429+BD430+BD431+BD432+BD433+BD434+BD435+#REF!+#REF!+BD436+BD437+#REF!+BD438+BD439+BD440+BD441+BD442+#REF!+#REF!+BD443+BD444+BD445+#REF!+BD447+BD446+BD448+BD449+BD450+BD451+#REF!+#REF!+BD452+#REF!+#REF!+#REF!+BD453+#REF!+#REF!+#REF!+#REF!+#REF!+#REF!+BD454+BD455+BD456+BD457+BD458+BD459+BD460+BD461+BD462+BD463+BD464+#REF!+#REF!+#REF!+#REF!+#REF!+#REF!+#REF!+#REF!+#REF!+#REF!+#REF!+#REF!+#REF!+#REF!+#REF!+#REF!+#REF!+#REF!+#REF!+#REF!+#REF!+#REF!+#REF!+#REF!+#REF!+#REF!+#REF!+BD466+BD468+BD469+BD470+BD471+BD472+BD473+BD474+BD475+BD476+BD477+BD478+BD479+BD480+BD481+BD482+BD483+BD484+BD485+BD486+BD487+BD488+BD489+BD490+BD491+BD492+BD493+BD494+BD495+BD496+BD497+BD498+BD499+BD500+BD501+BD502+BD503+BD504+BD505+BD506+BD507+BD508+BD509+BD510+BD511+BD512+BD513+BD514+BD515+BD516+BD517+BD518+BD519+BD520+BD521+BD522+BD523+BD524+BD525+BD526+BD527+BD528+BD529+BD530+BD531+BD532+BD533+BD534+BD560+#REF!+BD720+BD721+BD722+BD723+BD724+BD725+BD726+BD727+BD728+BD752+BD753+BD754+BD755+BD756+BD757+BD758+BD1002+BD1003+BD1004+BD1005+BD1006+BD1007+BD1008+BD1050+BD1094</f>
        <v>#REF!</v>
      </c>
      <c r="BE1114" s="42" t="e">
        <f>+#REF!+#REF!+#REF!+#REF!+BE110+BE111+#REF!+BE112+#REF!+BE113+BE114+BE115+#REF!+BE116+BE117+BE118+BE119+#REF!+BE120+BE121+#REF!+#REF!+#REF!+BE122+BE123+BE124+BE125+BE126+#REF!+#REF!+BE127+BE128+BE129+BE130+BE131+BE132+#REF!+BE133+#REF!+#REF!+#REF!+#REF!+BE134+BE135+#REF!+BE136+#REF!+#REF!+#REF!+BE137+BE138+BE139+BE140+#REF!+BE164+BE165+#REF!+BE167+BE168+BE178+#REF!+#REF!+#REF!+BE179+BE180+BE181+BE182+BE183+BE184+#REF!+BE185+BE186+BE187+BE188+BE189+#REF!+BE190+BE191+BE192+BE193+BE194+BE195+BE196+BE197+#REF!+BE198+BE199+BE200+BE201+#REF!+BE202+BE203+BE204+BE205+BE206+BE207+#REF!+BE208+#REF!+#REF!+#REF!+#REF!+#REF!+#REF!+#REF!+#REF!+#REF!+BE209+BE210+#REF!+BE211+BE212+BE213+BE214+BE215+BE216+BE217+BE218+BE219+BE220+BE221+BE222+BE223+BE224+#REF!+#REF!+BE225+#REF!+#REF!+BE226+#REF!+#REF!+#REF!+BE227+BE228+BE229+BE230+BE231+BE232+#REF!+BE233+BE234+BE235+BE236+#REF!+#REF!+#REF!+#REF!+#REF!+#REF!+#REF!+#REF!+#REF!+#REF!+#REF!+BE237+BE238+BE239+BE240+BE241+BE242+BE243+BE244+BE245+BE246+BE247+BE248+#REF!+BE249+BE252+BE253+#REF!+BE254+BE255+#REF!+BE256+BE257+BE258+BE259+#REF!+BE260+#REF!+#REF!+BE261+BE262+BE263+#REF!+BE264+BE265+BE266+BE267+#REF!+BE268+BE269+BE270+BE271+BE272+BE273+BE274+BE275+BE276+#REF!+#REF!+BE277+BE278+#REF!+BE279+BE280+BE281+BE282+#REF!+#REF!+#REF!+BE283+BE284+BE285+BE286+BE287+BE288+BE289+BE290+BE291+BE292+BE293+BE294+BE295+BE296+BE297+BE298+BE299+BE300+BE301+BE302+BE303+BE304+BE305+#REF!+BE306+BE307+BE308+BE309+BE310+BE311+BE312+BE313+BE314+BE315+BE316+BE317+BE318+BE319+BE320+#REF!+BE321+#REF!+BE322+BE323+BE324+BE325+#REF!+BE326+BE327+BE328+BE329+BE330+BE331+BE332+BE333+BE334+BE335+BE336+BE337+BE338+#REF!+BE339+#REF!+#REF!+BE340+#REF!+BE341+BE342+BE343+BE344+BE345+BE346+BE347+BE348+#REF!+#REF!+#REF!+#REF!+#REF!+BE349+BE350+#REF!+BE351+#REF!+BE352+BE353+BE354+BE355+BE356+BE357+#REF!+BE358+BE359+#REF!+BE360+BE361+BE362+BE363+BE364+BE365+BE366+BE367+BE368+BE369+BE370+BE371+BE372+BE373+BE374+BE375+BE376+BE377+#REF!+BE378+BE379+BE380+#REF!+#REF!+BE381+BE382+BE383+BE384+BE385+BE386+BE387+BE388+#REF!+BE389+BE390+BE391+BE392+BE393+BE394+BE395+#REF!+#REF!+BE396+#REF!+BE397+BE398+BE399+BE400+BE401+BE402+BE403+BE404+BE405+BE406+BE407+BE408+BE409+BE410+BE411+BE412+BE413+BE414+BE415+BE416+BE417+#REF!+#REF!+#REF!+BE418+BE419+BE423+BE424+BE425+BE426+#REF!+BE427+#REF!+BE428+BE429+BE430+BE431+BE432+BE433+BE434+BE435+#REF!+#REF!+BE436+BE437+#REF!+BE438+BE439+BE440+BE441+BE442+#REF!+#REF!+BE443+BE444+BE445+#REF!+BE447+BE446+BE448+BE449+BE450+BE451+#REF!+#REF!+BE452+#REF!+#REF!+#REF!+BE453+#REF!+#REF!+#REF!+#REF!+#REF!+#REF!+BE454+BE455+BE456+BE457+BE458+BE459+BE460+BE461+BE462+BE463+BE464+#REF!+#REF!+#REF!+#REF!+#REF!+#REF!+#REF!+#REF!+#REF!+#REF!+#REF!+#REF!+#REF!+#REF!+#REF!+#REF!+#REF!+#REF!+#REF!+#REF!+#REF!+#REF!+#REF!+#REF!+#REF!+#REF!+#REF!+BE466+BE468+BE469+BE470+BE471+BE472+BE473+BE474+BE475+BE476+BE477+BE478+BE479+BE480+BE481+BE482+BE483+BE484+BE485+BE486+BE487+BE488+BE489+BE490+BE491+BE492+BE493+BE494+BE495+BE496+BE497+BE498+BE499+BE500+BE501+BE502+BE503+BE504+BE505+BE506+BE507+BE508+BE509+BE510+BE511+BE512+BE513+BE514+BE515+BE516+BE517+BE518+BE519+BE520+BE521+BE522+BE523+BE524+BE525+BE526+BE527+BE528+BE529+BE530+BE531+BE532+BE533+BE534+BE560+#REF!+BE720+BE721+BE722+BE723+BE724+BE725+BE726+BE727+BE728+BE752+BE753+BE754+BE755+BE756+BE757+BE758+BE1002+BE1003+BE1004+BE1005+BE1006+BE1007+BE1008+BE1050+BE1094</f>
        <v>#REF!</v>
      </c>
      <c r="BF1114" s="42" t="e">
        <f>+#REF!+#REF!+#REF!+#REF!+BF110+BF111+#REF!+BF112+#REF!+BF113+BF114+BF115+#REF!+BF116+BF117+BF118+BF119+#REF!+BF120+BF121+#REF!+#REF!+#REF!+BF122+BF123+BF124+BF125+BF126+#REF!+#REF!+BF127+BF128+BF129+BF130+BF131+BF132+#REF!+BF133+#REF!+#REF!+#REF!+#REF!+BF134+BF135+#REF!+BF136+#REF!+#REF!+#REF!+BF137+BF138+BF139+BF140+#REF!+BF164+BF165+#REF!+BF167+BF168+BF178+#REF!+#REF!+#REF!+BF179+BF180+BF181+BF182+BF183+BF184+#REF!+BF185+BF186+BF187+BF188+BF189+#REF!+BF190+BF191+BF192+BF193+BF194+BF195+BF196+BF197+#REF!+BF198+BF199+BF200+BF201+#REF!+BF202+BF203+BF204+BF205+BF206+BF207+#REF!+BF208+#REF!+#REF!+#REF!+#REF!+#REF!+#REF!+#REF!+#REF!+#REF!+BF209+BF210+#REF!+BF211+BF212+BF213+BF214+BF215+BF216+BF217+BF218+BF219+BF220+BF221+BF222+BF223+BF224+#REF!+#REF!+BF225+#REF!+#REF!+BF226+#REF!+#REF!+#REF!+BF227+BF228+BF229+BF230+BF231+BF232+#REF!+BF233+BF234+BF235+BF236+#REF!+#REF!+#REF!+#REF!+#REF!+#REF!+#REF!+#REF!+#REF!+#REF!+#REF!+BF237+BF238+BF239+BF240+BF241+BF242+BF243+BF244+BF245+BF246+BF247+BF248+#REF!+BF249+BF252+BF253+#REF!+BF254+BF255+#REF!+BF256+BF257+BF258+BF259+#REF!+BF260+#REF!+#REF!+BF261+BF262+BF263+#REF!+BF264+BF265+BF266+BF267+#REF!+BF268+BF269+BF270+BF271+BF272+BF273+BF274+BF275+BF276+#REF!+#REF!+BF277+BF278+#REF!+BF279+BF280+BF281+BF282+#REF!+#REF!+#REF!+BF283+BF284+BF285+BF286+BF287+BF288+BF289+BF290+BF291+BF292+BF293+BF294+BF295+BF296+BF297+BF298+BF299+BF300+BF301+BF302+BF303+BF304+BF305+#REF!+BF306+BF307+BF308+BF309+BF310+BF311+BF312+BF313+BF314+BF315+BF316+BF317+BF318+BF319+BF320+#REF!+BF321+#REF!+BF322+BF323+BF324+BF325+#REF!+BF326+BF327+BF328+BF329+BF330+BF331+BF332+BF333+BF334+BF335+BF336+BF337+BF338+#REF!+BF339+#REF!+#REF!+BF340+#REF!+BF341+BF342+BF343+BF344+BF345+BF346+BF347+BF348+#REF!+#REF!+#REF!+#REF!+#REF!+BF349+BF350+#REF!+BF351+#REF!+BF352+BF353+BF354+BF355+BF356+BF357+#REF!+BF358+BF359+#REF!+BF360+BF361+BF362+BF363+BF364+BF365+BF366+BF367+BF368+BF369+BF370+BF371+BF372+BF373+BF374+BF375+BF376+BF377+#REF!+BF378+BF379+BF380+#REF!+#REF!+BF381+BF382+BF383+BF384+BF385+BF386+BF387+BF388+#REF!+BF389+BF390+BF391+BF392+BF393+BF394+BF395+#REF!+#REF!+BF396+#REF!+BF397+BF398+BF399+BF400+BF401+BF402+BF403+BF404+BF405+BF406+BF407+BF408+BF409+BF410+BF411+BF412+BF413+BF414+BF415+BF416+BF417+#REF!+#REF!+#REF!+BF418+BF419+BF423+BF424+BF425+BF426+#REF!+BF427+#REF!+BF428+BF429+BF430+BF431+BF432+BF433+BF434+BF435+#REF!+#REF!+BF436+BF437+#REF!+BF438+BF439+BF440+BF441+BF442+#REF!+#REF!+BF443+BF444+BF445+#REF!+BF447+BF446+BF448+BF449+BF450+BF451+#REF!+#REF!+BF452+#REF!+#REF!+#REF!+BF453+#REF!+#REF!+#REF!+#REF!+#REF!+#REF!+BF454+BF455+BF456+BF457+BF458+BF459+BF460+BF461+BF462+BF463+BF464+#REF!+#REF!+#REF!+#REF!+#REF!+#REF!+#REF!+#REF!+#REF!+#REF!+#REF!+#REF!+#REF!+#REF!+#REF!+#REF!+#REF!+#REF!+#REF!+#REF!+#REF!+#REF!+#REF!+#REF!+#REF!+#REF!+#REF!+BF466+BF468+BF469+BF470+BF471+BF472+BF473+BF474+BF475+BF476+BF477+BF478+BF479+BF480+BF481+BF482+BF483+BF484+BF485+BF486+BF487+BF488+BF489+BF490+BF491+BF492+BF493+BF494+BF495+BF496+BF497+BF498+BF499+BF500+BF501+BF502+BF503+BF504+BF505+BF506+BF507+BF508+BF509+BF510+BF511+BF512+BF513+BF514+BF515+BF516+BF517+BF518+BF519+BF520+BF521+BF522+BF523+BF524+BF525+BF526+BF527+BF528+BF529+BF530+BF531+BF532+BF533+BF534+BF560+#REF!+BF720+BF721+BF722+BF723+BF724+BF725+BF726+BF727+BF728+BF752+BF753+BF754+BF755+BF756+BF757+BF758+BF1002+BF1003+BF1004+BF1005+BF1006+BF1007+BF1008+BF1050+BF1094</f>
        <v>#REF!</v>
      </c>
    </row>
    <row r="1115" spans="1:58" s="3" customFormat="1" ht="26.25" hidden="1" customHeight="1">
      <c r="A1115" s="14" t="s">
        <v>5</v>
      </c>
      <c r="B1115" s="14" t="s">
        <v>5</v>
      </c>
      <c r="C1115" s="14" t="s">
        <v>5</v>
      </c>
      <c r="D1115" s="83"/>
      <c r="E1115" s="83"/>
      <c r="F1115" s="50"/>
      <c r="G1115" s="50"/>
      <c r="H1115" s="52"/>
      <c r="I1115" s="52">
        <v>5</v>
      </c>
      <c r="J1115" s="42" t="e">
        <f t="shared" ref="J1115:P1115" si="555">+J1051+J1068+J1071+J1066+J1067</f>
        <v>#REF!</v>
      </c>
      <c r="K1115" s="42" t="e">
        <f t="shared" si="555"/>
        <v>#REF!</v>
      </c>
      <c r="L1115" s="42" t="e">
        <f t="shared" si="555"/>
        <v>#REF!</v>
      </c>
      <c r="M1115" s="42" t="e">
        <f t="shared" si="555"/>
        <v>#REF!</v>
      </c>
      <c r="N1115" s="42" t="e">
        <f t="shared" si="555"/>
        <v>#REF!</v>
      </c>
      <c r="O1115" s="42" t="e">
        <f t="shared" si="555"/>
        <v>#REF!</v>
      </c>
      <c r="P1115" s="42" t="e">
        <f t="shared" si="555"/>
        <v>#REF!</v>
      </c>
      <c r="Q1115" s="42" t="e">
        <f t="shared" ref="Q1115:V1115" si="556">+Q1066+Q1067</f>
        <v>#REF!</v>
      </c>
      <c r="R1115" s="42" t="e">
        <f t="shared" si="556"/>
        <v>#REF!</v>
      </c>
      <c r="S1115" s="42" t="e">
        <f t="shared" si="556"/>
        <v>#REF!</v>
      </c>
      <c r="T1115" s="42" t="e">
        <f t="shared" si="556"/>
        <v>#REF!</v>
      </c>
      <c r="U1115" s="42" t="e">
        <f t="shared" si="556"/>
        <v>#REF!</v>
      </c>
      <c r="V1115" s="42" t="e">
        <f t="shared" si="556"/>
        <v>#REF!</v>
      </c>
      <c r="W1115" s="42" t="e">
        <f>+W1051+W1068+W1071+W1066+W1067</f>
        <v>#REF!</v>
      </c>
      <c r="X1115" s="42" t="e">
        <f t="shared" ref="X1115:AC1115" si="557">+X1066+X1067</f>
        <v>#REF!</v>
      </c>
      <c r="Y1115" s="42" t="e">
        <f t="shared" si="557"/>
        <v>#REF!</v>
      </c>
      <c r="Z1115" s="42" t="e">
        <f t="shared" si="557"/>
        <v>#REF!</v>
      </c>
      <c r="AA1115" s="42" t="e">
        <f t="shared" si="557"/>
        <v>#REF!</v>
      </c>
      <c r="AB1115" s="42" t="e">
        <f t="shared" si="557"/>
        <v>#REF!</v>
      </c>
      <c r="AC1115" s="42" t="e">
        <f t="shared" si="557"/>
        <v>#REF!</v>
      </c>
      <c r="AD1115" s="42" t="e">
        <f>+AD1051+AD1068+AD1071+AD1066+AD1067</f>
        <v>#REF!</v>
      </c>
      <c r="AE1115" s="42" t="e">
        <f t="shared" ref="AE1115:AJ1115" si="558">+AE1066+AE1067</f>
        <v>#REF!</v>
      </c>
      <c r="AF1115" s="42" t="e">
        <f t="shared" si="558"/>
        <v>#REF!</v>
      </c>
      <c r="AG1115" s="42" t="e">
        <f t="shared" si="558"/>
        <v>#REF!</v>
      </c>
      <c r="AH1115" s="42" t="e">
        <f t="shared" si="558"/>
        <v>#REF!</v>
      </c>
      <c r="AI1115" s="42" t="e">
        <f t="shared" si="558"/>
        <v>#REF!</v>
      </c>
      <c r="AJ1115" s="42" t="e">
        <f t="shared" si="558"/>
        <v>#REF!</v>
      </c>
      <c r="AK1115" s="42" t="e">
        <f>+AK1051+AK1068+AK1071+AK1066+AK1067</f>
        <v>#REF!</v>
      </c>
      <c r="AL1115" s="42" t="e">
        <f t="shared" ref="AL1115:AQ1115" si="559">+AL1066+AL1067</f>
        <v>#REF!</v>
      </c>
      <c r="AM1115" s="42" t="e">
        <f t="shared" si="559"/>
        <v>#REF!</v>
      </c>
      <c r="AN1115" s="42" t="e">
        <f t="shared" si="559"/>
        <v>#REF!</v>
      </c>
      <c r="AO1115" s="42" t="e">
        <f t="shared" si="559"/>
        <v>#REF!</v>
      </c>
      <c r="AP1115" s="42" t="e">
        <f t="shared" si="559"/>
        <v>#REF!</v>
      </c>
      <c r="AQ1115" s="42" t="e">
        <f t="shared" si="559"/>
        <v>#REF!</v>
      </c>
      <c r="AR1115" s="42" t="e">
        <f>+AR1051+AR1068+AR1071+AR1066+AR1067</f>
        <v>#REF!</v>
      </c>
      <c r="AS1115" s="42" t="e">
        <f t="shared" ref="AS1115:AX1115" si="560">+AS1066+AS1067</f>
        <v>#REF!</v>
      </c>
      <c r="AT1115" s="42" t="e">
        <f t="shared" si="560"/>
        <v>#REF!</v>
      </c>
      <c r="AU1115" s="42" t="e">
        <f t="shared" si="560"/>
        <v>#REF!</v>
      </c>
      <c r="AV1115" s="42" t="e">
        <f t="shared" si="560"/>
        <v>#REF!</v>
      </c>
      <c r="AW1115" s="42" t="e">
        <f t="shared" si="560"/>
        <v>#REF!</v>
      </c>
      <c r="AX1115" s="42" t="e">
        <f t="shared" si="560"/>
        <v>#REF!</v>
      </c>
      <c r="AY1115" s="42" t="e">
        <f>+AY1051+AY1068+AY1071+AY1066+AY1067</f>
        <v>#REF!</v>
      </c>
      <c r="AZ1115" s="42" t="e">
        <f t="shared" ref="AZ1115:BF1115" si="561">+AZ1051+AZ1068+AZ1071+AZ1066+AZ1067</f>
        <v>#REF!</v>
      </c>
      <c r="BA1115" s="42" t="e">
        <f t="shared" si="561"/>
        <v>#REF!</v>
      </c>
      <c r="BB1115" s="42" t="e">
        <f t="shared" si="561"/>
        <v>#REF!</v>
      </c>
      <c r="BC1115" s="42" t="e">
        <f t="shared" si="561"/>
        <v>#REF!</v>
      </c>
      <c r="BD1115" s="42" t="e">
        <f t="shared" si="561"/>
        <v>#REF!</v>
      </c>
      <c r="BE1115" s="42" t="e">
        <f t="shared" si="561"/>
        <v>#REF!</v>
      </c>
      <c r="BF1115" s="42" t="e">
        <f t="shared" si="561"/>
        <v>#REF!</v>
      </c>
    </row>
    <row r="1116" spans="1:58" s="3" customFormat="1" ht="26.25" hidden="1" customHeight="1">
      <c r="A1116" s="14" t="s">
        <v>18</v>
      </c>
      <c r="B1116" s="14" t="s">
        <v>18</v>
      </c>
      <c r="C1116" s="14" t="s">
        <v>18</v>
      </c>
      <c r="D1116" s="83"/>
      <c r="E1116" s="83"/>
      <c r="F1116" s="50"/>
      <c r="G1116" s="50"/>
      <c r="H1116" s="52"/>
      <c r="I1116" s="52">
        <v>3</v>
      </c>
      <c r="J1116" s="42" t="e">
        <f t="shared" ref="J1116:BF1116" si="562">+J1073+J1074+J1075</f>
        <v>#REF!</v>
      </c>
      <c r="K1116" s="42" t="e">
        <f t="shared" si="562"/>
        <v>#REF!</v>
      </c>
      <c r="L1116" s="42" t="e">
        <f t="shared" si="562"/>
        <v>#REF!</v>
      </c>
      <c r="M1116" s="42" t="e">
        <f t="shared" si="562"/>
        <v>#REF!</v>
      </c>
      <c r="N1116" s="42" t="e">
        <f t="shared" si="562"/>
        <v>#REF!</v>
      </c>
      <c r="O1116" s="42" t="e">
        <f t="shared" si="562"/>
        <v>#REF!</v>
      </c>
      <c r="P1116" s="42" t="e">
        <f t="shared" si="562"/>
        <v>#REF!</v>
      </c>
      <c r="Q1116" s="42" t="e">
        <f t="shared" si="562"/>
        <v>#REF!</v>
      </c>
      <c r="R1116" s="42" t="e">
        <f t="shared" si="562"/>
        <v>#REF!</v>
      </c>
      <c r="S1116" s="42" t="e">
        <f t="shared" si="562"/>
        <v>#REF!</v>
      </c>
      <c r="T1116" s="42" t="e">
        <f t="shared" si="562"/>
        <v>#REF!</v>
      </c>
      <c r="U1116" s="42" t="e">
        <f t="shared" si="562"/>
        <v>#REF!</v>
      </c>
      <c r="V1116" s="42" t="e">
        <f t="shared" si="562"/>
        <v>#REF!</v>
      </c>
      <c r="W1116" s="42" t="e">
        <f t="shared" si="562"/>
        <v>#REF!</v>
      </c>
      <c r="X1116" s="42" t="e">
        <f t="shared" si="562"/>
        <v>#REF!</v>
      </c>
      <c r="Y1116" s="42" t="e">
        <f t="shared" si="562"/>
        <v>#REF!</v>
      </c>
      <c r="Z1116" s="42" t="e">
        <f t="shared" si="562"/>
        <v>#REF!</v>
      </c>
      <c r="AA1116" s="42" t="e">
        <f t="shared" si="562"/>
        <v>#REF!</v>
      </c>
      <c r="AB1116" s="42" t="e">
        <f t="shared" si="562"/>
        <v>#REF!</v>
      </c>
      <c r="AC1116" s="42" t="e">
        <f t="shared" si="562"/>
        <v>#REF!</v>
      </c>
      <c r="AD1116" s="42" t="e">
        <f t="shared" si="562"/>
        <v>#REF!</v>
      </c>
      <c r="AE1116" s="42" t="e">
        <f t="shared" si="562"/>
        <v>#REF!</v>
      </c>
      <c r="AF1116" s="42" t="e">
        <f t="shared" si="562"/>
        <v>#REF!</v>
      </c>
      <c r="AG1116" s="42" t="e">
        <f t="shared" si="562"/>
        <v>#REF!</v>
      </c>
      <c r="AH1116" s="42" t="e">
        <f t="shared" si="562"/>
        <v>#REF!</v>
      </c>
      <c r="AI1116" s="42" t="e">
        <f t="shared" si="562"/>
        <v>#REF!</v>
      </c>
      <c r="AJ1116" s="42" t="e">
        <f t="shared" si="562"/>
        <v>#REF!</v>
      </c>
      <c r="AK1116" s="42" t="e">
        <f t="shared" si="562"/>
        <v>#REF!</v>
      </c>
      <c r="AL1116" s="42" t="e">
        <f t="shared" si="562"/>
        <v>#REF!</v>
      </c>
      <c r="AM1116" s="42" t="e">
        <f t="shared" si="562"/>
        <v>#REF!</v>
      </c>
      <c r="AN1116" s="42" t="e">
        <f t="shared" si="562"/>
        <v>#REF!</v>
      </c>
      <c r="AO1116" s="42" t="e">
        <f t="shared" si="562"/>
        <v>#REF!</v>
      </c>
      <c r="AP1116" s="42" t="e">
        <f t="shared" si="562"/>
        <v>#REF!</v>
      </c>
      <c r="AQ1116" s="42" t="e">
        <f t="shared" si="562"/>
        <v>#REF!</v>
      </c>
      <c r="AR1116" s="42" t="e">
        <f t="shared" si="562"/>
        <v>#REF!</v>
      </c>
      <c r="AS1116" s="42" t="e">
        <f t="shared" ref="AS1116:AY1116" si="563">+AS1073+AS1074+AS1075</f>
        <v>#REF!</v>
      </c>
      <c r="AT1116" s="42" t="e">
        <f t="shared" si="563"/>
        <v>#REF!</v>
      </c>
      <c r="AU1116" s="42" t="e">
        <f t="shared" si="563"/>
        <v>#REF!</v>
      </c>
      <c r="AV1116" s="42" t="e">
        <f t="shared" si="563"/>
        <v>#REF!</v>
      </c>
      <c r="AW1116" s="42" t="e">
        <f t="shared" si="563"/>
        <v>#REF!</v>
      </c>
      <c r="AX1116" s="42" t="e">
        <f t="shared" si="563"/>
        <v>#REF!</v>
      </c>
      <c r="AY1116" s="42" t="e">
        <f t="shared" si="563"/>
        <v>#REF!</v>
      </c>
      <c r="AZ1116" s="42" t="e">
        <f t="shared" si="562"/>
        <v>#REF!</v>
      </c>
      <c r="BA1116" s="42" t="e">
        <f t="shared" si="562"/>
        <v>#REF!</v>
      </c>
      <c r="BB1116" s="42" t="e">
        <f t="shared" si="562"/>
        <v>#REF!</v>
      </c>
      <c r="BC1116" s="42" t="e">
        <f t="shared" si="562"/>
        <v>#REF!</v>
      </c>
      <c r="BD1116" s="42" t="e">
        <f t="shared" si="562"/>
        <v>#REF!</v>
      </c>
      <c r="BE1116" s="42" t="e">
        <f t="shared" si="562"/>
        <v>#REF!</v>
      </c>
      <c r="BF1116" s="42" t="e">
        <f t="shared" si="562"/>
        <v>#REF!</v>
      </c>
    </row>
    <row r="1117" spans="1:58" s="3" customFormat="1" ht="26.25" hidden="1" customHeight="1">
      <c r="A1117" s="14" t="s">
        <v>9</v>
      </c>
      <c r="B1117" s="14" t="s">
        <v>9</v>
      </c>
      <c r="C1117" s="14" t="s">
        <v>9</v>
      </c>
      <c r="D1117" s="83"/>
      <c r="E1117" s="83"/>
      <c r="F1117" s="50"/>
      <c r="G1117" s="50"/>
      <c r="H1117" s="52"/>
      <c r="I1117" s="52">
        <v>234</v>
      </c>
      <c r="J1117" s="42" t="e">
        <f>+J536+J537+J538+J539+J540+J541+J542+J543+J544+J545+J547+J548+J549+J550+J551+J554+J555+J556+J557+J558+J559+J562+J563+J564+J565+J566+J567+J568+J569+J570+J571+J572+J573+J574+J575+J576+J577+J578+J579+J580+J581+J582+J583+J584+J585+J586+J587+J588+J589+J590+J591+J592+J593+#REF!+#REF!+#REF!+J594+J595+J596+J597+J598+J599+J600+J601+J602+J603+J604+J605+J606+J607+J608+J609+J610+J611+J612+J613+J614+J615+J616+J617+J618+J619+J620+J621+J622+J623+J624+J625+J626+J627+J628+J629+#REF!+#REF!+#REF!+#REF!+#REF!+#REF!+#REF!+#REF!+#REF!+#REF!+#REF!+#REF!+#REF!+#REF!+#REF!+#REF!+J635+J636+J637+J638+J639+J640+J641+J642+J643+J645+J646+J647+J648+J649+J650+J651+J652+J653+J654+J655+J656+J657+J914+J929+J908+J909+J910+J911+J912+J913+J918+J916+J658+J659+J660+J661+J662+J663+J664+J665+J666+J667+J668+J669+J670+J671+J672+J673+J674+J675+J676+J677+J678+J679+J680+J681+J682+J683+J684+J685+J686+J690+J691+J692+J693+J694+J695+J696+J698+J703+J706+J707+J708+J709+J710+J711+J712+J713+J714+J715+J716+J717+J718+J729+J730+J731+J733+#REF!+J734+J735+J737+J738+J739+J740+J741+J742+J743+J744+J745+J746+J944+J945+J946+J947+J952+J953+J954+J955+J956+J961+J1011+J1012+J1013+J1014+J1015+J1016+J1017+J1018+J1019+J1020+J1021+J1022+J1069</f>
        <v>#REF!</v>
      </c>
      <c r="K1117" s="42" t="e">
        <f>+K536+K537+K538+K539+K540+K541+K542+K543+K544+K545+K547+K548+K549+K550+K551+K554+K555+K556+K557+K558+K559+K562+K563+K564+K565+K566+K567+K568+K569+K570+K571+K572+K573+K574+K575+K576+K577+K578+K579+K580+K581+K582+K583+K584+K585+K586+K587+K588+K589+K590+K591+K592+K593+#REF!+#REF!+#REF!+K594+K595+K596+K597+K598+K599+K600+K601+K602+K603+K604+K605+K606+K607+K608+K609+K610+K611+K612+K613+K614+K615+K616+K617+K618+K619+K620+K621+K622+K623+K624+K625+K626+K627+K628+K629+#REF!+#REF!+#REF!+#REF!+#REF!+#REF!+#REF!+#REF!+#REF!+#REF!+#REF!+#REF!+#REF!+#REF!+#REF!+#REF!+K635+K636+K637+K638+K639+K640+K641+K642+K643+K645+K646+K647+K648+K649+K650+K651+K652+K653+K654+K655+K656+K657+K914+K929+K908+K909+K910+K911+K912+K913+K918+K916+K658+K659+K660+K661+K662+K663+K664+K665+K666+K667+K668+K669+K670+K671+K672+K673+K674+K675+K676+K677+K678+K679+K680+K681+K682+K683+K684+K685+K686+K690+K691+K692+K693+K694+K695+K696+K698+K703+K706+K707+K708+K709+K710+K711+K712+K713+K714+K715+K716+K717+K718+K729+K730+K731+K733+#REF!+K734+K735+K737+K738+K739+K740+K741+K742+K743+K744+K745+K746+K944+K945+K946+K947+K952+K953+K954+K955+K956+K961+K1011+K1012+K1013+K1014+K1015+K1016+K1017+K1018+K1019+K1020+K1021+K1022+K1069</f>
        <v>#REF!</v>
      </c>
      <c r="L1117" s="42" t="e">
        <f>+L536+L537+L538+L539+L540+L541+L542+L543+L544+L545+L547+L548+L549+L550+L551+L554+L555+L556+L557+L558+L559+L562+L563+L564+L565+L566+L567+L568+L569+L570+L571+L572+L573+L574+L575+L576+L577+L578+L579+L580+L581+L582+L583+L584+L585+L586+L587+L588+L589+L590+L591+L592+L593+#REF!+#REF!+#REF!+L594+L595+L596+L597+L598+L599+L600+L601+L602+L603+L604+L605+L606+L607+L608+L609+L610+L611+L612+L613+L614+L615+L616+L617+L618+L619+L620+L621+L622+L623+L624+L625+L626+L627+L628+L629+#REF!+#REF!+#REF!+#REF!+#REF!+#REF!+#REF!+#REF!+#REF!+#REF!+#REF!+#REF!+#REF!+#REF!+#REF!+#REF!+L635+L636+L637+L638+L639+L640+L641+L642+L643+L645+L646+L647+L648+L649+L650+L651+L652+L653+L654+L655+L656+L657+L914+L929+L908+L909+L910+L911+L912+L913+L918+L916+L658+L659+L660+L661+L662+L663+L664+L665+L666+L667+L668+L669+L670+L671+L672+L673+L674+L675+L676+L677+L678+L679+L680+L681+L682+L683+L684+L685+L686+L690+L691+L692+L693+L694+L695+L696+L698+L703+L706+L707+L708+L709+L710+L711+L712+L713+L714+L715+L716+L717+L718+L729+L730+L731+L733+#REF!+L734+L735+L737+L738+L739+L740+L741+L742+L743+L744+L745+L746+L944+L945+L946+L947+L952+L953+L954+L955+L956+L961+L1011+L1012+L1013+L1014+L1015+L1016+L1017+L1018+L1019+L1020+L1021+L1022+L1069</f>
        <v>#REF!</v>
      </c>
      <c r="M1117" s="42" t="e">
        <f>+M536+M537+M538+M539+M540+M541+M542+M543+M544+M545+M547+M548+M549+M550+M551+M554+M555+M556+M557+M558+M559+M562+M563+M564+M565+M566+M567+M568+M569+M570+M571+M572+M573+M574+M575+M576+M577+M578+M579+M580+M581+M582+M583+M584+M585+M586+M587+M588+M589+M590+M591+M592+M593+#REF!+#REF!+#REF!+M594+M595+M596+M597+M598+M599+M600+M601+M602+M603+M604+M605+M606+M607+M608+M609+M610+M611+M612+M613+M614+M615+M616+M617+M618+M619+M620+M621+M622+M623+M624+M625+M626+M627+M628+M629+#REF!+#REF!+#REF!+#REF!+#REF!+#REF!+#REF!+#REF!+#REF!+#REF!+#REF!+#REF!+#REF!+#REF!+#REF!+#REF!+M635+M636+M637+M638+M639+M640+M641+M642+M643+M645+M646+M647+M648+M649+M650+M651+M652+M653+M654+M655+M656+M657+M914+M929+M908+M909+M910+M911+M912+M913+M918+M916+M658+M659+M660+M661+M662+M663+M664+M665+M666+M667+M668+M669+M670+M671+M672+M673+M674+M675+M676+M677+M678+M679+M680+M681+M682+M683+M684+M685+M686+M690+M691+M692+M693+M694+M695+M696+M698+M703+M706+M707+M708+M709+M710+M711+M712+M713+M714+M715+M716+M717+M718+M729+M730+M731+M733+#REF!+M734+M735+M737+M738+M739+M740+M741+M742+M743+M744+M745+M746+M944+M945+M946+M947+M952+M953+M954+M955+M956+M961+M1011+M1012+M1013+M1014+M1015+M1016+M1017+M1018+M1019+M1020+M1021+M1022+M1069</f>
        <v>#REF!</v>
      </c>
      <c r="N1117" s="42" t="e">
        <f>+N536+N537+N538+N539+N540+N541+N542+N543+N544+N545+N547+N548+N549+N550+N551+N554+N555+N556+N557+N558+N559+N562+N563+N564+N565+N566+N567+N568+N569+N570+N571+N572+N573+N574+N575+N576+N577+N578+N579+N580+N581+N582+N583+N584+N585+N586+N587+N588+N589+N590+N591+N592+N593+#REF!+#REF!+#REF!+N594+N595+N596+N597+N598+N599+N600+N601+N602+N603+N604+N605+N606+N607+N608+N609+N610+N611+N612+N613+N614+N615+N616+N617+N618+N619+N620+N621+N622+N623+N624+N625+N626+N627+N628+N629+#REF!+#REF!+#REF!+#REF!+#REF!+#REF!+#REF!+#REF!+#REF!+#REF!+#REF!+#REF!+#REF!+#REF!+#REF!+#REF!+N635+N636+N637+N638+N639+N640+N641+N642+N643+N645+N646+N647+N648+N649+N650+N651+N652+N653+N654+N655+N656+N657+N914+N929+N908+N909+N910+N911+N912+N913+N918+N916+N658+N659+N660+N661+N662+N663+N664+N665+N666+N667+N668+N669+N670+N671+N672+N673+N674+N675+N676+N677+N678+N679+N680+N681+N682+N683+N684+N685+N686+N690+N691+N692+N693+N694+N695+N696+N698+N703+N706+N707+N708+N709+N710+N711+N712+N713+N714+N715+N716+N717+N718+N729+N730+N731+N733+#REF!+N734+N735+N737+N738+N739+N740+N741+N742+N743+N744+N745+N746+N944+N945+N946+N947+N952+N953+N954+N955+N956+N961+N1011+N1012+N1013+N1014+N1015+N1016+N1017+N1018+N1019+N1020+N1021+N1022+N1069</f>
        <v>#REF!</v>
      </c>
      <c r="O1117" s="42" t="e">
        <f>+O536+O537+O538+O539+O540+O541+O542+O543+O544+O545+O547+O548+O549+O550+O551+O554+O555+O556+O557+O558+O559+O562+O563+O564+O565+O566+O567+O568+O569+O570+O571+O572+O573+O574+O575+O576+O577+O578+O579+O580+O581+O582+O583+O584+O585+O586+O587+O588+O589+O590+O591+O592+O593+#REF!+#REF!+#REF!+O594+O595+O596+O597+O598+O599+O600+O601+O602+O603+O604+O605+O606+O607+O608+O609+O610+O611+O612+O613+O614+O615+O616+O617+O618+O619+O620+O621+O622+O623+O624+O625+O626+O627+O628+O629+#REF!+#REF!+#REF!+#REF!+#REF!+#REF!+#REF!+#REF!+#REF!+#REF!+#REF!+#REF!+#REF!+#REF!+#REF!+#REF!+O635+O636+O637+O638+O639+O640+O641+O642+O643+O645+O646+O647+O648+O649+O650+O651+O652+O653+O654+O655+O656+O657+O914+O929+O908+O909+O910+O911+O912+O913+O918+O916+O658+O659+O660+O661+O662+O663+O664+O665+O666+O667+O668+O669+O670+O671+O672+O673+O674+O675+O676+O677+O678+O679+O680+O681+O682+O683+O684+O685+O686+O690+O691+O692+O693+O694+O695+O696+O698+O703+O706+O707+O708+O709+O710+O711+O712+O713+O714+O715+O716+O717+O718+O729+O730+O731+O733+#REF!+O734+O735+O737+O738+O739+O740+O741+O742+O743+O744+O745+O746+O944+O945+O946+O947+O952+O953+O954+O955+O956+O961+O1011+O1012+O1013+O1014+O1015+O1016+O1017+O1018+O1019+O1020+O1021+O1022+O1069</f>
        <v>#REF!</v>
      </c>
      <c r="P1117" s="42" t="e">
        <f>+P536+P537+P538+P539+P540+P541+P542+P543+P544+P545+P547+P548+P549+P550+P551+P554+P555+P556+P557+P558+P559+P562+P563+P564+P565+P566+P567+P568+P569+P570+P571+P572+P573+P574+P575+P576+P577+P578+P579+P580+P581+P582+P583+P584+P585+P586+P587+P588+P589+P590+P591+P592+P593+#REF!+#REF!+#REF!+P594+P595+P596+P597+P598+P599+P600+P601+P602+P603+P604+P605+P606+P607+P608+P609+P610+P611+P612+P613+P614+P615+P616+P617+P618+P619+P620+P621+P622+P623+P624+P625+P626+P627+P628+P629+#REF!+#REF!+#REF!+#REF!+#REF!+#REF!+#REF!+#REF!+#REF!+#REF!+#REF!+#REF!+#REF!+#REF!+#REF!+#REF!+P635+P636+P637+P638+P639+P640+P641+P642+P643+P645+P646+P647+P648+P649+P650+P651+P652+P653+P654+P655+P656+P657+P914+P929+P908+P909+P910+P911+P912+P913+P918+P916+P658+P659+P660+P661+P662+P663+P664+P665+P666+P667+P668+P669+P670+P671+P672+P673+P674+P675+P676+P677+P678+P679+P680+P681+P682+P683+P684+P685+P686+P690+P691+P692+P693+P694+P695+P696+P698+P703+P706+P707+P708+P709+P710+P711+P712+P713+P714+P715+P716+P717+P718+P729+P730+P731+P733+#REF!+P734+P735+P737+P738+P739+P740+P741+P742+P743+P744+P745+P746+P944+P945+P946+P947+P952+P953+P954+P955+P956+P961+P1011+P1012+P1013+P1014+P1015+P1016+P1017+P1018+P1019+P1020+P1021+P1022+P1069</f>
        <v>#REF!</v>
      </c>
      <c r="Q1117" s="42" t="e">
        <f>+Q536+Q537+Q538+Q539+Q540+Q541+Q542+Q543+Q544+Q545+Q547+Q548+Q549+Q550+Q551+Q554+Q555+Q556+Q557+Q558+Q559+Q562+Q563+Q564+Q565+Q566+Q567+Q568+Q569+Q570+Q571+Q572+Q573+Q574+Q575+Q576+Q577+Q578+Q579+Q580+Q581+Q582+Q583+Q584+Q585+Q586+Q587+Q588+Q589+Q590+Q591+Q592+Q593+#REF!+#REF!+#REF!+Q594+Q595+Q596+Q597+Q598+Q599+Q600+Q601+Q602+Q603+Q604+Q605+Q606+Q607+Q608+Q609+Q610+Q611+Q612+Q613+Q614+Q615+Q616+Q617+Q618+Q619+Q620+Q621+Q622+Q623+Q624+Q625+Q626+Q627+Q628+Q629+#REF!+#REF!+#REF!+#REF!+#REF!+#REF!+#REF!+#REF!+#REF!+#REF!+#REF!+#REF!+#REF!+#REF!+#REF!+#REF!+Q635+Q636+Q637+Q638+Q639+Q640+Q641+Q642+Q643+Q645+Q646+Q647+Q648+Q649+Q650+Q651+Q652+Q653+Q654+Q655+Q656+Q657+Q914+Q929+Q908+Q909+Q910+Q911+Q912+Q913+Q918+Q916+Q658+Q659+Q660+Q661+Q662+Q663+Q664+Q665+Q666+Q667+Q668+Q669+Q670+Q671+Q672+Q673+Q674+Q675+Q676+Q677+Q678+Q679+Q680+Q681+Q682+Q683+Q684+Q685+Q686+Q690+Q691+Q692+Q693+Q694+Q695+Q696+Q698+Q703+Q706+Q707+Q708+Q709+Q710+Q711+Q712+Q713+Q714+Q715+Q716+Q717+Q718+Q729+Q730+Q731+Q733+#REF!+Q734+Q735+Q737+Q738+Q739+Q740+Q741+Q742+Q743+Q744+Q745+Q746+Q944+Q945+Q946+Q947+Q952+Q953+Q954+Q955+Q956+Q961+Q1011+Q1012+Q1013+Q1014+Q1015+Q1016+Q1017+Q1018+Q1019+Q1020+Q1021+Q1022+Q1069</f>
        <v>#REF!</v>
      </c>
      <c r="R1117" s="42" t="e">
        <f>+R536+R537+R538+R539+R540+R541+R542+R543+R544+R545+R547+R548+R549+R550+R551+R554+R555+R556+R557+R558+R559+R562+R563+R564+R565+R566+R567+R568+R569+R570+R571+R572+R573+R574+R575+R576+R577+R578+R579+R580+R581+R582+R583+R584+R585+R586+R587+R588+R589+R590+R591+R592+R593+#REF!+#REF!+#REF!+R594+R595+R596+R597+R598+R599+R600+R601+R602+R603+R604+R605+R606+R607+R608+R609+R610+R611+R612+R613+R614+R615+R616+R617+R618+R619+R620+R621+R622+R623+R624+R625+R626+R627+R628+R629+#REF!+#REF!+#REF!+#REF!+#REF!+#REF!+#REF!+#REF!+#REF!+#REF!+#REF!+#REF!+#REF!+#REF!+#REF!+#REF!+R635+R636+R637+R638+R639+R640+R641+R642+R643+R645+R646+R647+R648+R649+R650+R651+R652+R653+R654+R655+R656+R657+R914+R929+R908+R909+R910+R911+R912+R913+R918+R916+R658+R659+R660+R661+R662+R663+R664+R665+R666+R667+R668+R669+R670+R671+R672+R673+R674+R675+R676+R677+R678+R679+R680+R681+R682+R683+R684+R685+R686+R690+R691+R692+R693+R694+R695+R696+R698+R703+R706+R707+R708+R709+R710+R711+R712+R713+R714+R715+R716+R717+R718+R729+R730+R731+R733+#REF!+R734+R735+R737+R738+R739+R740+R741+R742+R743+R744+R745+R746+R944+R945+R946+R947+R952+R953+R954+R955+R956+R961+R1011+R1012+R1013+R1014+R1015+R1016+R1017+R1018+R1019+R1020+R1021+R1022+R1069</f>
        <v>#REF!</v>
      </c>
      <c r="S1117" s="42" t="e">
        <f>+S536+S537+S538+S539+S540+S541+S542+S543+S544+S545+S547+S548+S549+S550+S551+S554+S555+S556+S557+S558+S559+S562+S563+S564+S565+S566+S567+S568+S569+S570+S571+S572+S573+S574+S575+S576+S577+S578+S579+S580+S581+S582+S583+S584+S585+S586+S587+S588+S589+S590+S591+S592+S593+#REF!+#REF!+#REF!+S594+S595+S596+S597+S598+S599+S600+S601+S602+S603+S604+S605+S606+S607+S608+S609+S610+S611+S612+S613+S614+S615+S616+S617+S618+S619+S620+S621+S622+S623+S624+S625+S626+S627+S628+S629+#REF!+#REF!+#REF!+#REF!+#REF!+#REF!+#REF!+#REF!+#REF!+#REF!+#REF!+#REF!+#REF!+#REF!+#REF!+#REF!+S635+S636+S637+S638+S639+S640+S641+S642+S643+S645+S646+S647+S648+S649+S650+S651+S652+S653+S654+S655+S656+S657+S914+S929+S908+S909+S910+S911+S912+S913+S918+S916+S658+S659+S660+S661+S662+S663+S664+S665+S666+S667+S668+S669+S670+S671+S672+S673+S674+S675+S676+S677+S678+S679+S680+S681+S682+S683+S684+S685+S686+S690+S691+S692+S693+S694+S695+S696+S698+S703+S706+S707+S708+S709+S710+S711+S712+S713+S714+S715+S716+S717+S718+S729+S730+S731+S733+#REF!+S734+S735+S737+S738+S739+S740+S741+S742+S743+S744+S745+S746+S944+S945+S946+S947+S952+S953+S954+S955+S956+S961+S1011+S1012+S1013+S1014+S1015+S1016+S1017+S1018+S1019+S1020+S1021+S1022+S1069</f>
        <v>#REF!</v>
      </c>
      <c r="T1117" s="42" t="e">
        <f>+T536+T537+T538+T539+T540+T541+T542+T543+T544+T545+T547+T548+T549+T550+T551+T554+T555+T556+T557+T558+T559+T562+T563+T564+T565+T566+T567+T568+T569+T570+T571+T572+T573+T574+T575+T576+T577+T578+T579+T580+T581+T582+T583+T584+T585+T586+T587+T588+T589+T590+T591+T592+T593+#REF!+#REF!+#REF!+T594+T595+T596+T597+T598+T599+T600+T601+T602+T603+T604+T605+T606+T607+T608+T609+T610+T611+T612+T613+T614+T615+T616+T617+T618+T619+T620+T621+T622+T623+T624+T625+T626+T627+T628+T629+#REF!+#REF!+#REF!+#REF!+#REF!+#REF!+#REF!+#REF!+#REF!+#REF!+#REF!+#REF!+#REF!+#REF!+#REF!+#REF!+T635+T636+T637+T638+T639+T640+T641+T642+T643+T645+T646+T647+T648+T649+T650+T651+T652+T653+T654+T655+T656+T657+T914+T929+T908+T909+T910+T911+T912+T913+T918+T916+T658+T659+T660+T661+T662+T663+T664+T665+T666+T667+T668+T669+T670+T671+T672+T673+T674+T675+T676+T677+T678+T679+T680+T681+T682+T683+T684+T685+T686+T690+T691+T692+T693+T694+T695+T696+T698+T703+T706+T707+T708+T709+T710+T711+T712+T713+T714+T715+T716+T717+T718+T729+T730+T731+T733+#REF!+T734+T735+T737+T738+T739+T740+T741+T742+T743+T744+T745+T746+T944+T945+T946+T947+T952+T953+T954+T955+T956+T961+T1011+T1012+T1013+T1014+T1015+T1016+T1017+T1018+T1019+T1020+T1021+T1022+T1069</f>
        <v>#REF!</v>
      </c>
      <c r="U1117" s="42" t="e">
        <f>+U536+U537+U538+U539+U540+U541+U542+U543+U544+U545+U547+U548+U549+U550+U551+U554+U555+U556+U557+U558+U559+U562+U563+U564+U565+U566+U567+U568+U569+U570+U571+U572+U573+U574+U575+U576+U577+U578+U579+U580+U581+U582+U583+U584+U585+U586+U587+U588+U589+U590+U591+U592+U593+#REF!+#REF!+#REF!+U594+U595+U596+U597+U598+U599+U600+U601+U602+U603+U604+U605+U606+U607+U608+U609+U610+U611+U612+U613+U614+U615+U616+U617+U618+U619+U620+U621+U622+U623+U624+U625+U626+U627+U628+U629+#REF!+#REF!+#REF!+#REF!+#REF!+#REF!+#REF!+#REF!+#REF!+#REF!+#REF!+#REF!+#REF!+#REF!+#REF!+#REF!+U635+U636+U637+U638+U639+U640+U641+U642+U643+U645+U646+U647+U648+U649+U650+U651+U652+U653+U654+U655+U656+U657+U914+U929+U908+U909+U910+U911+U912+U913+U918+U916+U658+U659+U660+U661+U662+U663+U664+U665+U666+U667+U668+U669+U670+U671+U672+U673+U674+U675+U676+U677+U678+U679+U680+U681+U682+U683+U684+U685+U686+U690+U691+U692+U693+U694+U695+U696+U698+U703+U706+U707+U708+U709+U710+U711+U712+U713+U714+U715+U716+U717+U718+U729+U730+U731+U733+#REF!+U734+U735+U737+U738+U739+U740+U741+U742+U743+U744+U745+U746+U944+U945+U946+U947+U952+U953+U954+U955+U956+U961+U1011+U1012+U1013+U1014+U1015+U1016+U1017+U1018+U1019+U1020+U1021+U1022+U1069</f>
        <v>#REF!</v>
      </c>
      <c r="V1117" s="42" t="e">
        <f>+V536+V537+V538+V539+V540+V541+V542+V543+V544+V545+V547+V548+V549+V550+V551+V554+V555+V556+V557+V558+V559+V562+V563+V564+V565+V566+V567+V568+V569+V570+V571+V572+V573+V574+V575+V576+V577+V578+V579+V580+V581+V582+V583+V584+V585+V586+V587+V588+V589+V590+V591+V592+V593+#REF!+#REF!+#REF!+V594+V595+V596+V597+V598+V599+V600+V601+V602+V603+V604+V605+V606+V607+V608+V609+V610+V611+V612+V613+V614+V615+V616+V617+V618+V619+V620+V621+V622+V623+V624+V625+V626+V627+V628+V629+#REF!+#REF!+#REF!+#REF!+#REF!+#REF!+#REF!+#REF!+#REF!+#REF!+#REF!+#REF!+#REF!+#REF!+#REF!+#REF!+V635+V636+V637+V638+V639+V640+V641+V642+V643+V645+V646+V647+V648+V649+V650+V651+V652+V653+V654+V655+V656+V657+V914+V929+V908+V909+V910+V911+V912+V913+V918+V916+V658+V659+V660+V661+V662+V663+V664+V665+V666+V667+V668+V669+V670+V671+V672+V673+V674+V675+V676+V677+V678+V679+V680+V681+V682+V683+V684+V685+V686+V690+V691+V692+V693+V694+V695+V696+V698+V703+V706+V707+V708+V709+V710+V711+V712+V713+V714+V715+V716+V717+V718+V729+V730+V731+V733+#REF!+V734+V735+V737+V738+V739+V740+V741+V742+V743+V744+V745+V746+V944+V945+V946+V947+V952+V953+V954+V955+V956+V961+V1011+V1012+V1013+V1014+V1015+V1016+V1017+V1018+V1019+V1020+V1021+V1022+V1069</f>
        <v>#REF!</v>
      </c>
      <c r="W1117" s="42" t="e">
        <f>+W536+W537+W538+W539+W540+W541+W542+W543+W544+W545+W547+W548+W549+W550+W551+W554+W555+W556+W557+W558+W559+W562+W563+W564+W565+W566+W567+W568+W569+W570+W571+W572+W573+W574+W575+W576+W577+W578+W579+W580+W581+W582+W583+W584+W585+W586+W587+W588+W589+W590+W591+W592+W593+#REF!+#REF!+#REF!+W594+W595+W596+W597+W598+W599+W600+W601+W602+W603+W604+W605+W606+W607+W608+W609+W610+W611+W612+W613+W614+W615+W616+W617+W618+W619+W620+W621+W622+W623+W624+W625+W626+W627+W628+W629+#REF!+#REF!+#REF!+#REF!+#REF!+#REF!+#REF!+#REF!+#REF!+#REF!+#REF!+#REF!+#REF!+#REF!+#REF!+#REF!+W635+W636+W637+W638+W639+W640+W641+W642+W643+W645+W646+W647+W648+W649+W650+W651+W652+W653+W654+W655+W656+W657+W914+W929+W908+W909+W910+W911+W912+W913+W918+W916+W658+W659+W660+W661+W662+W663+W664+W665+W666+W667+W668+W669+W670+W671+W672+W673+W674+W675+W676+W677+W678+W679+W680+W681+W682+W683+W684+W685+W686+W690+W691+W692+W693+W694+W695+W696+W698+W703+W706+W707+W708+W709+W710+W711+W712+W713+W714+W715+W716+W717+W718+W729+W730+W731+W733+#REF!+W734+W735+W737+W738+W739+W740+W741+W742+W743+W744+W745+W746+W944+W945+W946+W947+W952+W953+W954+W955+W956+W961+W1011+W1012+W1013+W1014+W1015+W1016+W1017+W1018+W1019+W1020+W1021+W1022+W1069</f>
        <v>#REF!</v>
      </c>
      <c r="X1117" s="42" t="e">
        <f>+X536+X537+X538+X539+X540+X541+X542+X543+X544+X545+X547+X548+X549+X550+X551+X554+X555+X556+X557+X558+X559+X562+X563+X564+X565+X566+X567+X568+X569+X570+X571+X572+X573+X574+X575+X576+X577+X578+X579+X580+X581+X582+X583+X584+X585+X586+X587+X588+X589+X590+X591+X592+X593+#REF!+#REF!+#REF!+X594+X595+X596+X597+X598+X599+X600+X601+X602+X603+X604+X605+X606+X607+X608+X609+X610+X611+X612+X613+X614+X615+X616+X617+X618+X619+X620+X621+X622+X623+X624+X625+X626+X627+X628+X629+#REF!+#REF!+#REF!+#REF!+#REF!+#REF!+#REF!+#REF!+#REF!+#REF!+#REF!+#REF!+#REF!+#REF!+#REF!+#REF!+X635+X636+X637+X638+X639+X640+X641+X642+X643+X645+X646+X647+X648+X649+X650+X651+X652+X653+X654+X655+X656+X657+X914+X929+X908+X909+X910+X911+X912+X913+X918+X916+X658+X659+X660+X661+X662+X663+X664+X665+X666+X667+X668+X669+X670+X671+X672+X673+X674+X675+X676+X677+X678+X679+X680+X681+X682+X683+X684+X685+X686+X690+X691+X692+X693+X694+X695+X696+X698+X703+X706+X707+X708+X709+X710+X711+X712+X713+X714+X715+X716+X717+X718+X729+X730+X731+X733+#REF!+X734+X735+X737+X738+X739+X740+X741+X742+X743+X744+X745+X746+X944+X945+X946+X947+X952+X953+X954+X955+X956+X961+X1011+X1012+X1013+X1014+X1015+X1016+X1017+X1018+X1019+X1020+X1021+X1022+X1069</f>
        <v>#REF!</v>
      </c>
      <c r="Y1117" s="42" t="e">
        <f>+Y536+Y537+Y538+Y539+Y540+Y541+Y542+Y543+Y544+Y545+Y547+Y548+Y549+Y550+Y551+Y554+Y555+Y556+Y557+Y558+Y559+Y562+Y563+Y564+Y565+Y566+Y567+Y568+Y569+Y570+Y571+Y572+Y573+Y574+Y575+Y576+Y577+Y578+Y579+Y580+Y581+Y582+Y583+Y584+Y585+Y586+Y587+Y588+Y589+Y590+Y591+Y592+Y593+#REF!+#REF!+#REF!+Y594+Y595+Y596+Y597+Y598+Y599+Y600+Y601+Y602+Y603+Y604+Y605+Y606+Y607+Y608+Y609+Y610+Y611+Y612+Y613+Y614+Y615+Y616+Y617+Y618+Y619+Y620+Y621+Y622+Y623+Y624+Y625+Y626+Y627+Y628+Y629+#REF!+#REF!+#REF!+#REF!+#REF!+#REF!+#REF!+#REF!+#REF!+#REF!+#REF!+#REF!+#REF!+#REF!+#REF!+#REF!+Y635+Y636+Y637+Y638+Y639+Y640+Y641+Y642+Y643+Y645+Y646+Y647+Y648+Y649+Y650+Y651+Y652+Y653+Y654+Y655+Y656+Y657+Y914+Y929+Y908+Y909+Y910+Y911+Y912+Y913+Y918+Y916+Y658+Y659+Y660+Y661+Y662+Y663+Y664+Y665+Y666+Y667+Y668+Y669+Y670+Y671+Y672+Y673+Y674+Y675+Y676+Y677+Y678+Y679+Y680+Y681+Y682+Y683+Y684+Y685+Y686+Y690+Y691+Y692+Y693+Y694+Y695+Y696+Y698+Y703+Y706+Y707+Y708+Y709+Y710+Y711+Y712+Y713+Y714+Y715+Y716+Y717+Y718+Y729+Y730+Y731+Y733+#REF!+Y734+Y735+Y737+Y738+Y739+Y740+Y741+Y742+Y743+Y744+Y745+Y746+Y944+Y945+Y946+Y947+Y952+Y953+Y954+Y955+Y956+Y961+Y1011+Y1012+Y1013+Y1014+Y1015+Y1016+Y1017+Y1018+Y1019+Y1020+Y1021+Y1022+Y1069</f>
        <v>#REF!</v>
      </c>
      <c r="Z1117" s="42" t="e">
        <f>+Z536+Z537+Z538+Z539+Z540+Z541+Z542+Z543+Z544+Z545+Z547+Z548+Z549+Z550+Z551+Z554+Z555+Z556+Z557+Z558+Z559+Z562+Z563+Z564+Z565+Z566+Z567+Z568+Z569+Z570+Z571+Z572+Z573+Z574+Z575+Z576+Z577+Z578+Z579+Z580+Z581+Z582+Z583+Z584+Z585+Z586+Z587+Z588+Z589+Z590+Z591+Z592+Z593+#REF!+#REF!+#REF!+Z594+Z595+Z596+Z597+Z598+Z599+Z600+Z601+Z602+Z603+Z604+Z605+Z606+Z607+Z608+Z609+Z610+Z611+Z612+Z613+Z614+Z615+Z616+Z617+Z618+Z619+Z620+Z621+Z622+Z623+Z624+Z625+Z626+Z627+Z628+Z629+#REF!+#REF!+#REF!+#REF!+#REF!+#REF!+#REF!+#REF!+#REF!+#REF!+#REF!+#REF!+#REF!+#REF!+#REF!+#REF!+Z635+Z636+Z637+Z638+Z639+Z640+Z641+Z642+Z643+Z645+Z646+Z647+Z648+Z649+Z650+Z651+Z652+Z653+Z654+Z655+Z656+Z657+Z914+Z929+Z908+Z909+Z910+Z911+Z912+Z913+Z918+Z916+Z658+Z659+Z660+Z661+Z662+Z663+Z664+Z665+Z666+Z667+Z668+Z669+Z670+Z671+Z672+Z673+Z674+Z675+Z676+Z677+Z678+Z679+Z680+Z681+Z682+Z683+Z684+Z685+Z686+Z690+Z691+Z692+Z693+Z694+Z695+Z696+Z698+Z703+Z706+Z707+Z708+Z709+Z710+Z711+Z712+Z713+Z714+Z715+Z716+Z717+Z718+Z729+Z730+Z731+Z733+#REF!+Z734+Z735+Z737+Z738+Z739+Z740+Z741+Z742+Z743+Z744+Z745+Z746+Z944+Z945+Z946+Z947+Z952+Z953+Z954+Z955+Z956+Z961+Z1011+Z1012+Z1013+Z1014+Z1015+Z1016+Z1017+Z1018+Z1019+Z1020+Z1021+Z1022+Z1069</f>
        <v>#REF!</v>
      </c>
      <c r="AA1117" s="42" t="e">
        <f>+AA536+AA537+AA538+AA539+AA540+AA541+AA542+AA543+AA544+AA545+AA547+AA548+AA549+AA550+AA551+AA554+AA555+AA556+AA557+AA558+AA559+AA562+AA563+AA564+AA565+AA566+AA567+AA568+AA569+AA570+AA571+AA572+AA573+AA574+AA575+AA576+AA577+AA578+AA579+AA580+AA581+AA582+AA583+AA584+AA585+AA586+AA587+AA588+AA589+AA590+AA591+AA592+AA593+#REF!+#REF!+#REF!+AA594+AA595+AA596+AA597+AA598+AA599+AA600+AA601+AA602+AA603+AA604+AA605+AA606+AA607+AA608+AA609+AA610+AA611+AA612+AA613+AA614+AA615+AA616+AA617+AA618+AA619+AA620+AA621+AA622+AA623+AA624+AA625+AA626+AA627+AA628+AA629+#REF!+#REF!+#REF!+#REF!+#REF!+#REF!+#REF!+#REF!+#REF!+#REF!+#REF!+#REF!+#REF!+#REF!+#REF!+#REF!+AA635+AA636+AA637+AA638+AA639+AA640+AA641+AA642+AA643+AA645+AA646+AA647+AA648+AA649+AA650+AA651+AA652+AA653+AA654+AA655+AA656+AA657+AA914+AA929+AA908+AA909+AA910+AA911+AA912+AA913+AA918+AA916+AA658+AA659+AA660+AA661+AA662+AA663+AA664+AA665+AA666+AA667+AA668+AA669+AA670+AA671+AA672+AA673+AA674+AA675+AA676+AA677+AA678+AA679+AA680+AA681+AA682+AA683+AA684+AA685+AA686+AA690+AA691+AA692+AA693+AA694+AA695+AA696+AA698+AA703+AA706+AA707+AA708+AA709+AA710+AA711+AA712+AA713+AA714+AA715+AA716+AA717+AA718+AA729+AA730+AA731+AA733+#REF!+AA734+AA735+AA737+AA738+AA739+AA740+AA741+AA742+AA743+AA744+AA745+AA746+AA944+AA945+AA946+AA947+AA952+AA953+AA954+AA955+AA956+AA961+AA1011+AA1012+AA1013+AA1014+AA1015+AA1016+AA1017+AA1018+AA1019+AA1020+AA1021+AA1022+AA1069</f>
        <v>#REF!</v>
      </c>
      <c r="AB1117" s="42" t="e">
        <f>+AB536+AB537+AB538+AB539+AB540+AB541+AB542+AB543+AB544+AB545+AB547+AB548+AB549+AB550+AB551+AB554+AB555+AB556+AB557+AB558+AB559+AB562+AB563+AB564+AB565+AB566+AB567+AB568+AB569+AB570+AB571+AB572+AB573+AB574+AB575+AB576+AB577+AB578+AB579+AB580+AB581+AB582+AB583+AB584+AB585+AB586+AB587+AB588+AB589+AB590+AB591+AB592+AB593+#REF!+#REF!+#REF!+AB594+AB595+AB596+AB597+AB598+AB599+AB600+AB601+AB602+AB603+AB604+AB605+AB606+AB607+AB608+AB609+AB610+AB611+AB612+AB613+AB614+AB615+AB616+AB617+AB618+AB619+AB620+AB621+AB622+AB623+AB624+AB625+AB626+AB627+AB628+AB629+#REF!+#REF!+#REF!+#REF!+#REF!+#REF!+#REF!+#REF!+#REF!+#REF!+#REF!+#REF!+#REF!+#REF!+#REF!+#REF!+AB635+AB636+AB637+AB638+AB639+AB640+AB641+AB642+AB643+AB645+AB646+AB647+AB648+AB649+AB650+AB651+AB652+AB653+AB654+AB655+AB656+AB657+AB914+AB929+AB908+AB909+AB910+AB911+AB912+AB913+AB918+AB916+AB658+AB659+AB660+AB661+AB662+AB663+AB664+AB665+AB666+AB667+AB668+AB669+AB670+AB671+AB672+AB673+AB674+AB675+AB676+AB677+AB678+AB679+AB680+AB681+AB682+AB683+AB684+AB685+AB686+AB690+AB691+AB692+AB693+AB694+AB695+AB696+AB698+AB703+AB706+AB707+AB708+AB709+AB710+AB711+AB712+AB713+AB714+AB715+AB716+AB717+AB718+AB729+AB730+AB731+AB733+#REF!+AB734+AB735+AB737+AB738+AB739+AB740+AB741+AB742+AB743+AB744+AB745+AB746+AB944+AB945+AB946+AB947+AB952+AB953+AB954+AB955+AB956+AB961+AB1011+AB1012+AB1013+AB1014+AB1015+AB1016+AB1017+AB1018+AB1019+AB1020+AB1021+AB1022+AB1069</f>
        <v>#REF!</v>
      </c>
      <c r="AC1117" s="42" t="e">
        <f>+AC536+AC537+AC538+AC539+AC540+AC541+AC542+AC543+AC544+AC545+AC547+AC548+AC549+AC550+AC551+AC554+AC555+AC556+AC557+AC558+AC559+AC562+AC563+AC564+AC565+AC566+AC567+AC568+AC569+AC570+AC571+AC572+AC573+AC574+AC575+AC576+AC577+AC578+AC579+AC580+AC581+AC582+AC583+AC584+AC585+AC586+AC587+AC588+AC589+AC590+AC591+AC592+AC593+#REF!+#REF!+#REF!+AC594+AC595+AC596+AC597+AC598+AC599+AC600+AC601+AC602+AC603+AC604+AC605+AC606+AC607+AC608+AC609+AC610+AC611+AC612+AC613+AC614+AC615+AC616+AC617+AC618+AC619+AC620+AC621+AC622+AC623+AC624+AC625+AC626+AC627+AC628+AC629+#REF!+#REF!+#REF!+#REF!+#REF!+#REF!+#REF!+#REF!+#REF!+#REF!+#REF!+#REF!+#REF!+#REF!+#REF!+#REF!+AC635+AC636+AC637+AC638+AC639+AC640+AC641+AC642+AC643+AC645+AC646+AC647+AC648+AC649+AC650+AC651+AC652+AC653+AC654+AC655+AC656+AC657+AC914+AC929+AC908+AC909+AC910+AC911+AC912+AC913+AC918+AC916+AC658+AC659+AC660+AC661+AC662+AC663+AC664+AC665+AC666+AC667+AC668+AC669+AC670+AC671+AC672+AC673+AC674+AC675+AC676+AC677+AC678+AC679+AC680+AC681+AC682+AC683+AC684+AC685+AC686+AC690+AC691+AC692+AC693+AC694+AC695+AC696+AC698+AC703+AC706+AC707+AC708+AC709+AC710+AC711+AC712+AC713+AC714+AC715+AC716+AC717+AC718+AC729+AC730+AC731+AC733+#REF!+AC734+AC735+AC737+AC738+AC739+AC740+AC741+AC742+AC743+AC744+AC745+AC746+AC944+AC945+AC946+AC947+AC952+AC953+AC954+AC955+AC956+AC961+AC1011+AC1012+AC1013+AC1014+AC1015+AC1016+AC1017+AC1018+AC1019+AC1020+AC1021+AC1022+AC1069</f>
        <v>#REF!</v>
      </c>
      <c r="AD1117" s="42" t="e">
        <f>+AD536+AD537+AD538+AD539+AD540+AD541+AD542+AD543+AD544+AD545+AD547+AD548+AD549+AD550+AD551+AD554+AD555+AD556+AD557+AD558+AD559+AD562+AD563+AD564+AD565+AD566+AD567+AD568+AD569+AD570+AD571+AD572+AD573+AD574+AD575+AD576+AD577+AD578+AD579+AD580+AD581+AD582+AD583+AD584+AD585+AD586+AD587+AD588+AD589+AD590+AD591+AD592+AD593+#REF!+#REF!+#REF!+AD594+AD595+AD596+AD597+AD598+AD599+AD600+AD601+AD602+AD603+AD604+AD605+AD606+AD607+AD608+AD609+AD610+AD611+AD612+AD613+AD614+AD615+AD616+AD617+AD618+AD619+AD620+AD621+AD622+AD623+AD624+AD625+AD626+AD627+AD628+AD629+#REF!+#REF!+#REF!+#REF!+#REF!+#REF!+#REF!+#REF!+#REF!+#REF!+#REF!+#REF!+#REF!+#REF!+#REF!+#REF!+AD635+AD636+AD637+AD638+AD639+AD640+AD641+AD642+AD643+AD645+AD646+AD647+AD648+AD649+AD650+AD651+AD652+AD653+AD654+AD655+AD656+AD657+AD914+AD929+AD908+AD909+AD910+AD911+AD912+AD913+AD918+AD916+AD658+AD659+AD660+AD661+AD662+AD663+AD664+AD665+AD666+AD667+AD668+AD669+AD670+AD671+AD672+AD673+AD674+AD675+AD676+AD677+AD678+AD679+AD680+AD681+AD682+AD683+AD684+AD685+AD686+AD690+AD691+AD692+AD693+AD694+AD695+AD696+AD698+AD703+AD706+AD707+AD708+AD709+AD710+AD711+AD712+AD713+AD714+AD715+AD716+AD717+AD718+AD729+AD730+AD731+AD733+#REF!+AD734+AD735+AD737+AD738+AD739+AD740+AD741+AD742+AD743+AD744+AD745+AD746+AD944+AD945+AD946+AD947+AD952+AD953+AD954+AD955+AD956+AD961+AD1011+AD1012+AD1013+AD1014+AD1015+AD1016+AD1017+AD1018+AD1019+AD1020+AD1021+AD1022+AD1069</f>
        <v>#REF!</v>
      </c>
      <c r="AE1117" s="42" t="e">
        <f>+AE536+AE537+AE538+AE539+AE540+AE541+AE542+AE543+AE544+AE545+AE547+AE548+AE549+AE550+AE551+AE554+AE555+AE556+AE557+AE558+AE559+AE562+AE563+AE564+AE565+AE566+AE567+AE568+AE569+AE570+AE571+AE572+AE573+AE574+AE575+AE576+AE577+AE578+AE579+AE580+AE581+AE582+AE583+AE584+AE585+AE586+AE587+AE588+AE589+AE590+AE591+AE592+AE593+#REF!+#REF!+#REF!+AE594+AE595+AE596+AE597+AE598+AE599+AE600+AE601+AE602+AE603+AE604+AE605+AE606+AE607+AE608+AE609+AE610+AE611+AE612+AE613+AE614+AE615+AE616+AE617+AE618+AE619+AE620+AE621+AE622+AE623+AE624+AE625+AE626+AE627+AE628+AE629+#REF!+#REF!+#REF!+#REF!+#REF!+#REF!+#REF!+#REF!+#REF!+#REF!+#REF!+#REF!+#REF!+#REF!+#REF!+#REF!+AE635+AE636+AE637+AE638+AE639+AE640+AE641+AE642+AE643+AE645+AE646+AE647+AE648+AE649+AE650+AE651+AE652+AE653+AE654+AE655+AE656+AE657+AE914+AE929+AE908+AE909+AE910+AE911+AE912+AE913+AE918+AE916+AE658+AE659+AE660+AE661+AE662+AE663+AE664+AE665+AE666+AE667+AE668+AE669+AE670+AE671+AE672+AE673+AE674+AE675+AE676+AE677+AE678+AE679+AE680+AE681+AE682+AE683+AE684+AE685+AE686+AE690+AE691+AE692+AE693+AE694+AE695+AE696+AE698+AE703+AE706+AE707+AE708+AE709+AE710+AE711+AE712+AE713+AE714+AE715+AE716+AE717+AE718+AE729+AE730+AE731+AE733+#REF!+AE734+AE735+AE737+AE738+AE739+AE740+AE741+AE742+AE743+AE744+AE745+AE746+AE944+AE945+AE946+AE947+AE952+AE953+AE954+AE955+AE956+AE961+AE1011+AE1012+AE1013+AE1014+AE1015+AE1016+AE1017+AE1018+AE1019+AE1020+AE1021+AE1022+AE1069</f>
        <v>#REF!</v>
      </c>
      <c r="AF1117" s="42" t="e">
        <f>+AF536+AF537+AF538+AF539+AF540+AF541+AF542+AF543+AF544+AF545+AF547+AF548+AF549+AF550+AF551+AF554+AF555+AF556+AF557+AF558+AF559+AF562+AF563+AF564+AF565+AF566+AF567+AF568+AF569+AF570+AF571+AF572+AF573+AF574+AF575+AF576+AF577+AF578+AF579+AF580+AF581+AF582+AF583+AF584+AF585+AF586+AF587+AF588+AF589+AF590+AF591+AF592+AF593+#REF!+#REF!+#REF!+AF594+AF595+AF596+AF597+AF598+AF599+AF600+AF601+AF602+AF603+AF604+AF605+AF606+AF607+AF608+AF609+AF610+AF611+AF612+AF613+AF614+AF615+AF616+AF617+AF618+AF619+AF620+AF621+AF622+AF623+AF624+AF625+AF626+AF627+AF628+AF629+#REF!+#REF!+#REF!+#REF!+#REF!+#REF!+#REF!+#REF!+#REF!+#REF!+#REF!+#REF!+#REF!+#REF!+#REF!+#REF!+AF635+AF636+AF637+AF638+AF639+AF640+AF641+AF642+AF643+AF645+AF646+AF647+AF648+AF649+AF650+AF651+AF652+AF653+AF654+AF655+AF656+AF657+AF914+AF929+AF908+AF909+AF910+AF911+AF912+AF913+AF918+AF916+AF658+AF659+AF660+AF661+AF662+AF663+AF664+AF665+AF666+AF667+AF668+AF669+AF670+AF671+AF672+AF673+AF674+AF675+AF676+AF677+AF678+AF679+AF680+AF681+AF682+AF683+AF684+AF685+AF686+AF690+AF691+AF692+AF693+AF694+AF695+AF696+AF698+AF703+AF706+AF707+AF708+AF709+AF710+AF711+AF712+AF713+AF714+AF715+AF716+AF717+AF718+AF729+AF730+AF731+AF733+#REF!+AF734+AF735+AF737+AF738+AF739+AF740+AF741+AF742+AF743+AF744+AF745+AF746+AF944+AF945+AF946+AF947+AF952+AF953+AF954+AF955+AF956+AF961+AF1011+AF1012+AF1013+AF1014+AF1015+AF1016+AF1017+AF1018+AF1019+AF1020+AF1021+AF1022+AF1069</f>
        <v>#REF!</v>
      </c>
      <c r="AG1117" s="42" t="e">
        <f>+AG536+AG537+AG538+AG539+AG540+AG541+AG542+AG543+AG544+AG545+AG547+AG548+AG549+AG550+AG551+AG554+AG555+AG556+AG557+AG558+AG559+AG562+AG563+AG564+AG565+AG566+AG567+AG568+AG569+AG570+AG571+AG572+AG573+AG574+AG575+AG576+AG577+AG578+AG579+AG580+AG581+AG582+AG583+AG584+AG585+AG586+AG587+AG588+AG589+AG590+AG591+AG592+AG593+#REF!+#REF!+#REF!+AG594+AG595+AG596+AG597+AG598+AG599+AG600+AG601+AG602+AG603+AG604+AG605+AG606+AG607+AG608+AG609+AG610+AG611+AG612+AG613+AG614+AG615+AG616+AG617+AG618+AG619+AG620+AG621+AG622+AG623+AG624+AG625+AG626+AG627+AG628+AG629+#REF!+#REF!+#REF!+#REF!+#REF!+#REF!+#REF!+#REF!+#REF!+#REF!+#REF!+#REF!+#REF!+#REF!+#REF!+#REF!+AG635+AG636+AG637+AG638+AG639+AG640+AG641+AG642+AG643+AG645+AG646+AG647+AG648+AG649+AG650+AG651+AG652+AG653+AG654+AG655+AG656+AG657+AG914+AG929+AG908+AG909+AG910+AG911+AG912+AG913+AG918+AG916+AG658+AG659+AG660+AG661+AG662+AG663+AG664+AG665+AG666+AG667+AG668+AG669+AG670+AG671+AG672+AG673+AG674+AG675+AG676+AG677+AG678+AG679+AG680+AG681+AG682+AG683+AG684+AG685+AG686+AG690+AG691+AG692+AG693+AG694+AG695+AG696+AG698+AG703+AG706+AG707+AG708+AG709+AG710+AG711+AG712+AG713+AG714+AG715+AG716+AG717+AG718+AG729+AG730+AG731+AG733+#REF!+AG734+AG735+AG737+AG738+AG739+AG740+AG741+AG742+AG743+AG744+AG745+AG746+AG944+AG945+AG946+AG947+AG952+AG953+AG954+AG955+AG956+AG961+AG1011+AG1012+AG1013+AG1014+AG1015+AG1016+AG1017+AG1018+AG1019+AG1020+AG1021+AG1022+AG1069</f>
        <v>#REF!</v>
      </c>
      <c r="AH1117" s="42" t="e">
        <f>+AH536+AH537+AH538+AH539+AH540+AH541+AH542+AH543+AH544+AH545+AH547+AH548+AH549+AH550+AH551+AH554+AH555+AH556+AH557+AH558+AH559+AH562+AH563+AH564+AH565+AH566+AH567+AH568+AH569+AH570+AH571+AH572+AH573+AH574+AH575+AH576+AH577+AH578+AH579+AH580+AH581+AH582+AH583+AH584+AH585+AH586+AH587+AH588+AH589+AH590+AH591+AH592+AH593+#REF!+#REF!+#REF!+AH594+AH595+AH596+AH597+AH598+AH599+AH600+AH601+AH602+AH603+AH604+AH605+AH606+AH607+AH608+AH609+AH610+AH611+AH612+AH613+AH614+AH615+AH616+AH617+AH618+AH619+AH620+AH621+AH622+AH623+AH624+AH625+AH626+AH627+AH628+AH629+#REF!+#REF!+#REF!+#REF!+#REF!+#REF!+#REF!+#REF!+#REF!+#REF!+#REF!+#REF!+#REF!+#REF!+#REF!+#REF!+AH635+AH636+AH637+AH638+AH639+AH640+AH641+AH642+AH643+AH645+AH646+AH647+AH648+AH649+AH650+AH651+AH652+AH653+AH654+AH655+AH656+AH657+AH914+AH929+AH908+AH909+AH910+AH911+AH912+AH913+AH918+AH916+AH658+AH659+AH660+AH661+AH662+AH663+AH664+AH665+AH666+AH667+AH668+AH669+AH670+AH671+AH672+AH673+AH674+AH675+AH676+AH677+AH678+AH679+AH680+AH681+AH682+AH683+AH684+AH685+AH686+AH690+AH691+AH692+AH693+AH694+AH695+AH696+AH698+AH703+AH706+AH707+AH708+AH709+AH710+AH711+AH712+AH713+AH714+AH715+AH716+AH717+AH718+AH729+AH730+AH731+AH733+#REF!+AH734+AH735+AH737+AH738+AH739+AH740+AH741+AH742+AH743+AH744+AH745+AH746+AH944+AH945+AH946+AH947+AH952+AH953+AH954+AH955+AH956+AH961+AH1011+AH1012+AH1013+AH1014+AH1015+AH1016+AH1017+AH1018+AH1019+AH1020+AH1021+AH1022+AH1069</f>
        <v>#REF!</v>
      </c>
      <c r="AI1117" s="42" t="e">
        <f>+AI536+AI537+AI538+AI539+AI540+AI541+AI542+AI543+AI544+AI545+AI547+AI548+AI549+AI550+AI551+AI554+AI555+AI556+AI557+AI558+AI559+AI562+AI563+AI564+AI565+AI566+AI567+AI568+AI569+AI570+AI571+AI572+AI573+AI574+AI575+AI576+AI577+AI578+AI579+AI580+AI581+AI582+AI583+AI584+AI585+AI586+AI587+AI588+AI589+AI590+AI591+AI592+AI593+#REF!+#REF!+#REF!+AI594+AI595+AI596+AI597+AI598+AI599+AI600+AI601+AI602+AI603+AI604+AI605+AI606+AI607+AI608+AI609+AI610+AI611+AI612+AI613+AI614+AI615+AI616+AI617+AI618+AI619+AI620+AI621+AI622+AI623+AI624+AI625+AI626+AI627+AI628+AI629+#REF!+#REF!+#REF!+#REF!+#REF!+#REF!+#REF!+#REF!+#REF!+#REF!+#REF!+#REF!+#REF!+#REF!+#REF!+#REF!+AI635+AI636+AI637+AI638+AI639+AI640+AI641+AI642+AI643+AI645+AI646+AI647+AI648+AI649+AI650+AI651+AI652+AI653+AI654+AI655+AI656+AI657+AI914+AI929+AI908+AI909+AI910+AI911+AI912+AI913+AI918+AI916+AI658+AI659+AI660+AI661+AI662+AI663+AI664+AI665+AI666+AI667+AI668+AI669+AI670+AI671+AI672+AI673+AI674+AI675+AI676+AI677+AI678+AI679+AI680+AI681+AI682+AI683+AI684+AI685+AI686+AI690+AI691+AI692+AI693+AI694+AI695+AI696+AI698+AI703+AI706+AI707+AI708+AI709+AI710+AI711+AI712+AI713+AI714+AI715+AI716+AI717+AI718+AI729+AI730+AI731+AI733+#REF!+AI734+AI735+AI737+AI738+AI739+AI740+AI741+AI742+AI743+AI744+AI745+AI746+AI944+AI945+AI946+AI947+AI952+AI953+AI954+AI955+AI956+AI961+AI1011+AI1012+AI1013+AI1014+AI1015+AI1016+AI1017+AI1018+AI1019+AI1020+AI1021+AI1022+AI1069</f>
        <v>#REF!</v>
      </c>
      <c r="AJ1117" s="42" t="e">
        <f>+AJ536+AJ537+AJ538+AJ539+AJ540+AJ541+AJ542+AJ543+AJ544+AJ545+AJ547+AJ548+AJ549+AJ550+AJ551+AJ554+AJ555+AJ556+AJ557+AJ558+AJ559+AJ562+AJ563+AJ564+AJ565+AJ566+AJ567+AJ568+AJ569+AJ570+AJ571+AJ572+AJ573+AJ574+AJ575+AJ576+AJ577+AJ578+AJ579+AJ580+AJ581+AJ582+AJ583+AJ584+AJ585+AJ586+AJ587+AJ588+AJ589+AJ590+AJ591+AJ592+AJ593+#REF!+#REF!+#REF!+AJ594+AJ595+AJ596+AJ597+AJ598+AJ599+AJ600+AJ601+AJ602+AJ603+AJ604+AJ605+AJ606+AJ607+AJ608+AJ609+AJ610+AJ611+AJ612+AJ613+AJ614+AJ615+AJ616+AJ617+AJ618+AJ619+AJ620+AJ621+AJ622+AJ623+AJ624+AJ625+AJ626+AJ627+AJ628+AJ629+#REF!+#REF!+#REF!+#REF!+#REF!+#REF!+#REF!+#REF!+#REF!+#REF!+#REF!+#REF!+#REF!+#REF!+#REF!+#REF!+AJ635+AJ636+AJ637+AJ638+AJ639+AJ640+AJ641+AJ642+AJ643+AJ645+AJ646+AJ647+AJ648+AJ649+AJ650+AJ651+AJ652+AJ653+AJ654+AJ655+AJ656+AJ657+AJ914+AJ929+AJ908+AJ909+AJ910+AJ911+AJ912+AJ913+AJ918+AJ916+AJ658+AJ659+AJ660+AJ661+AJ662+AJ663+AJ664+AJ665+AJ666+AJ667+AJ668+AJ669+AJ670+AJ671+AJ672+AJ673+AJ674+AJ675+AJ676+AJ677+AJ678+AJ679+AJ680+AJ681+AJ682+AJ683+AJ684+AJ685+AJ686+AJ690+AJ691+AJ692+AJ693+AJ694+AJ695+AJ696+AJ698+AJ703+AJ706+AJ707+AJ708+AJ709+AJ710+AJ711+AJ712+AJ713+AJ714+AJ715+AJ716+AJ717+AJ718+AJ729+AJ730+AJ731+AJ733+#REF!+AJ734+AJ735+AJ737+AJ738+AJ739+AJ740+AJ741+AJ742+AJ743+AJ744+AJ745+AJ746+AJ944+AJ945+AJ946+AJ947+AJ952+AJ953+AJ954+AJ955+AJ956+AJ961+AJ1011+AJ1012+AJ1013+AJ1014+AJ1015+AJ1016+AJ1017+AJ1018+AJ1019+AJ1020+AJ1021+AJ1022+AJ1069</f>
        <v>#REF!</v>
      </c>
      <c r="AK1117" s="42" t="e">
        <f>+AK536+AK537+AK538+AK539+AK540+AK541+AK542+AK543+AK544+AK545+AK547+AK548+AK549+AK550+AK551+AK554+AK555+AK556+AK557+AK558+AK559+AK562+AK563+AK564+AK565+AK566+AK567+AK568+AK569+AK570+AK571+AK572+AK573+AK574+AK575+AK576+AK577+AK578+AK579+AK580+AK581+AK582+AK583+AK584+AK585+AK586+AK587+AK588+AK589+AK590+AK591+AK592+AK593+#REF!+#REF!+#REF!+AK594+AK595+AK596+AK597+AK598+AK599+AK600+AK601+AK602+AK603+AK604+AK605+AK606+AK607+AK608+AK609+AK610+AK611+AK612+AK613+AK614+AK615+AK616+AK617+AK618+AK619+AK620+AK621+AK622+AK623+AK624+AK625+AK626+AK627+AK628+AK629+#REF!+#REF!+#REF!+#REF!+#REF!+#REF!+#REF!+#REF!+#REF!+#REF!+#REF!+#REF!+#REF!+#REF!+#REF!+#REF!+AK635+AK636+AK637+AK638+AK639+AK640+AK641+AK642+AK643+AK645+AK646+AK647+AK648+AK649+AK650+AK651+AK652+AK653+AK654+AK655+AK656+AK657+AK914+AK929+AK908+AK909+AK910+AK911+AK912+AK913+AK918+AK916+AK658+AK659+AK660+AK661+AK662+AK663+AK664+AK665+AK666+AK667+AK668+AK669+AK670+AK671+AK672+AK673+AK674+AK675+AK676+AK677+AK678+AK679+AK680+AK681+AK682+AK683+AK684+AK685+AK686+AK690+AK691+AK692+AK693+AK694+AK695+AK696+AK698+AK703+AK706+AK707+AK708+AK709+AK710+AK711+AK712+AK713+AK714+AK715+AK716+AK717+AK718+AK729+AK730+AK731+AK733+#REF!+AK734+AK735+AK737+AK738+AK739+AK740+AK741+AK742+AK743+AK744+AK745+AK746+AK944+AK945+AK946+AK947+AK952+AK953+AK954+AK955+AK956+AK961+AK1011+AK1012+AK1013+AK1014+AK1015+AK1016+AK1017+AK1018+AK1019+AK1020+AK1021+AK1022+AK1069</f>
        <v>#REF!</v>
      </c>
      <c r="AL1117" s="42" t="e">
        <f>+AL536+AL537+AL538+AL539+AL540+AL541+AL542+AL543+AL544+AL545+AL547+AL548+AL549+AL550+AL551+AL554+AL555+AL556+AL557+AL558+AL559+AL562+AL563+AL564+AL565+AL566+AL567+AL568+AL569+AL570+AL571+AL572+AL573+AL574+AL575+AL576+AL577+AL578+AL579+AL580+AL581+AL582+AL583+AL584+AL585+AL586+AL587+AL588+AL589+AL590+AL591+AL592+AL593+#REF!+#REF!+#REF!+AL594+AL595+AL596+AL597+AL598+AL599+AL600+AL601+AL602+AL603+AL604+AL605+AL606+AL607+AL608+AL609+AL610+AL611+AL612+AL613+AL614+AL615+AL616+AL617+AL618+AL619+AL620+AL621+AL622+AL623+AL624+AL625+AL626+AL627+AL628+AL629+#REF!+#REF!+#REF!+#REF!+#REF!+#REF!+#REF!+#REF!+#REF!+#REF!+#REF!+#REF!+#REF!+#REF!+#REF!+#REF!+AL635+AL636+AL637+AL638+AL639+AL640+AL641+AL642+AL643+AL645+AL646+AL647+AL648+AL649+AL650+AL651+AL652+AL653+AL654+AL655+AL656+AL657+AL914+AL929+AL908+AL909+AL910+AL911+AL912+AL913+AL918+AL916+AL658+AL659+AL660+AL661+AL662+AL663+AL664+AL665+AL666+AL667+AL668+AL669+AL670+AL671+AL672+AL673+AL674+AL675+AL676+AL677+AL678+AL679+AL680+AL681+AL682+AL683+AL684+AL685+AL686+AL690+AL691+AL692+AL693+AL694+AL695+AL696+AL698+AL703+AL706+AL707+AL708+AL709+AL710+AL711+AL712+AL713+AL714+AL715+AL716+AL717+AL718+AL729+AL730+AL731+AL733+#REF!+AL734+AL735+AL737+AL738+AL739+AL740+AL741+AL742+AL743+AL744+AL745+AL746+AL944+AL945+AL946+AL947+AL952+AL953+AL954+AL955+AL956+AL961+AL1011+AL1012+AL1013+AL1014+AL1015+AL1016+AL1017+AL1018+AL1019+AL1020+AL1021+AL1022+AL1069</f>
        <v>#REF!</v>
      </c>
      <c r="AM1117" s="42" t="e">
        <f>+AM536+AM537+AM538+AM539+AM540+AM541+AM542+AM543+AM544+AM545+AM547+AM548+AM549+AM550+AM551+AM554+AM555+AM556+AM557+AM558+AM559+AM562+AM563+AM564+AM565+AM566+AM567+AM568+AM569+AM570+AM571+AM572+AM573+AM574+AM575+AM576+AM577+AM578+AM579+AM580+AM581+AM582+AM583+AM584+AM585+AM586+AM587+AM588+AM589+AM590+AM591+AM592+AM593+#REF!+#REF!+#REF!+AM594+AM595+AM596+AM597+AM598+AM599+AM600+AM601+AM602+AM603+AM604+AM605+AM606+AM607+AM608+AM609+AM610+AM611+AM612+AM613+AM614+AM615+AM616+AM617+AM618+AM619+AM620+AM621+AM622+AM623+AM624+AM625+AM626+AM627+AM628+AM629+#REF!+#REF!+#REF!+#REF!+#REF!+#REF!+#REF!+#REF!+#REF!+#REF!+#REF!+#REF!+#REF!+#REF!+#REF!+#REF!+AM635+AM636+AM637+AM638+AM639+AM640+AM641+AM642+AM643+AM645+AM646+AM647+AM648+AM649+AM650+AM651+AM652+AM653+AM654+AM655+AM656+AM657+AM914+AM929+AM908+AM909+AM910+AM911+AM912+AM913+AM918+AM916+AM658+AM659+AM660+AM661+AM662+AM663+AM664+AM665+AM666+AM667+AM668+AM669+AM670+AM671+AM672+AM673+AM674+AM675+AM676+AM677+AM678+AM679+AM680+AM681+AM682+AM683+AM684+AM685+AM686+AM690+AM691+AM692+AM693+AM694+AM695+AM696+AM698+AM703+AM706+AM707+AM708+AM709+AM710+AM711+AM712+AM713+AM714+AM715+AM716+AM717+AM718+AM729+AM730+AM731+AM733+#REF!+AM734+AM735+AM737+AM738+AM739+AM740+AM741+AM742+AM743+AM744+AM745+AM746+AM944+AM945+AM946+AM947+AM952+AM953+AM954+AM955+AM956+AM961+AM1011+AM1012+AM1013+AM1014+AM1015+AM1016+AM1017+AM1018+AM1019+AM1020+AM1021+AM1022+AM1069</f>
        <v>#REF!</v>
      </c>
      <c r="AN1117" s="42" t="e">
        <f>+AN536+AN537+AN538+AN539+AN540+AN541+AN542+AN543+AN544+AN545+AN547+AN548+AN549+AN550+AN551+AN554+AN555+AN556+AN557+AN558+AN559+AN562+AN563+AN564+AN565+AN566+AN567+AN568+AN569+AN570+AN571+AN572+AN573+AN574+AN575+AN576+AN577+AN578+AN579+AN580+AN581+AN582+AN583+AN584+AN585+AN586+AN587+AN588+AN589+AN590+AN591+AN592+AN593+#REF!+#REF!+#REF!+AN594+AN595+AN596+AN597+AN598+AN599+AN600+AN601+AN602+AN603+AN604+AN605+AN606+AN607+AN608+AN609+AN610+AN611+AN612+AN613+AN614+AN615+AN616+AN617+AN618+AN619+AN620+AN621+AN622+AN623+AN624+AN625+AN626+AN627+AN628+AN629+#REF!+#REF!+#REF!+#REF!+#REF!+#REF!+#REF!+#REF!+#REF!+#REF!+#REF!+#REF!+#REF!+#REF!+#REF!+#REF!+AN635+AN636+AN637+AN638+AN639+AN640+AN641+AN642+AN643+AN645+AN646+AN647+AN648+AN649+AN650+AN651+AN652+AN653+AN654+AN655+AN656+AN657+AN914+AN929+AN908+AN909+AN910+AN911+AN912+AN913+AN918+AN916+AN658+AN659+AN660+AN661+AN662+AN663+AN664+AN665+AN666+AN667+AN668+AN669+AN670+AN671+AN672+AN673+AN674+AN675+AN676+AN677+AN678+AN679+AN680+AN681+AN682+AN683+AN684+AN685+AN686+AN690+AN691+AN692+AN693+AN694+AN695+AN696+AN698+AN703+AN706+AN707+AN708+AN709+AN710+AN711+AN712+AN713+AN714+AN715+AN716+AN717+AN718+AN729+AN730+AN731+AN733+#REF!+AN734+AN735+AN737+AN738+AN739+AN740+AN741+AN742+AN743+AN744+AN745+AN746+AN944+AN945+AN946+AN947+AN952+AN953+AN954+AN955+AN956+AN961+AN1011+AN1012+AN1013+AN1014+AN1015+AN1016+AN1017+AN1018+AN1019+AN1020+AN1021+AN1022+AN1069</f>
        <v>#REF!</v>
      </c>
      <c r="AO1117" s="42" t="e">
        <f>+AO536+AO537+AO538+AO539+AO540+AO541+AO542+AO543+AO544+AO545+AO547+AO548+AO549+AO550+AO551+AO554+AO555+AO556+AO557+AO558+AO559+AO562+AO563+AO564+AO565+AO566+AO567+AO568+AO569+AO570+AO571+AO572+AO573+AO574+AO575+AO576+AO577+AO578+AO579+AO580+AO581+AO582+AO583+AO584+AO585+AO586+AO587+AO588+AO589+AO590+AO591+AO592+AO593+#REF!+#REF!+#REF!+AO594+AO595+AO596+AO597+AO598+AO599+AO600+AO601+AO602+AO603+AO604+AO605+AO606+AO607+AO608+AO609+AO610+AO611+AO612+AO613+AO614+AO615+AO616+AO617+AO618+AO619+AO620+AO621+AO622+AO623+AO624+AO625+AO626+AO627+AO628+AO629+#REF!+#REF!+#REF!+#REF!+#REF!+#REF!+#REF!+#REF!+#REF!+#REF!+#REF!+#REF!+#REF!+#REF!+#REF!+#REF!+AO635+AO636+AO637+AO638+AO639+AO640+AO641+AO642+AO643+AO645+AO646+AO647+AO648+AO649+AO650+AO651+AO652+AO653+AO654+AO655+AO656+AO657+AO914+AO929+AO908+AO909+AO910+AO911+AO912+AO913+AO918+AO916+AO658+AO659+AO660+AO661+AO662+AO663+AO664+AO665+AO666+AO667+AO668+AO669+AO670+AO671+AO672+AO673+AO674+AO675+AO676+AO677+AO678+AO679+AO680+AO681+AO682+AO683+AO684+AO685+AO686+AO690+AO691+AO692+AO693+AO694+AO695+AO696+AO698+AO703+AO706+AO707+AO708+AO709+AO710+AO711+AO712+AO713+AO714+AO715+AO716+AO717+AO718+AO729+AO730+AO731+AO733+#REF!+AO734+AO735+AO737+AO738+AO739+AO740+AO741+AO742+AO743+AO744+AO745+AO746+AO944+AO945+AO946+AO947+AO952+AO953+AO954+AO955+AO956+AO961+AO1011+AO1012+AO1013+AO1014+AO1015+AO1016+AO1017+AO1018+AO1019+AO1020+AO1021+AO1022+AO1069</f>
        <v>#REF!</v>
      </c>
      <c r="AP1117" s="42" t="e">
        <f>+AP536+AP537+AP538+AP539+AP540+AP541+AP542+AP543+AP544+AP545+AP547+AP548+AP549+AP550+AP551+AP554+AP555+AP556+AP557+AP558+AP559+AP562+AP563+AP564+AP565+AP566+AP567+AP568+AP569+AP570+AP571+AP572+AP573+AP574+AP575+AP576+AP577+AP578+AP579+AP580+AP581+AP582+AP583+AP584+AP585+AP586+AP587+AP588+AP589+AP590+AP591+AP592+AP593+#REF!+#REF!+#REF!+AP594+AP595+AP596+AP597+AP598+AP599+AP600+AP601+AP602+AP603+AP604+AP605+AP606+AP607+AP608+AP609+AP610+AP611+AP612+AP613+AP614+AP615+AP616+AP617+AP618+AP619+AP620+AP621+AP622+AP623+AP624+AP625+AP626+AP627+AP628+AP629+#REF!+#REF!+#REF!+#REF!+#REF!+#REF!+#REF!+#REF!+#REF!+#REF!+#REF!+#REF!+#REF!+#REF!+#REF!+#REF!+AP635+AP636+AP637+AP638+AP639+AP640+AP641+AP642+AP643+AP645+AP646+AP647+AP648+AP649+AP650+AP651+AP652+AP653+AP654+AP655+AP656+AP657+AP914+AP929+AP908+AP909+AP910+AP911+AP912+AP913+AP918+AP916+AP658+AP659+AP660+AP661+AP662+AP663+AP664+AP665+AP666+AP667+AP668+AP669+AP670+AP671+AP672+AP673+AP674+AP675+AP676+AP677+AP678+AP679+AP680+AP681+AP682+AP683+AP684+AP685+AP686+AP690+AP691+AP692+AP693+AP694+AP695+AP696+AP698+AP703+AP706+AP707+AP708+AP709+AP710+AP711+AP712+AP713+AP714+AP715+AP716+AP717+AP718+AP729+AP730+AP731+AP733+#REF!+AP734+AP735+AP737+AP738+AP739+AP740+AP741+AP742+AP743+AP744+AP745+AP746+AP944+AP945+AP946+AP947+AP952+AP953+AP954+AP955+AP956+AP961+AP1011+AP1012+AP1013+AP1014+AP1015+AP1016+AP1017+AP1018+AP1019+AP1020+AP1021+AP1022+AP1069</f>
        <v>#REF!</v>
      </c>
      <c r="AQ1117" s="42" t="e">
        <f>+AQ536+AQ537+AQ538+AQ539+AQ540+AQ541+AQ542+AQ543+AQ544+AQ545+AQ547+AQ548+AQ549+AQ550+AQ551+AQ554+AQ555+AQ556+AQ557+AQ558+AQ559+AQ562+AQ563+AQ564+AQ565+AQ566+AQ567+AQ568+AQ569+AQ570+AQ571+AQ572+AQ573+AQ574+AQ575+AQ576+AQ577+AQ578+AQ579+AQ580+AQ581+AQ582+AQ583+AQ584+AQ585+AQ586+AQ587+AQ588+AQ589+AQ590+AQ591+AQ592+AQ593+#REF!+#REF!+#REF!+AQ594+AQ595+AQ596+AQ597+AQ598+AQ599+AQ600+AQ601+AQ602+AQ603+AQ604+AQ605+AQ606+AQ607+AQ608+AQ609+AQ610+AQ611+AQ612+AQ613+AQ614+AQ615+AQ616+AQ617+AQ618+AQ619+AQ620+AQ621+AQ622+AQ623+AQ624+AQ625+AQ626+AQ627+AQ628+AQ629+#REF!+#REF!+#REF!+#REF!+#REF!+#REF!+#REF!+#REF!+#REF!+#REF!+#REF!+#REF!+#REF!+#REF!+#REF!+#REF!+AQ635+AQ636+AQ637+AQ638+AQ639+AQ640+AQ641+AQ642+AQ643+AQ645+AQ646+AQ647+AQ648+AQ649+AQ650+AQ651+AQ652+AQ653+AQ654+AQ655+AQ656+AQ657+AQ914+AQ929+AQ908+AQ909+AQ910+AQ911+AQ912+AQ913+AQ918+AQ916+AQ658+AQ659+AQ660+AQ661+AQ662+AQ663+AQ664+AQ665+AQ666+AQ667+AQ668+AQ669+AQ670+AQ671+AQ672+AQ673+AQ674+AQ675+AQ676+AQ677+AQ678+AQ679+AQ680+AQ681+AQ682+AQ683+AQ684+AQ685+AQ686+AQ690+AQ691+AQ692+AQ693+AQ694+AQ695+AQ696+AQ698+AQ703+AQ706+AQ707+AQ708+AQ709+AQ710+AQ711+AQ712+AQ713+AQ714+AQ715+AQ716+AQ717+AQ718+AQ729+AQ730+AQ731+AQ733+#REF!+AQ734+AQ735+AQ737+AQ738+AQ739+AQ740+AQ741+AQ742+AQ743+AQ744+AQ745+AQ746+AQ944+AQ945+AQ946+AQ947+AQ952+AQ953+AQ954+AQ955+AQ956+AQ961+AQ1011+AQ1012+AQ1013+AQ1014+AQ1015+AQ1016+AQ1017+AQ1018+AQ1019+AQ1020+AQ1021+AQ1022+AQ1069</f>
        <v>#REF!</v>
      </c>
      <c r="AR1117" s="42" t="e">
        <f>+AR536+AR537+AR538+AR539+AR540+AR541+AR542+AR543+AR544+AR545+AR547+AR548+AR549+AR550+AR551+AR554+AR555+AR556+AR557+AR558+AR559+AR562+AR563+AR564+AR565+AR566+AR567+AR568+AR569+AR570+AR571+AR572+AR573+AR574+AR575+AR576+AR577+AR578+AR579+AR580+AR581+AR582+AR583+AR584+AR585+AR586+AR587+AR588+AR589+AR590+AR591+AR592+AR593+#REF!+#REF!+#REF!+AR594+AR595+AR596+AR597+AR598+AR599+AR600+AR601+AR602+AR603+AR604+AR605+AR606+AR607+AR608+AR609+AR610+AR611+AR612+AR613+AR614+AR615+AR616+AR617+AR618+AR619+AR620+AR621+AR622+AR623+AR624+AR625+AR626+AR627+AR628+AR629+#REF!+#REF!+#REF!+#REF!+#REF!+#REF!+#REF!+#REF!+#REF!+#REF!+#REF!+#REF!+#REF!+#REF!+#REF!+#REF!+AR635+AR636+AR637+AR638+AR639+AR640+AR641+AR642+AR643+AR645+AR646+AR647+AR648+AR649+AR650+AR651+AR652+AR653+AR654+AR655+AR656+AR657+AR914+AR929+AR908+AR909+AR910+AR911+AR912+AR913+AR918+AR916+AR658+AR659+AR660+AR661+AR662+AR663+AR664+AR665+AR666+AR667+AR668+AR669+AR670+AR671+AR672+AR673+AR674+AR675+AR676+AR677+AR678+AR679+AR680+AR681+AR682+AR683+AR684+AR685+AR686+AR690+AR691+AR692+AR693+AR694+AR695+AR696+AR698+AR703+AR706+AR707+AR708+AR709+AR710+AR711+AR712+AR713+AR714+AR715+AR716+AR717+AR718+AR729+AR730+AR731+AR733+#REF!+AR734+AR735+AR737+AR738+AR739+AR740+AR741+AR742+AR743+AR744+AR745+AR746+AR944+AR945+AR946+AR947+AR952+AR953+AR954+AR955+AR956+AR961+AR1011+AR1012+AR1013+AR1014+AR1015+AR1016+AR1017+AR1018+AR1019+AR1020+AR1021+AR1022+AR1069</f>
        <v>#REF!</v>
      </c>
      <c r="AS1117" s="42" t="e">
        <f>+AS536+AS537+AS538+AS539+AS540+AS541+AS542+AS543+AS544+AS545+AS547+AS548+AS549+AS550+AS551+AS554+AS555+AS556+AS557+AS558+AS559+AS562+AS563+AS564+AS565+AS566+AS567+AS568+AS569+AS570+AS571+AS572+AS573+AS574+AS575+AS576+AS577+AS578+AS579+AS580+AS581+AS582+AS583+AS584+AS585+AS586+AS587+AS588+AS589+AS590+AS591+AS592+AS593+#REF!+#REF!+#REF!+AS594+AS595+AS596+AS597+AS598+AS599+AS600+AS601+AS602+AS603+AS604+AS605+AS606+AS607+AS608+AS609+AS610+AS611+AS612+AS613+AS614+AS615+AS616+AS617+AS618+AS619+AS620+AS621+AS622+AS623+AS624+AS625+AS626+AS627+AS628+AS629+#REF!+#REF!+#REF!+#REF!+#REF!+#REF!+#REF!+#REF!+#REF!+#REF!+#REF!+#REF!+#REF!+#REF!+#REF!+#REF!+AS635+AS636+AS637+AS638+AS639+AS640+AS641+AS642+AS643+AS645+AS646+AS647+AS648+AS649+AS650+AS651+AS652+AS653+AS654+AS655+AS656+AS657+AS914+AS929+AS908+AS909+AS910+AS911+AS912+AS913+AS918+AS916+AS658+AS659+AS660+AS661+AS662+AS663+AS664+AS665+AS666+AS667+AS668+AS669+AS670+AS671+AS672+AS673+AS674+AS675+AS676+AS677+AS678+AS679+AS680+AS681+AS682+AS683+AS684+AS685+AS686+AS690+AS691+AS692+AS693+AS694+AS695+AS696+AS698+AS703+AS706+AS707+AS708+AS709+AS710+AS711+AS712+AS713+AS714+AS715+AS716+AS717+AS718+AS729+AS730+AS731+AS733+#REF!+AS734+AS735+AS737+AS738+AS739+AS740+AS741+AS742+AS743+AS744+AS745+AS746+AS944+AS945+AS946+AS947+AS952+AS953+AS954+AS955+AS956+AS961+AS1011+AS1012+AS1013+AS1014+AS1015+AS1016+AS1017+AS1018+AS1019+AS1020+AS1021+AS1022+AS1069</f>
        <v>#REF!</v>
      </c>
      <c r="AT1117" s="42" t="e">
        <f>+AT536+AT537+AT538+AT539+AT540+AT541+AT542+AT543+AT544+AT545+AT547+AT548+AT549+AT550+AT551+AT554+AT555+AT556+AT557+AT558+AT559+AT562+AT563+AT564+AT565+AT566+AT567+AT568+AT569+AT570+AT571+AT572+AT573+AT574+AT575+AT576+AT577+AT578+AT579+AT580+AT581+AT582+AT583+AT584+AT585+AT586+AT587+AT588+AT589+AT590+AT591+AT592+AT593+#REF!+#REF!+#REF!+AT594+AT595+AT596+AT597+AT598+AT599+AT600+AT601+AT602+AT603+AT604+AT605+AT606+AT607+AT608+AT609+AT610+AT611+AT612+AT613+AT614+AT615+AT616+AT617+AT618+AT619+AT620+AT621+AT622+AT623+AT624+AT625+AT626+AT627+AT628+AT629+#REF!+#REF!+#REF!+#REF!+#REF!+#REF!+#REF!+#REF!+#REF!+#REF!+#REF!+#REF!+#REF!+#REF!+#REF!+#REF!+AT635+AT636+AT637+AT638+AT639+AT640+AT641+AT642+AT643+AT645+AT646+AT647+AT648+AT649+AT650+AT651+AT652+AT653+AT654+AT655+AT656+AT657+AT914+AT929+AT908+AT909+AT910+AT911+AT912+AT913+AT918+AT916+AT658+AT659+AT660+AT661+AT662+AT663+AT664+AT665+AT666+AT667+AT668+AT669+AT670+AT671+AT672+AT673+AT674+AT675+AT676+AT677+AT678+AT679+AT680+AT681+AT682+AT683+AT684+AT685+AT686+AT690+AT691+AT692+AT693+AT694+AT695+AT696+AT698+AT703+AT706+AT707+AT708+AT709+AT710+AT711+AT712+AT713+AT714+AT715+AT716+AT717+AT718+AT729+AT730+AT731+AT733+#REF!+AT734+AT735+AT737+AT738+AT739+AT740+AT741+AT742+AT743+AT744+AT745+AT746+AT944+AT945+AT946+AT947+AT952+AT953+AT954+AT955+AT956+AT961+AT1011+AT1012+AT1013+AT1014+AT1015+AT1016+AT1017+AT1018+AT1019+AT1020+AT1021+AT1022+AT1069</f>
        <v>#REF!</v>
      </c>
      <c r="AU1117" s="42" t="e">
        <f>+AU536+AU537+AU538+AU539+AU540+AU541+AU542+AU543+AU544+AU545+AU547+AU548+AU549+AU550+AU551+AU554+AU555+AU556+AU557+AU558+AU559+AU562+AU563+AU564+AU565+AU566+AU567+AU568+AU569+AU570+AU571+AU572+AU573+AU574+AU575+AU576+AU577+AU578+AU579+AU580+AU581+AU582+AU583+AU584+AU585+AU586+AU587+AU588+AU589+AU590+AU591+AU592+AU593+#REF!+#REF!+#REF!+AU594+AU595+AU596+AU597+AU598+AU599+AU600+AU601+AU602+AU603+AU604+AU605+AU606+AU607+AU608+AU609+AU610+AU611+AU612+AU613+AU614+AU615+AU616+AU617+AU618+AU619+AU620+AU621+AU622+AU623+AU624+AU625+AU626+AU627+AU628+AU629+#REF!+#REF!+#REF!+#REF!+#REF!+#REF!+#REF!+#REF!+#REF!+#REF!+#REF!+#REF!+#REF!+#REF!+#REF!+#REF!+AU635+AU636+AU637+AU638+AU639+AU640+AU641+AU642+AU643+AU645+AU646+AU647+AU648+AU649+AU650+AU651+AU652+AU653+AU654+AU655+AU656+AU657+AU914+AU929+AU908+AU909+AU910+AU911+AU912+AU913+AU918+AU916+AU658+AU659+AU660+AU661+AU662+AU663+AU664+AU665+AU666+AU667+AU668+AU669+AU670+AU671+AU672+AU673+AU674+AU675+AU676+AU677+AU678+AU679+AU680+AU681+AU682+AU683+AU684+AU685+AU686+AU690+AU691+AU692+AU693+AU694+AU695+AU696+AU698+AU703+AU706+AU707+AU708+AU709+AU710+AU711+AU712+AU713+AU714+AU715+AU716+AU717+AU718+AU729+AU730+AU731+AU733+#REF!+AU734+AU735+AU737+AU738+AU739+AU740+AU741+AU742+AU743+AU744+AU745+AU746+AU944+AU945+AU946+AU947+AU952+AU953+AU954+AU955+AU956+AU961+AU1011+AU1012+AU1013+AU1014+AU1015+AU1016+AU1017+AU1018+AU1019+AU1020+AU1021+AU1022+AU1069</f>
        <v>#REF!</v>
      </c>
      <c r="AV1117" s="42" t="e">
        <f>+AV536+AV537+AV538+AV539+AV540+AV541+AV542+AV543+AV544+AV545+AV547+AV548+AV549+AV550+AV551+AV554+AV555+AV556+AV557+AV558+AV559+AV562+AV563+AV564+AV565+AV566+AV567+AV568+AV569+AV570+AV571+AV572+AV573+AV574+AV575+AV576+AV577+AV578+AV579+AV580+AV581+AV582+AV583+AV584+AV585+AV586+AV587+AV588+AV589+AV590+AV591+AV592+AV593+#REF!+#REF!+#REF!+AV594+AV595+AV596+AV597+AV598+AV599+AV600+AV601+AV602+AV603+AV604+AV605+AV606+AV607+AV608+AV609+AV610+AV611+AV612+AV613+AV614+AV615+AV616+AV617+AV618+AV619+AV620+AV621+AV622+AV623+AV624+AV625+AV626+AV627+AV628+AV629+#REF!+#REF!+#REF!+#REF!+#REF!+#REF!+#REF!+#REF!+#REF!+#REF!+#REF!+#REF!+#REF!+#REF!+#REF!+#REF!+AV635+AV636+AV637+AV638+AV639+AV640+AV641+AV642+AV643+AV645+AV646+AV647+AV648+AV649+AV650+AV651+AV652+AV653+AV654+AV655+AV656+AV657+AV914+AV929+AV908+AV909+AV910+AV911+AV912+AV913+AV918+AV916+AV658+AV659+AV660+AV661+AV662+AV663+AV664+AV665+AV666+AV667+AV668+AV669+AV670+AV671+AV672+AV673+AV674+AV675+AV676+AV677+AV678+AV679+AV680+AV681+AV682+AV683+AV684+AV685+AV686+AV690+AV691+AV692+AV693+AV694+AV695+AV696+AV698+AV703+AV706+AV707+AV708+AV709+AV710+AV711+AV712+AV713+AV714+AV715+AV716+AV717+AV718+AV729+AV730+AV731+AV733+#REF!+AV734+AV735+AV737+AV738+AV739+AV740+AV741+AV742+AV743+AV744+AV745+AV746+AV944+AV945+AV946+AV947+AV952+AV953+AV954+AV955+AV956+AV961+AV1011+AV1012+AV1013+AV1014+AV1015+AV1016+AV1017+AV1018+AV1019+AV1020+AV1021+AV1022+AV1069</f>
        <v>#REF!</v>
      </c>
      <c r="AW1117" s="42" t="e">
        <f>+AW536+AW537+AW538+AW539+AW540+AW541+AW542+AW543+AW544+AW545+AW547+AW548+AW549+AW550+AW551+AW554+AW555+AW556+AW557+AW558+AW559+AW562+AW563+AW564+AW565+AW566+AW567+AW568+AW569+AW570+AW571+AW572+AW573+AW574+AW575+AW576+AW577+AW578+AW579+AW580+AW581+AW582+AW583+AW584+AW585+AW586+AW587+AW588+AW589+AW590+AW591+AW592+AW593+#REF!+#REF!+#REF!+AW594+AW595+AW596+AW597+AW598+AW599+AW600+AW601+AW602+AW603+AW604+AW605+AW606+AW607+AW608+AW609+AW610+AW611+AW612+AW613+AW614+AW615+AW616+AW617+AW618+AW619+AW620+AW621+AW622+AW623+AW624+AW625+AW626+AW627+AW628+AW629+#REF!+#REF!+#REF!+#REF!+#REF!+#REF!+#REF!+#REF!+#REF!+#REF!+#REF!+#REF!+#REF!+#REF!+#REF!+#REF!+AW635+AW636+AW637+AW638+AW639+AW640+AW641+AW642+AW643+AW645+AW646+AW647+AW648+AW649+AW650+AW651+AW652+AW653+AW654+AW655+AW656+AW657+AW914+AW929+AW908+AW909+AW910+AW911+AW912+AW913+AW918+AW916+AW658+AW659+AW660+AW661+AW662+AW663+AW664+AW665+AW666+AW667+AW668+AW669+AW670+AW671+AW672+AW673+AW674+AW675+AW676+AW677+AW678+AW679+AW680+AW681+AW682+AW683+AW684+AW685+AW686+AW690+AW691+AW692+AW693+AW694+AW695+AW696+AW698+AW703+AW706+AW707+AW708+AW709+AW710+AW711+AW712+AW713+AW714+AW715+AW716+AW717+AW718+AW729+AW730+AW731+AW733+#REF!+AW734+AW735+AW737+AW738+AW739+AW740+AW741+AW742+AW743+AW744+AW745+AW746+AW944+AW945+AW946+AW947+AW952+AW953+AW954+AW955+AW956+AW961+AW1011+AW1012+AW1013+AW1014+AW1015+AW1016+AW1017+AW1018+AW1019+AW1020+AW1021+AW1022+AW1069</f>
        <v>#REF!</v>
      </c>
      <c r="AX1117" s="42" t="e">
        <f>+AX536+AX537+AX538+AX539+AX540+AX541+AX542+AX543+AX544+AX545+AX547+AX548+AX549+AX550+AX551+AX554+AX555+AX556+AX557+AX558+AX559+AX562+AX563+AX564+AX565+AX566+AX567+AX568+AX569+AX570+AX571+AX572+AX573+AX574+AX575+AX576+AX577+AX578+AX579+AX580+AX581+AX582+AX583+AX584+AX585+AX586+AX587+AX588+AX589+AX590+AX591+AX592+AX593+#REF!+#REF!+#REF!+AX594+AX595+AX596+AX597+AX598+AX599+AX600+AX601+AX602+AX603+AX604+AX605+AX606+AX607+AX608+AX609+AX610+AX611+AX612+AX613+AX614+AX615+AX616+AX617+AX618+AX619+AX620+AX621+AX622+AX623+AX624+AX625+AX626+AX627+AX628+AX629+#REF!+#REF!+#REF!+#REF!+#REF!+#REF!+#REF!+#REF!+#REF!+#REF!+#REF!+#REF!+#REF!+#REF!+#REF!+#REF!+AX635+AX636+AX637+AX638+AX639+AX640+AX641+AX642+AX643+AX645+AX646+AX647+AX648+AX649+AX650+AX651+AX652+AX653+AX654+AX655+AX656+AX657+AX914+AX929+AX908+AX909+AX910+AX911+AX912+AX913+AX918+AX916+AX658+AX659+AX660+AX661+AX662+AX663+AX664+AX665+AX666+AX667+AX668+AX669+AX670+AX671+AX672+AX673+AX674+AX675+AX676+AX677+AX678+AX679+AX680+AX681+AX682+AX683+AX684+AX685+AX686+AX690+AX691+AX692+AX693+AX694+AX695+AX696+AX698+AX703+AX706+AX707+AX708+AX709+AX710+AX711+AX712+AX713+AX714+AX715+AX716+AX717+AX718+AX729+AX730+AX731+AX733+#REF!+AX734+AX735+AX737+AX738+AX739+AX740+AX741+AX742+AX743+AX744+AX745+AX746+AX944+AX945+AX946+AX947+AX952+AX953+AX954+AX955+AX956+AX961+AX1011+AX1012+AX1013+AX1014+AX1015+AX1016+AX1017+AX1018+AX1019+AX1020+AX1021+AX1022+AX1069</f>
        <v>#REF!</v>
      </c>
      <c r="AY1117" s="42" t="e">
        <f>+AY536+AY537+AY538+AY539+AY540+AY541+AY542+AY543+AY544+AY545+AY547+AY548+AY549+AY550+AY551+AY554+AY555+AY556+AY557+AY558+AY559+AY562+AY563+AY564+AY565+AY566+AY567+AY568+AY569+AY570+AY571+AY572+AY573+AY574+AY575+AY576+AY577+AY578+AY579+AY580+AY581+AY582+AY583+AY584+AY585+AY586+AY587+AY588+AY589+AY590+AY591+AY592+AY593+#REF!+#REF!+#REF!+AY594+AY595+AY596+AY597+AY598+AY599+AY600+AY601+AY602+AY603+AY604+AY605+AY606+AY607+AY608+AY609+AY610+AY611+AY612+AY613+AY614+AY615+AY616+AY617+AY618+AY619+AY620+AY621+AY622+AY623+AY624+AY625+AY626+AY627+AY628+AY629+#REF!+#REF!+#REF!+#REF!+#REF!+#REF!+#REF!+#REF!+#REF!+#REF!+#REF!+#REF!+#REF!+#REF!+#REF!+#REF!+AY635+AY636+AY637+AY638+AY639+AY640+AY641+AY642+AY643+AY645+AY646+AY647+AY648+AY649+AY650+AY651+AY652+AY653+AY654+AY655+AY656+AY657+AY914+AY929+AY908+AY909+AY910+AY911+AY912+AY913+AY918+AY916+AY658+AY659+AY660+AY661+AY662+AY663+AY664+AY665+AY666+AY667+AY668+AY669+AY670+AY671+AY672+AY673+AY674+AY675+AY676+AY677+AY678+AY679+AY680+AY681+AY682+AY683+AY684+AY685+AY686+AY690+AY691+AY692+AY693+AY694+AY695+AY696+AY698+AY703+AY706+AY707+AY708+AY709+AY710+AY711+AY712+AY713+AY714+AY715+AY716+AY717+AY718+AY729+AY730+AY731+AY733+#REF!+AY734+AY735+AY737+AY738+AY739+AY740+AY741+AY742+AY743+AY744+AY745+AY746+AY944+AY945+AY946+AY947+AY952+AY953+AY954+AY955+AY956+AY961+AY1011+AY1012+AY1013+AY1014+AY1015+AY1016+AY1017+AY1018+AY1019+AY1020+AY1021+AY1022+AY1069</f>
        <v>#REF!</v>
      </c>
      <c r="AZ1117" s="42" t="e">
        <f>+AZ536+AZ537+AZ538+AZ539+AZ540+AZ541+AZ542+AZ543+AZ544+AZ545+AZ547+AZ548+AZ549+AZ550+AZ551+AZ554+AZ555+AZ556+AZ557+AZ558+AZ559+AZ562+AZ563+AZ564+AZ565+AZ566+AZ567+AZ568+AZ569+AZ570+AZ571+AZ572+AZ573+AZ574+AZ575+AZ576+AZ577+AZ578+AZ579+AZ580+AZ581+AZ582+AZ583+AZ584+AZ585+AZ586+AZ587+AZ588+AZ589+AZ590+AZ591+AZ592+AZ593+#REF!+#REF!+#REF!+AZ594+AZ595+AZ596+AZ597+AZ598+AZ599+AZ600+AZ601+AZ602+AZ603+AZ604+AZ605+AZ606+AZ607+AZ608+AZ609+AZ610+AZ611+AZ612+AZ613+AZ614+AZ615+AZ616+AZ617+AZ618+AZ619+AZ620+AZ621+AZ622+AZ623+AZ624+AZ625+AZ626+AZ627+AZ628+AZ629+#REF!+#REF!+#REF!+#REF!+#REF!+#REF!+#REF!+#REF!+#REF!+#REF!+#REF!+#REF!+#REF!+#REF!+#REF!+#REF!+AZ635+AZ636+AZ637+AZ638+AZ639+AZ640+AZ641+AZ642+AZ643+AZ645+AZ646+AZ647+AZ648+AZ649+AZ650+AZ651+AZ652+AZ653+AZ654+AZ655+AZ656+AZ657+AZ914+AZ929+AZ908+AZ909+AZ910+AZ911+AZ912+AZ913+AZ918+AZ916+AZ658+AZ659+AZ660+AZ661+AZ662+AZ663+AZ664+AZ665+AZ666+AZ667+AZ668+AZ669+AZ670+AZ671+AZ672+AZ673+AZ674+AZ675+AZ676+AZ677+AZ678+AZ679+AZ680+AZ681+AZ682+AZ683+AZ684+AZ685+AZ686+AZ690+AZ691+AZ692+AZ693+AZ694+AZ695+AZ696+AZ698+AZ703+AZ706+AZ707+AZ708+AZ709+AZ710+AZ711+AZ712+AZ713+AZ714+AZ715+AZ716+AZ717+AZ718+AZ729+AZ730+AZ731+AZ733+#REF!+AZ734+AZ735+AZ737+AZ738+AZ739+AZ740+AZ741+AZ742+AZ743+AZ744+AZ745+AZ746+AZ944+AZ945+AZ946+AZ947+AZ952+AZ953+AZ954+AZ955+AZ956+AZ961+AZ1011+AZ1012+AZ1013+AZ1014+AZ1015+AZ1016+AZ1017+AZ1018+AZ1019+AZ1020+AZ1021+AZ1022+AZ1069</f>
        <v>#REF!</v>
      </c>
      <c r="BA1117" s="42" t="e">
        <f>+BA536+BA537+BA538+BA539+BA540+BA541+BA542+BA543+BA544+BA545+BA547+BA548+BA549+BA550+BA551+BA554+BA555+BA556+BA557+BA558+BA559+BA562+BA563+BA564+BA565+BA566+BA567+BA568+BA569+BA570+BA571+BA572+BA573+BA574+BA575+BA576+BA577+BA578+BA579+BA580+BA581+BA582+BA583+BA584+BA585+BA586+BA587+BA588+BA589+BA590+BA591+BA592+BA593+#REF!+#REF!+#REF!+BA594+BA595+BA596+BA597+BA598+BA599+BA600+BA601+BA602+BA603+BA604+BA605+BA606+BA607+BA608+BA609+BA610+BA611+BA612+BA613+BA614+BA615+BA616+BA617+BA618+BA619+BA620+BA621+BA622+BA623+BA624+BA625+BA626+BA627+BA628+BA629+#REF!+#REF!+#REF!+#REF!+#REF!+#REF!+#REF!+#REF!+#REF!+#REF!+#REF!+#REF!+#REF!+#REF!+#REF!+#REF!+BA635+BA636+BA637+BA638+BA639+BA640+BA641+BA642+BA643+BA645+BA646+BA647+BA648+BA649+BA650+BA651+BA652+BA653+BA654+BA655+BA656+BA657+BA914+BA929+BA908+BA909+BA910+BA911+BA912+BA913+BA918+BA916+BA658+BA659+BA660+BA661+BA662+BA663+BA664+BA665+BA666+BA667+BA668+BA669+BA670+BA671+BA672+BA673+BA674+BA675+BA676+BA677+BA678+BA679+BA680+BA681+BA682+BA683+BA684+BA685+BA686+BA690+BA691+BA692+BA693+BA694+BA695+BA696+BA698+BA703+BA706+BA707+BA708+BA709+BA710+BA711+BA712+BA713+BA714+BA715+BA716+BA717+BA718+BA729+BA730+BA731+BA733+#REF!+BA734+BA735+BA737+BA738+BA739+BA740+BA741+BA742+BA743+BA744+BA745+BA746+BA944+BA945+BA946+BA947+BA952+BA953+BA954+BA955+BA956+BA961+BA1011+BA1012+BA1013+BA1014+BA1015+BA1016+BA1017+BA1018+BA1019+BA1020+BA1021+BA1022+BA1069</f>
        <v>#REF!</v>
      </c>
      <c r="BB1117" s="42" t="e">
        <f>+BB536+BB537+BB538+BB539+BB540+BB541+BB542+BB543+BB544+BB545+BB547+BB548+BB549+BB550+BB551+BB554+BB555+BB556+BB557+BB558+BB559+BB562+BB563+BB564+BB565+BB566+BB567+BB568+BB569+BB570+BB571+BB572+BB573+BB574+BB575+BB576+BB577+BB578+BB579+BB580+BB581+BB582+BB583+BB584+BB585+BB586+BB587+BB588+BB589+BB590+BB591+BB592+BB593+#REF!+#REF!+#REF!+BB594+BB595+BB596+BB597+BB598+BB599+BB600+BB601+BB602+BB603+BB604+BB605+BB606+BB607+BB608+BB609+BB610+BB611+BB612+BB613+BB614+BB615+BB616+BB617+BB618+BB619+BB620+BB621+BB622+BB623+BB624+BB625+BB626+BB627+BB628+BB629+#REF!+#REF!+#REF!+#REF!+#REF!+#REF!+#REF!+#REF!+#REF!+#REF!+#REF!+#REF!+#REF!+#REF!+#REF!+#REF!+BB635+BB636+BB637+BB638+BB639+BB640+BB641+BB642+BB643+BB645+BB646+BB647+BB648+BB649+BB650+BB651+BB652+BB653+BB654+BB655+BB656+BB657+BB914+BB929+BB908+BB909+BB910+BB911+BB912+BB913+BB918+BB916+BB658+BB659+BB660+BB661+BB662+BB663+BB664+BB665+BB666+BB667+BB668+BB669+BB670+BB671+BB672+BB673+BB674+BB675+BB676+BB677+BB678+BB679+BB680+BB681+BB682+BB683+BB684+BB685+BB686+BB690+BB691+BB692+BB693+BB694+BB695+BB696+BB698+BB703+BB706+BB707+BB708+BB709+BB710+BB711+BB712+BB713+BB714+BB715+BB716+BB717+BB718+BB729+BB730+BB731+BB733+#REF!+BB734+BB735+BB737+BB738+BB739+BB740+BB741+BB742+BB743+BB744+BB745+BB746+BB944+BB945+BB946+BB947+BB952+BB953+BB954+BB955+BB956+BB961+BB1011+BB1012+BB1013+BB1014+BB1015+BB1016+BB1017+BB1018+BB1019+BB1020+BB1021+BB1022+BB1069</f>
        <v>#REF!</v>
      </c>
      <c r="BC1117" s="42" t="e">
        <f>+BC536+BC537+BC538+BC539+BC540+BC541+BC542+BC543+BC544+BC545+BC547+BC548+BC549+BC550+BC551+BC554+BC555+BC556+BC557+BC558+BC559+BC562+BC563+BC564+BC565+BC566+BC567+BC568+BC569+BC570+BC571+BC572+BC573+BC574+BC575+BC576+BC577+BC578+BC579+BC580+BC581+BC582+BC583+BC584+BC585+BC586+BC587+BC588+BC589+BC590+BC591+BC592+BC593+#REF!+#REF!+#REF!+BC594+BC595+BC596+BC597+BC598+BC599+BC600+BC601+BC602+BC603+BC604+BC605+BC606+BC607+BC608+BC609+BC610+BC611+BC612+BC613+BC614+BC615+BC616+BC617+BC618+BC619+BC620+BC621+BC622+BC623+BC624+BC625+BC626+BC627+BC628+BC629+#REF!+#REF!+#REF!+#REF!+#REF!+#REF!+#REF!+#REF!+#REF!+#REF!+#REF!+#REF!+#REF!+#REF!+#REF!+#REF!+BC635+BC636+BC637+BC638+BC639+BC640+BC641+BC642+BC643+BC645+BC646+BC647+BC648+BC649+BC650+BC651+BC652+BC653+BC654+BC655+BC656+BC657+BC914+BC929+BC908+BC909+BC910+BC911+BC912+BC913+BC918+BC916+BC658+BC659+BC660+BC661+BC662+BC663+BC664+BC665+BC666+BC667+BC668+BC669+BC670+BC671+BC672+BC673+BC674+BC675+BC676+BC677+BC678+BC679+BC680+BC681+BC682+BC683+BC684+BC685+BC686+BC690+BC691+BC692+BC693+BC694+BC695+BC696+BC698+BC703+BC706+BC707+BC708+BC709+BC710+BC711+BC712+BC713+BC714+BC715+BC716+BC717+BC718+BC729+BC730+BC731+BC733+#REF!+BC734+BC735+BC737+BC738+BC739+BC740+BC741+BC742+BC743+BC744+BC745+BC746+BC944+BC945+BC946+BC947+BC952+BC953+BC954+BC955+BC956+BC961+BC1011+BC1012+BC1013+BC1014+BC1015+BC1016+BC1017+BC1018+BC1019+BC1020+BC1021+BC1022+BC1069</f>
        <v>#REF!</v>
      </c>
      <c r="BD1117" s="42" t="e">
        <f>+BD536+BD537+BD538+BD539+BD540+BD541+BD542+BD543+BD544+BD545+BD547+BD548+BD549+BD550+BD551+BD554+BD555+BD556+BD557+BD558+BD559+BD562+BD563+BD564+BD565+BD566+BD567+BD568+BD569+BD570+BD571+BD572+BD573+BD574+BD575+BD576+BD577+BD578+BD579+BD580+BD581+BD582+BD583+BD584+BD585+BD586+BD587+BD588+BD589+BD590+BD591+BD592+BD593+#REF!+#REF!+#REF!+BD594+BD595+BD596+BD597+BD598+BD599+BD600+BD601+BD602+BD603+BD604+BD605+BD606+BD607+BD608+BD609+BD610+BD611+BD612+BD613+BD614+BD615+BD616+BD617+BD618+BD619+BD620+BD621+BD622+BD623+BD624+BD625+BD626+BD627+BD628+BD629+#REF!+#REF!+#REF!+#REF!+#REF!+#REF!+#REF!+#REF!+#REF!+#REF!+#REF!+#REF!+#REF!+#REF!+#REF!+#REF!+BD635+BD636+BD637+BD638+BD639+BD640+BD641+BD642+BD643+BD645+BD646+BD647+BD648+BD649+BD650+BD651+BD652+BD653+BD654+BD655+BD656+BD657+BD914+BD929+BD908+BD909+BD910+BD911+BD912+BD913+BD918+BD916+BD658+BD659+BD660+BD661+BD662+BD663+BD664+BD665+BD666+BD667+BD668+BD669+BD670+BD671+BD672+BD673+BD674+BD675+BD676+BD677+BD678+BD679+BD680+BD681+BD682+BD683+BD684+BD685+BD686+BD690+BD691+BD692+BD693+BD694+BD695+BD696+BD698+BD703+BD706+BD707+BD708+BD709+BD710+BD711+BD712+BD713+BD714+BD715+BD716+BD717+BD718+BD729+BD730+BD731+BD733+#REF!+BD734+BD735+BD737+BD738+BD739+BD740+BD741+BD742+BD743+BD744+BD745+BD746+BD944+BD945+BD946+BD947+BD952+BD953+BD954+BD955+BD956+BD961+BD1011+BD1012+BD1013+BD1014+BD1015+BD1016+BD1017+BD1018+BD1019+BD1020+BD1021+BD1022+BD1069</f>
        <v>#REF!</v>
      </c>
      <c r="BE1117" s="42" t="e">
        <f>+BE536+BE537+BE538+BE539+BE540+BE541+BE542+BE543+BE544+BE545+BE547+BE548+BE549+BE550+BE551+BE554+BE555+BE556+BE557+BE558+BE559+BE562+BE563+BE564+BE565+BE566+BE567+BE568+BE569+BE570+BE571+BE572+BE573+BE574+BE575+BE576+BE577+BE578+BE579+BE580+BE581+BE582+BE583+BE584+BE585+BE586+BE587+BE588+BE589+BE590+BE591+BE592+BE593+#REF!+#REF!+#REF!+BE594+BE595+BE596+BE597+BE598+BE599+BE600+BE601+BE602+BE603+BE604+BE605+BE606+BE607+BE608+BE609+BE610+BE611+BE612+BE613+BE614+BE615+BE616+BE617+BE618+BE619+BE620+BE621+BE622+BE623+BE624+BE625+BE626+BE627+BE628+BE629+#REF!+#REF!+#REF!+#REF!+#REF!+#REF!+#REF!+#REF!+#REF!+#REF!+#REF!+#REF!+#REF!+#REF!+#REF!+#REF!+BE635+BE636+BE637+BE638+BE639+BE640+BE641+BE642+BE643+BE645+BE646+BE647+BE648+BE649+BE650+BE651+BE652+BE653+BE654+BE655+BE656+BE657+BE914+BE929+BE908+BE909+BE910+BE911+BE912+BE913+BE918+BE916+BE658+BE659+BE660+BE661+BE662+BE663+BE664+BE665+BE666+BE667+BE668+BE669+BE670+BE671+BE672+BE673+BE674+BE675+BE676+BE677+BE678+BE679+BE680+BE681+BE682+BE683+BE684+BE685+BE686+BE690+BE691+BE692+BE693+BE694+BE695+BE696+BE698+BE703+BE706+BE707+BE708+BE709+BE710+BE711+BE712+BE713+BE714+BE715+BE716+BE717+BE718+BE729+BE730+BE731+BE733+#REF!+BE734+BE735+BE737+BE738+BE739+BE740+BE741+BE742+BE743+BE744+BE745+BE746+BE944+BE945+BE946+BE947+BE952+BE953+BE954+BE955+BE956+BE961+BE1011+BE1012+BE1013+BE1014+BE1015+BE1016+BE1017+BE1018+BE1019+BE1020+BE1021+BE1022+BE1069</f>
        <v>#REF!</v>
      </c>
      <c r="BF1117" s="42" t="e">
        <f>+BF536+BF537+BF538+BF539+BF540+BF541+BF542+BF543+BF544+BF545+BF547+BF548+BF549+BF550+BF551+BF554+BF555+BF556+BF557+BF558+BF559+BF562+BF563+BF564+BF565+BF566+BF567+BF568+BF569+BF570+BF571+BF572+BF573+BF574+BF575+BF576+BF577+BF578+BF579+BF580+BF581+BF582+BF583+BF584+BF585+BF586+BF587+BF588+BF589+BF590+BF591+BF592+BF593+#REF!+#REF!+#REF!+BF594+BF595+BF596+BF597+BF598+BF599+BF600+BF601+BF602+BF603+BF604+BF605+BF606+BF607+BF608+BF609+BF610+BF611+BF612+BF613+BF614+BF615+BF616+BF617+BF618+BF619+BF620+BF621+BF622+BF623+BF624+BF625+BF626+BF627+BF628+BF629+#REF!+#REF!+#REF!+#REF!+#REF!+#REF!+#REF!+#REF!+#REF!+#REF!+#REF!+#REF!+#REF!+#REF!+#REF!+#REF!+BF635+BF636+BF637+BF638+BF639+BF640+BF641+BF642+BF643+BF645+BF646+BF647+BF648+BF649+BF650+BF651+BF652+BF653+BF654+BF655+BF656+BF657+BF914+BF929+BF908+BF909+BF910+BF911+BF912+BF913+BF918+BF916+BF658+BF659+BF660+BF661+BF662+BF663+BF664+BF665+BF666+BF667+BF668+BF669+BF670+BF671+BF672+BF673+BF674+BF675+BF676+BF677+BF678+BF679+BF680+BF681+BF682+BF683+BF684+BF685+BF686+BF690+BF691+BF692+BF693+BF694+BF695+BF696+BF698+BF703+BF706+BF707+BF708+BF709+BF710+BF711+BF712+BF713+BF714+BF715+BF716+BF717+BF718+BF729+BF730+BF731+BF733+#REF!+BF734+BF735+BF737+BF738+BF739+BF740+BF741+BF742+BF743+BF744+BF745+BF746+BF944+BF945+BF946+BF947+BF952+BF953+BF954+BF955+BF956+BF961+BF1011+BF1012+BF1013+BF1014+BF1015+BF1016+BF1017+BF1018+BF1019+BF1020+BF1021+BF1022+BF1069</f>
        <v>#REF!</v>
      </c>
    </row>
    <row r="1118" spans="1:58" s="3" customFormat="1" ht="26.25" hidden="1" customHeight="1">
      <c r="A1118" s="14" t="s">
        <v>1348</v>
      </c>
      <c r="B1118" s="14" t="s">
        <v>1348</v>
      </c>
      <c r="C1118" s="14" t="s">
        <v>1348</v>
      </c>
      <c r="D1118" s="83"/>
      <c r="E1118" s="83"/>
      <c r="F1118" s="50"/>
      <c r="G1118" s="50"/>
      <c r="H1118" s="52"/>
      <c r="I1118" s="52">
        <v>0</v>
      </c>
      <c r="J1118" s="42"/>
      <c r="K1118" s="42"/>
      <c r="L1118" s="42"/>
      <c r="M1118" s="42"/>
      <c r="N1118" s="42"/>
      <c r="O1118" s="42"/>
      <c r="P1118" s="42"/>
      <c r="Q1118" s="42"/>
      <c r="R1118" s="42"/>
      <c r="S1118" s="42"/>
      <c r="T1118" s="42"/>
      <c r="U1118" s="42"/>
      <c r="V1118" s="42"/>
      <c r="W1118" s="42"/>
      <c r="X1118" s="42"/>
      <c r="Y1118" s="42"/>
      <c r="Z1118" s="42"/>
      <c r="AA1118" s="42"/>
      <c r="AB1118" s="42"/>
      <c r="AC1118" s="42"/>
      <c r="AD1118" s="42"/>
      <c r="AE1118" s="42"/>
      <c r="AF1118" s="42"/>
      <c r="AG1118" s="42"/>
      <c r="AH1118" s="42"/>
      <c r="AI1118" s="42"/>
      <c r="AJ1118" s="42"/>
      <c r="AK1118" s="42"/>
      <c r="AL1118" s="42"/>
      <c r="AM1118" s="42"/>
      <c r="AN1118" s="42"/>
      <c r="AO1118" s="42"/>
      <c r="AP1118" s="42"/>
      <c r="AQ1118" s="42"/>
      <c r="AR1118" s="42"/>
      <c r="AS1118" s="42"/>
      <c r="AT1118" s="42"/>
      <c r="AU1118" s="42"/>
      <c r="AV1118" s="42"/>
      <c r="AW1118" s="42"/>
      <c r="AX1118" s="42"/>
      <c r="AY1118" s="42"/>
      <c r="AZ1118" s="42"/>
      <c r="BA1118" s="42"/>
      <c r="BB1118" s="42"/>
      <c r="BC1118" s="42"/>
      <c r="BD1118" s="42"/>
      <c r="BE1118" s="42"/>
      <c r="BF1118" s="42"/>
    </row>
    <row r="1119" spans="1:58" s="3" customFormat="1" ht="26.25" hidden="1" customHeight="1">
      <c r="A1119" s="14" t="s">
        <v>15</v>
      </c>
      <c r="B1119" s="14" t="s">
        <v>15</v>
      </c>
      <c r="C1119" s="14" t="s">
        <v>15</v>
      </c>
      <c r="D1119" s="83"/>
      <c r="E1119" s="83"/>
      <c r="F1119" s="50"/>
      <c r="G1119" s="50"/>
      <c r="H1119" s="52"/>
      <c r="I1119" s="52">
        <v>5</v>
      </c>
      <c r="J1119" s="42" t="e">
        <f t="shared" ref="J1119:P1119" si="564">+J948+J949+J951+J1091+J1092</f>
        <v>#REF!</v>
      </c>
      <c r="K1119" s="42" t="e">
        <f t="shared" si="564"/>
        <v>#REF!</v>
      </c>
      <c r="L1119" s="42" t="e">
        <f t="shared" si="564"/>
        <v>#REF!</v>
      </c>
      <c r="M1119" s="42" t="e">
        <f t="shared" si="564"/>
        <v>#REF!</v>
      </c>
      <c r="N1119" s="42" t="e">
        <f t="shared" si="564"/>
        <v>#REF!</v>
      </c>
      <c r="O1119" s="42" t="e">
        <f t="shared" si="564"/>
        <v>#REF!</v>
      </c>
      <c r="P1119" s="42" t="e">
        <f t="shared" si="564"/>
        <v>#REF!</v>
      </c>
      <c r="Q1119" s="42">
        <f t="shared" ref="Q1119:V1119" si="565">Q948+Q1091</f>
        <v>654766</v>
      </c>
      <c r="R1119" s="42">
        <f t="shared" si="565"/>
        <v>0</v>
      </c>
      <c r="S1119" s="42">
        <f t="shared" si="565"/>
        <v>0</v>
      </c>
      <c r="T1119" s="42">
        <f t="shared" si="565"/>
        <v>0</v>
      </c>
      <c r="U1119" s="42">
        <f t="shared" si="565"/>
        <v>0</v>
      </c>
      <c r="V1119" s="42">
        <f t="shared" si="565"/>
        <v>0</v>
      </c>
      <c r="W1119" s="42" t="e">
        <f>+W948+W949+W951+W1091+W1092</f>
        <v>#REF!</v>
      </c>
      <c r="X1119" s="42">
        <f t="shared" ref="X1119:AC1119" si="566">X948+X1091</f>
        <v>680957</v>
      </c>
      <c r="Y1119" s="42">
        <f t="shared" si="566"/>
        <v>0</v>
      </c>
      <c r="Z1119" s="42">
        <f t="shared" si="566"/>
        <v>0</v>
      </c>
      <c r="AA1119" s="42">
        <f t="shared" si="566"/>
        <v>0</v>
      </c>
      <c r="AB1119" s="42">
        <f t="shared" si="566"/>
        <v>0</v>
      </c>
      <c r="AC1119" s="42">
        <f t="shared" si="566"/>
        <v>0</v>
      </c>
      <c r="AD1119" s="42" t="e">
        <f>+AD948+AD949+AD951+AD1091+AD1092</f>
        <v>#REF!</v>
      </c>
      <c r="AE1119" s="42">
        <f t="shared" ref="AE1119:AJ1119" si="567">AE948+AE1091</f>
        <v>708195</v>
      </c>
      <c r="AF1119" s="42">
        <f t="shared" si="567"/>
        <v>0</v>
      </c>
      <c r="AG1119" s="42">
        <f t="shared" si="567"/>
        <v>0</v>
      </c>
      <c r="AH1119" s="42">
        <f t="shared" si="567"/>
        <v>0</v>
      </c>
      <c r="AI1119" s="42">
        <f t="shared" si="567"/>
        <v>0</v>
      </c>
      <c r="AJ1119" s="42">
        <f t="shared" si="567"/>
        <v>0</v>
      </c>
      <c r="AK1119" s="42" t="e">
        <f>+AK948+AK949+AK951+AK1091+AK1092</f>
        <v>#REF!</v>
      </c>
      <c r="AL1119" s="42">
        <f t="shared" ref="AL1119:AQ1119" si="568">AL948+AL1091</f>
        <v>2593918</v>
      </c>
      <c r="AM1119" s="42">
        <f t="shared" si="568"/>
        <v>0</v>
      </c>
      <c r="AN1119" s="42">
        <f t="shared" si="568"/>
        <v>0</v>
      </c>
      <c r="AO1119" s="42">
        <f t="shared" si="568"/>
        <v>0</v>
      </c>
      <c r="AP1119" s="42">
        <f t="shared" si="568"/>
        <v>0</v>
      </c>
      <c r="AQ1119" s="42">
        <f t="shared" si="568"/>
        <v>0</v>
      </c>
      <c r="AR1119" s="42" t="e">
        <f t="shared" ref="AR1119:BF1119" si="569">+AR948+AR949+AR951+AR1091+AR1092</f>
        <v>#REF!</v>
      </c>
      <c r="AS1119" s="42">
        <f t="shared" ref="AS1119:AX1119" si="570">AS948+AS1091</f>
        <v>0</v>
      </c>
      <c r="AT1119" s="42">
        <f t="shared" si="570"/>
        <v>0</v>
      </c>
      <c r="AU1119" s="42">
        <f t="shared" si="570"/>
        <v>0</v>
      </c>
      <c r="AV1119" s="42">
        <f t="shared" si="570"/>
        <v>0</v>
      </c>
      <c r="AW1119" s="42">
        <f t="shared" si="570"/>
        <v>0</v>
      </c>
      <c r="AX1119" s="42">
        <f t="shared" si="570"/>
        <v>0</v>
      </c>
      <c r="AY1119" s="42" t="e">
        <f>+AY948+AY949+AY951+AY1091+AY1092</f>
        <v>#REF!</v>
      </c>
      <c r="AZ1119" s="42" t="e">
        <f t="shared" si="569"/>
        <v>#REF!</v>
      </c>
      <c r="BA1119" s="42" t="e">
        <f t="shared" si="569"/>
        <v>#REF!</v>
      </c>
      <c r="BB1119" s="42" t="e">
        <f t="shared" si="569"/>
        <v>#REF!</v>
      </c>
      <c r="BC1119" s="42" t="e">
        <f t="shared" si="569"/>
        <v>#REF!</v>
      </c>
      <c r="BD1119" s="42" t="e">
        <f t="shared" si="569"/>
        <v>#REF!</v>
      </c>
      <c r="BE1119" s="42" t="e">
        <f t="shared" si="569"/>
        <v>#REF!</v>
      </c>
      <c r="BF1119" s="42" t="e">
        <f t="shared" si="569"/>
        <v>#REF!</v>
      </c>
    </row>
    <row r="1120" spans="1:58" s="3" customFormat="1" ht="26.25" hidden="1" customHeight="1">
      <c r="A1120" s="14" t="s">
        <v>12</v>
      </c>
      <c r="B1120" s="14" t="s">
        <v>12</v>
      </c>
      <c r="C1120" s="14" t="s">
        <v>12</v>
      </c>
      <c r="D1120" s="83"/>
      <c r="E1120" s="83"/>
      <c r="F1120" s="50"/>
      <c r="G1120" s="50"/>
      <c r="H1120" s="52"/>
      <c r="I1120" s="52">
        <v>9</v>
      </c>
      <c r="J1120" s="42" t="e">
        <f t="shared" ref="J1120:P1120" si="571">+J732+J736+J748+J1026+J1027+J1028+J1086+J1089+J1090</f>
        <v>#REF!</v>
      </c>
      <c r="K1120" s="42" t="e">
        <f t="shared" si="571"/>
        <v>#REF!</v>
      </c>
      <c r="L1120" s="42" t="e">
        <f t="shared" si="571"/>
        <v>#REF!</v>
      </c>
      <c r="M1120" s="42" t="e">
        <f t="shared" si="571"/>
        <v>#REF!</v>
      </c>
      <c r="N1120" s="42" t="e">
        <f t="shared" si="571"/>
        <v>#REF!</v>
      </c>
      <c r="O1120" s="42" t="e">
        <f t="shared" si="571"/>
        <v>#REF!</v>
      </c>
      <c r="P1120" s="42" t="e">
        <f t="shared" si="571"/>
        <v>#REF!</v>
      </c>
      <c r="Q1120" s="42">
        <f t="shared" ref="Q1120:V1120" si="572">+Q732+Q749+Q750+Q1086</f>
        <v>308500</v>
      </c>
      <c r="R1120" s="42">
        <f t="shared" si="572"/>
        <v>0</v>
      </c>
      <c r="S1120" s="42">
        <f t="shared" si="572"/>
        <v>0</v>
      </c>
      <c r="T1120" s="42">
        <f t="shared" si="572"/>
        <v>0</v>
      </c>
      <c r="U1120" s="42">
        <f t="shared" si="572"/>
        <v>0</v>
      </c>
      <c r="V1120" s="42">
        <f t="shared" si="572"/>
        <v>0</v>
      </c>
      <c r="W1120" s="42" t="e">
        <f>+W732+W736+W748+W1026+W1027+W1028+W1086+W1089+W1090</f>
        <v>#REF!</v>
      </c>
      <c r="X1120" s="42">
        <f t="shared" ref="X1120:AC1120" si="573">+X732+X749+X750+X1086</f>
        <v>183606</v>
      </c>
      <c r="Y1120" s="42">
        <f t="shared" si="573"/>
        <v>0</v>
      </c>
      <c r="Z1120" s="42">
        <f t="shared" si="573"/>
        <v>0</v>
      </c>
      <c r="AA1120" s="42">
        <f t="shared" si="573"/>
        <v>0</v>
      </c>
      <c r="AB1120" s="42">
        <f t="shared" si="573"/>
        <v>0</v>
      </c>
      <c r="AC1120" s="42">
        <f t="shared" si="573"/>
        <v>0</v>
      </c>
      <c r="AD1120" s="42" t="e">
        <f>+AD732+AD736+AD748+AD1026+AD1027+AD1028+AD1086+AD1089+AD1090</f>
        <v>#REF!</v>
      </c>
      <c r="AE1120" s="42">
        <f t="shared" ref="AE1120:AJ1120" si="574">+AE732+AE749+AE750+AE1086</f>
        <v>0</v>
      </c>
      <c r="AF1120" s="42">
        <f t="shared" si="574"/>
        <v>0</v>
      </c>
      <c r="AG1120" s="42">
        <f t="shared" si="574"/>
        <v>0</v>
      </c>
      <c r="AH1120" s="42">
        <f t="shared" si="574"/>
        <v>0</v>
      </c>
      <c r="AI1120" s="42">
        <f t="shared" si="574"/>
        <v>0</v>
      </c>
      <c r="AJ1120" s="42">
        <f t="shared" si="574"/>
        <v>0</v>
      </c>
      <c r="AK1120" s="42" t="e">
        <f>+AK732+AK736+AK748+AK1026+AK1027+AK1028+AK1086+AK1089+AK1090</f>
        <v>#REF!</v>
      </c>
      <c r="AL1120" s="42">
        <f t="shared" ref="AL1120:AQ1120" si="575">+AL732+AL749+AL750+AL1086</f>
        <v>607706</v>
      </c>
      <c r="AM1120" s="42">
        <f t="shared" si="575"/>
        <v>0</v>
      </c>
      <c r="AN1120" s="42">
        <f t="shared" si="575"/>
        <v>0</v>
      </c>
      <c r="AO1120" s="42">
        <f t="shared" si="575"/>
        <v>0</v>
      </c>
      <c r="AP1120" s="42">
        <f t="shared" si="575"/>
        <v>0</v>
      </c>
      <c r="AQ1120" s="42">
        <f t="shared" si="575"/>
        <v>0</v>
      </c>
      <c r="AR1120" s="42" t="e">
        <f t="shared" ref="AR1120:BF1120" si="576">+AR732+AR736+AR748+AR1026+AR1027+AR1028+AR1086+AR1089+AR1090</f>
        <v>#REF!</v>
      </c>
      <c r="AS1120" s="42">
        <f t="shared" ref="AS1120:AX1120" si="577">+AS732+AS749+AS750+AS1086</f>
        <v>0</v>
      </c>
      <c r="AT1120" s="42">
        <f t="shared" si="577"/>
        <v>0</v>
      </c>
      <c r="AU1120" s="42">
        <f t="shared" si="577"/>
        <v>0</v>
      </c>
      <c r="AV1120" s="42">
        <f t="shared" si="577"/>
        <v>0</v>
      </c>
      <c r="AW1120" s="42">
        <f t="shared" si="577"/>
        <v>0</v>
      </c>
      <c r="AX1120" s="42">
        <f t="shared" si="577"/>
        <v>0</v>
      </c>
      <c r="AY1120" s="42" t="e">
        <f>+AY732+AY736+AY748+AY1026+AY1027+AY1028+AY1086+AY1089+AY1090</f>
        <v>#REF!</v>
      </c>
      <c r="AZ1120" s="42" t="e">
        <f t="shared" si="576"/>
        <v>#REF!</v>
      </c>
      <c r="BA1120" s="42" t="e">
        <f t="shared" si="576"/>
        <v>#REF!</v>
      </c>
      <c r="BB1120" s="42" t="e">
        <f t="shared" si="576"/>
        <v>#REF!</v>
      </c>
      <c r="BC1120" s="42" t="e">
        <f t="shared" si="576"/>
        <v>#REF!</v>
      </c>
      <c r="BD1120" s="42" t="e">
        <f t="shared" si="576"/>
        <v>#REF!</v>
      </c>
      <c r="BE1120" s="42" t="e">
        <f t="shared" si="576"/>
        <v>#REF!</v>
      </c>
      <c r="BF1120" s="42" t="e">
        <f t="shared" si="576"/>
        <v>#REF!</v>
      </c>
    </row>
    <row r="1121" spans="1:59" ht="26.25" hidden="1" customHeight="1">
      <c r="A1121" s="72" t="s">
        <v>1349</v>
      </c>
      <c r="B1121" s="14" t="s">
        <v>19</v>
      </c>
      <c r="C1121" s="52"/>
      <c r="D1121" s="83"/>
      <c r="E1121" s="83"/>
      <c r="F1121" s="50"/>
      <c r="G1121" s="50"/>
      <c r="H1121" s="52"/>
      <c r="I1121" s="52">
        <v>1</v>
      </c>
      <c r="J1121" s="42">
        <f t="shared" ref="J1121:BF1121" si="578">+J1070</f>
        <v>138730</v>
      </c>
      <c r="K1121" s="42">
        <f t="shared" si="578"/>
        <v>0</v>
      </c>
      <c r="L1121" s="42">
        <f t="shared" si="578"/>
        <v>0</v>
      </c>
      <c r="M1121" s="42">
        <f t="shared" si="578"/>
        <v>0</v>
      </c>
      <c r="N1121" s="42">
        <f t="shared" si="578"/>
        <v>0</v>
      </c>
      <c r="O1121" s="42">
        <f t="shared" si="578"/>
        <v>0</v>
      </c>
      <c r="P1121" s="42">
        <f t="shared" si="578"/>
        <v>138730</v>
      </c>
      <c r="Q1121" s="42">
        <f t="shared" si="578"/>
        <v>193960</v>
      </c>
      <c r="R1121" s="42">
        <f t="shared" si="578"/>
        <v>0</v>
      </c>
      <c r="S1121" s="42">
        <f t="shared" si="578"/>
        <v>0</v>
      </c>
      <c r="T1121" s="42">
        <f t="shared" si="578"/>
        <v>0</v>
      </c>
      <c r="U1121" s="42">
        <f t="shared" si="578"/>
        <v>0</v>
      </c>
      <c r="V1121" s="42">
        <f t="shared" si="578"/>
        <v>0</v>
      </c>
      <c r="W1121" s="42">
        <f t="shared" si="578"/>
        <v>193960</v>
      </c>
      <c r="X1121" s="42">
        <f t="shared" si="578"/>
        <v>31478</v>
      </c>
      <c r="Y1121" s="42">
        <f t="shared" si="578"/>
        <v>0</v>
      </c>
      <c r="Z1121" s="42">
        <f t="shared" si="578"/>
        <v>0</v>
      </c>
      <c r="AA1121" s="42">
        <f t="shared" si="578"/>
        <v>0</v>
      </c>
      <c r="AB1121" s="42">
        <f t="shared" si="578"/>
        <v>0</v>
      </c>
      <c r="AC1121" s="42">
        <f t="shared" si="578"/>
        <v>0</v>
      </c>
      <c r="AD1121" s="42">
        <f t="shared" si="578"/>
        <v>31478</v>
      </c>
      <c r="AE1121" s="42">
        <f t="shared" si="578"/>
        <v>0</v>
      </c>
      <c r="AF1121" s="42">
        <f t="shared" si="578"/>
        <v>0</v>
      </c>
      <c r="AG1121" s="42">
        <f t="shared" si="578"/>
        <v>0</v>
      </c>
      <c r="AH1121" s="42">
        <f t="shared" si="578"/>
        <v>0</v>
      </c>
      <c r="AI1121" s="42">
        <f t="shared" si="578"/>
        <v>0</v>
      </c>
      <c r="AJ1121" s="42">
        <f t="shared" si="578"/>
        <v>0</v>
      </c>
      <c r="AK1121" s="42">
        <f t="shared" si="578"/>
        <v>0</v>
      </c>
      <c r="AL1121" s="42">
        <f t="shared" si="578"/>
        <v>364168</v>
      </c>
      <c r="AM1121" s="42">
        <f t="shared" si="578"/>
        <v>0</v>
      </c>
      <c r="AN1121" s="42">
        <f t="shared" si="578"/>
        <v>0</v>
      </c>
      <c r="AO1121" s="42">
        <f t="shared" si="578"/>
        <v>0</v>
      </c>
      <c r="AP1121" s="42">
        <f t="shared" si="578"/>
        <v>0</v>
      </c>
      <c r="AQ1121" s="42">
        <f t="shared" si="578"/>
        <v>0</v>
      </c>
      <c r="AR1121" s="42">
        <f t="shared" si="578"/>
        <v>364168</v>
      </c>
      <c r="AS1121" s="42">
        <f t="shared" ref="AS1121:AY1121" si="579">+AS1070</f>
        <v>0</v>
      </c>
      <c r="AT1121" s="42">
        <f t="shared" si="579"/>
        <v>0</v>
      </c>
      <c r="AU1121" s="42">
        <f t="shared" si="579"/>
        <v>0</v>
      </c>
      <c r="AV1121" s="42">
        <f t="shared" si="579"/>
        <v>0</v>
      </c>
      <c r="AW1121" s="42">
        <f t="shared" si="579"/>
        <v>0</v>
      </c>
      <c r="AX1121" s="42">
        <f t="shared" si="579"/>
        <v>0</v>
      </c>
      <c r="AY1121" s="42">
        <f t="shared" si="579"/>
        <v>0</v>
      </c>
      <c r="AZ1121" s="42">
        <f t="shared" si="578"/>
        <v>364168</v>
      </c>
      <c r="BA1121" s="42">
        <f t="shared" si="578"/>
        <v>0</v>
      </c>
      <c r="BB1121" s="42">
        <f t="shared" si="578"/>
        <v>0</v>
      </c>
      <c r="BC1121" s="42">
        <f t="shared" si="578"/>
        <v>0</v>
      </c>
      <c r="BD1121" s="42">
        <f t="shared" si="578"/>
        <v>0</v>
      </c>
      <c r="BE1121" s="42">
        <f t="shared" si="578"/>
        <v>0</v>
      </c>
      <c r="BF1121" s="42">
        <f t="shared" si="578"/>
        <v>364168</v>
      </c>
    </row>
    <row r="1122" spans="1:59" ht="26.25" hidden="1" customHeight="1">
      <c r="A1122" s="72" t="s">
        <v>1350</v>
      </c>
      <c r="B1122" s="14" t="s">
        <v>6</v>
      </c>
      <c r="C1122" s="52"/>
      <c r="D1122" s="83"/>
      <c r="E1122" s="83"/>
      <c r="F1122" s="50"/>
      <c r="G1122" s="50"/>
      <c r="H1122" s="52"/>
      <c r="I1122" s="52">
        <v>1</v>
      </c>
      <c r="J1122" s="42">
        <f t="shared" ref="J1122:BF1122" si="580">+J1042</f>
        <v>0</v>
      </c>
      <c r="K1122" s="42">
        <f t="shared" si="580"/>
        <v>0</v>
      </c>
      <c r="L1122" s="42">
        <f t="shared" si="580"/>
        <v>0</v>
      </c>
      <c r="M1122" s="42">
        <f t="shared" si="580"/>
        <v>0</v>
      </c>
      <c r="N1122" s="42">
        <f t="shared" si="580"/>
        <v>0</v>
      </c>
      <c r="O1122" s="42">
        <f t="shared" si="580"/>
        <v>0</v>
      </c>
      <c r="P1122" s="42">
        <f t="shared" si="580"/>
        <v>0</v>
      </c>
      <c r="Q1122" s="42">
        <f t="shared" si="580"/>
        <v>0</v>
      </c>
      <c r="R1122" s="42">
        <f t="shared" si="580"/>
        <v>0</v>
      </c>
      <c r="S1122" s="42">
        <f t="shared" si="580"/>
        <v>0</v>
      </c>
      <c r="T1122" s="42">
        <f t="shared" si="580"/>
        <v>0</v>
      </c>
      <c r="U1122" s="42">
        <f t="shared" si="580"/>
        <v>0</v>
      </c>
      <c r="V1122" s="42">
        <f t="shared" si="580"/>
        <v>0</v>
      </c>
      <c r="W1122" s="42">
        <f t="shared" si="580"/>
        <v>0</v>
      </c>
      <c r="X1122" s="42">
        <f t="shared" si="580"/>
        <v>0</v>
      </c>
      <c r="Y1122" s="42">
        <f t="shared" si="580"/>
        <v>0</v>
      </c>
      <c r="Z1122" s="42">
        <f t="shared" si="580"/>
        <v>0</v>
      </c>
      <c r="AA1122" s="42">
        <f t="shared" si="580"/>
        <v>0</v>
      </c>
      <c r="AB1122" s="42">
        <f t="shared" si="580"/>
        <v>0</v>
      </c>
      <c r="AC1122" s="42">
        <f t="shared" si="580"/>
        <v>0</v>
      </c>
      <c r="AD1122" s="42">
        <f t="shared" si="580"/>
        <v>0</v>
      </c>
      <c r="AE1122" s="42">
        <f t="shared" si="580"/>
        <v>0</v>
      </c>
      <c r="AF1122" s="42">
        <f t="shared" si="580"/>
        <v>0</v>
      </c>
      <c r="AG1122" s="42">
        <f t="shared" si="580"/>
        <v>0</v>
      </c>
      <c r="AH1122" s="42">
        <f t="shared" si="580"/>
        <v>0</v>
      </c>
      <c r="AI1122" s="42">
        <f t="shared" si="580"/>
        <v>0</v>
      </c>
      <c r="AJ1122" s="42">
        <f t="shared" si="580"/>
        <v>0</v>
      </c>
      <c r="AK1122" s="42">
        <f t="shared" si="580"/>
        <v>0</v>
      </c>
      <c r="AL1122" s="42">
        <f t="shared" si="580"/>
        <v>0</v>
      </c>
      <c r="AM1122" s="42">
        <f t="shared" si="580"/>
        <v>0</v>
      </c>
      <c r="AN1122" s="42">
        <f t="shared" si="580"/>
        <v>0</v>
      </c>
      <c r="AO1122" s="42">
        <f t="shared" si="580"/>
        <v>0</v>
      </c>
      <c r="AP1122" s="42">
        <f t="shared" si="580"/>
        <v>0</v>
      </c>
      <c r="AQ1122" s="42">
        <f t="shared" si="580"/>
        <v>0</v>
      </c>
      <c r="AR1122" s="42">
        <f t="shared" si="580"/>
        <v>0</v>
      </c>
      <c r="AS1122" s="42">
        <f t="shared" ref="AS1122:AY1122" si="581">+AS1042</f>
        <v>0</v>
      </c>
      <c r="AT1122" s="42">
        <f t="shared" si="581"/>
        <v>0</v>
      </c>
      <c r="AU1122" s="42">
        <f t="shared" si="581"/>
        <v>0</v>
      </c>
      <c r="AV1122" s="42">
        <f t="shared" si="581"/>
        <v>0</v>
      </c>
      <c r="AW1122" s="42">
        <f t="shared" si="581"/>
        <v>0</v>
      </c>
      <c r="AX1122" s="42">
        <f t="shared" si="581"/>
        <v>0</v>
      </c>
      <c r="AY1122" s="42">
        <f t="shared" si="581"/>
        <v>0</v>
      </c>
      <c r="AZ1122" s="42">
        <f t="shared" si="580"/>
        <v>0</v>
      </c>
      <c r="BA1122" s="42">
        <f t="shared" si="580"/>
        <v>0</v>
      </c>
      <c r="BB1122" s="42">
        <f t="shared" si="580"/>
        <v>0</v>
      </c>
      <c r="BC1122" s="42">
        <f t="shared" si="580"/>
        <v>0</v>
      </c>
      <c r="BD1122" s="42">
        <f t="shared" si="580"/>
        <v>0</v>
      </c>
      <c r="BE1122" s="42">
        <f t="shared" si="580"/>
        <v>0</v>
      </c>
      <c r="BF1122" s="42">
        <f t="shared" si="580"/>
        <v>0</v>
      </c>
    </row>
    <row r="1123" spans="1:59" s="3" customFormat="1" ht="26.25" hidden="1" customHeight="1">
      <c r="A1123" s="14" t="s">
        <v>1351</v>
      </c>
      <c r="B1123" s="14" t="s">
        <v>1351</v>
      </c>
      <c r="C1123" s="14" t="s">
        <v>1351</v>
      </c>
      <c r="D1123" s="83"/>
      <c r="E1123" s="83"/>
      <c r="F1123" s="50"/>
      <c r="G1123" s="50"/>
      <c r="H1123" s="52"/>
      <c r="I1123" s="52"/>
      <c r="J1123" s="42"/>
      <c r="K1123" s="42"/>
      <c r="L1123" s="42"/>
      <c r="M1123" s="42"/>
      <c r="N1123" s="42"/>
      <c r="O1123" s="42"/>
      <c r="P1123" s="42"/>
      <c r="Q1123" s="42"/>
      <c r="R1123" s="42"/>
      <c r="S1123" s="42"/>
      <c r="T1123" s="42"/>
      <c r="U1123" s="42"/>
      <c r="V1123" s="42"/>
      <c r="W1123" s="42"/>
      <c r="X1123" s="42"/>
      <c r="Y1123" s="42"/>
      <c r="Z1123" s="42"/>
      <c r="AA1123" s="42"/>
      <c r="AB1123" s="42"/>
      <c r="AC1123" s="42"/>
      <c r="AD1123" s="42"/>
      <c r="AE1123" s="42"/>
      <c r="AF1123" s="42"/>
      <c r="AG1123" s="42"/>
      <c r="AH1123" s="42"/>
      <c r="AI1123" s="42"/>
      <c r="AJ1123" s="42"/>
      <c r="AK1123" s="42"/>
      <c r="AL1123" s="42"/>
      <c r="AM1123" s="42"/>
      <c r="AN1123" s="42"/>
      <c r="AO1123" s="42"/>
      <c r="AP1123" s="42"/>
      <c r="AQ1123" s="42"/>
      <c r="AR1123" s="42"/>
      <c r="AS1123" s="42"/>
      <c r="AT1123" s="42"/>
      <c r="AU1123" s="42"/>
      <c r="AV1123" s="42"/>
      <c r="AW1123" s="42"/>
      <c r="AX1123" s="42"/>
      <c r="AY1123" s="42"/>
      <c r="AZ1123" s="42"/>
      <c r="BA1123" s="42"/>
      <c r="BB1123" s="42"/>
      <c r="BC1123" s="42"/>
      <c r="BD1123" s="42"/>
      <c r="BE1123" s="42"/>
      <c r="BF1123" s="42"/>
    </row>
    <row r="1124" spans="1:59" ht="26.25" hidden="1" customHeight="1">
      <c r="A1124" s="72" t="s">
        <v>1352</v>
      </c>
      <c r="B1124" s="14" t="s">
        <v>1258</v>
      </c>
      <c r="C1124" s="52"/>
      <c r="D1124" s="83"/>
      <c r="E1124" s="83"/>
      <c r="F1124" s="50"/>
      <c r="G1124" s="50"/>
      <c r="H1124" s="52"/>
      <c r="I1124" s="52">
        <v>2</v>
      </c>
      <c r="J1124" s="42">
        <f t="shared" ref="J1124:AR1124" si="582">+J764+J765</f>
        <v>1360958</v>
      </c>
      <c r="K1124" s="42">
        <f t="shared" si="582"/>
        <v>0</v>
      </c>
      <c r="L1124" s="42">
        <f t="shared" si="582"/>
        <v>0</v>
      </c>
      <c r="M1124" s="42">
        <f t="shared" si="582"/>
        <v>0</v>
      </c>
      <c r="N1124" s="42">
        <f t="shared" si="582"/>
        <v>0</v>
      </c>
      <c r="O1124" s="42">
        <f t="shared" si="582"/>
        <v>0</v>
      </c>
      <c r="P1124" s="42">
        <f t="shared" si="582"/>
        <v>1360958</v>
      </c>
      <c r="Q1124" s="42">
        <f t="shared" si="582"/>
        <v>1389659</v>
      </c>
      <c r="R1124" s="42">
        <f t="shared" si="582"/>
        <v>0</v>
      </c>
      <c r="S1124" s="42">
        <f t="shared" si="582"/>
        <v>0</v>
      </c>
      <c r="T1124" s="42">
        <f t="shared" si="582"/>
        <v>0</v>
      </c>
      <c r="U1124" s="42">
        <f t="shared" si="582"/>
        <v>0</v>
      </c>
      <c r="V1124" s="42">
        <f t="shared" si="582"/>
        <v>0</v>
      </c>
      <c r="W1124" s="42">
        <f t="shared" si="582"/>
        <v>1389659</v>
      </c>
      <c r="X1124" s="42">
        <f t="shared" si="582"/>
        <v>3401941</v>
      </c>
      <c r="Y1124" s="42">
        <f t="shared" si="582"/>
        <v>0</v>
      </c>
      <c r="Z1124" s="42">
        <f t="shared" si="582"/>
        <v>0</v>
      </c>
      <c r="AA1124" s="42">
        <f t="shared" si="582"/>
        <v>0</v>
      </c>
      <c r="AB1124" s="42">
        <f t="shared" si="582"/>
        <v>0</v>
      </c>
      <c r="AC1124" s="42">
        <f t="shared" si="582"/>
        <v>0</v>
      </c>
      <c r="AD1124" s="42">
        <f t="shared" si="582"/>
        <v>3401941</v>
      </c>
      <c r="AE1124" s="42">
        <f t="shared" si="582"/>
        <v>4777915</v>
      </c>
      <c r="AF1124" s="42">
        <f t="shared" si="582"/>
        <v>0</v>
      </c>
      <c r="AG1124" s="42">
        <f t="shared" si="582"/>
        <v>0</v>
      </c>
      <c r="AH1124" s="42">
        <f t="shared" si="582"/>
        <v>0</v>
      </c>
      <c r="AI1124" s="42">
        <f t="shared" si="582"/>
        <v>0</v>
      </c>
      <c r="AJ1124" s="42">
        <f t="shared" si="582"/>
        <v>0</v>
      </c>
      <c r="AK1124" s="42">
        <f t="shared" si="582"/>
        <v>4777915</v>
      </c>
      <c r="AL1124" s="42">
        <f t="shared" si="582"/>
        <v>10930473</v>
      </c>
      <c r="AM1124" s="42">
        <f t="shared" si="582"/>
        <v>0</v>
      </c>
      <c r="AN1124" s="42">
        <f t="shared" si="582"/>
        <v>0</v>
      </c>
      <c r="AO1124" s="42">
        <f t="shared" si="582"/>
        <v>0</v>
      </c>
      <c r="AP1124" s="42">
        <f t="shared" si="582"/>
        <v>0</v>
      </c>
      <c r="AQ1124" s="42">
        <f t="shared" si="582"/>
        <v>0</v>
      </c>
      <c r="AR1124" s="42">
        <f t="shared" si="582"/>
        <v>10930473</v>
      </c>
      <c r="AS1124" s="42">
        <f t="shared" ref="AS1124:AY1124" si="583">+AS764+AS765</f>
        <v>0</v>
      </c>
      <c r="AT1124" s="42">
        <f t="shared" si="583"/>
        <v>0</v>
      </c>
      <c r="AU1124" s="42">
        <f t="shared" si="583"/>
        <v>0</v>
      </c>
      <c r="AV1124" s="42">
        <f t="shared" si="583"/>
        <v>0</v>
      </c>
      <c r="AW1124" s="42">
        <f t="shared" si="583"/>
        <v>0</v>
      </c>
      <c r="AX1124" s="42">
        <f t="shared" si="583"/>
        <v>0</v>
      </c>
      <c r="AY1124" s="42">
        <f t="shared" si="583"/>
        <v>0</v>
      </c>
      <c r="AZ1124" s="42">
        <f t="shared" ref="AZ1124:BF1124" si="584">+AZ764+AZ765</f>
        <v>10930473</v>
      </c>
      <c r="BA1124" s="42">
        <f t="shared" si="584"/>
        <v>0</v>
      </c>
      <c r="BB1124" s="42">
        <f t="shared" si="584"/>
        <v>0</v>
      </c>
      <c r="BC1124" s="42">
        <f t="shared" si="584"/>
        <v>0</v>
      </c>
      <c r="BD1124" s="42">
        <f t="shared" si="584"/>
        <v>0</v>
      </c>
      <c r="BE1124" s="42">
        <f t="shared" si="584"/>
        <v>0</v>
      </c>
      <c r="BF1124" s="42">
        <f t="shared" si="584"/>
        <v>10930473</v>
      </c>
    </row>
    <row r="1125" spans="1:59" s="3" customFormat="1" ht="26.25" hidden="1" customHeight="1">
      <c r="A1125" s="14" t="s">
        <v>13</v>
      </c>
      <c r="B1125" s="14" t="s">
        <v>13</v>
      </c>
      <c r="C1125" s="14" t="s">
        <v>13</v>
      </c>
      <c r="D1125" s="83"/>
      <c r="E1125" s="83"/>
      <c r="F1125" s="50"/>
      <c r="G1125" s="50"/>
      <c r="H1125" s="52"/>
      <c r="I1125" s="52">
        <v>2</v>
      </c>
      <c r="J1125" s="42" t="e">
        <f>+#REF!+J1048</f>
        <v>#REF!</v>
      </c>
      <c r="K1125" s="42" t="e">
        <f>+#REF!+K1048</f>
        <v>#REF!</v>
      </c>
      <c r="L1125" s="42" t="e">
        <f>+#REF!+L1048</f>
        <v>#REF!</v>
      </c>
      <c r="M1125" s="42" t="e">
        <f>+#REF!+M1048</f>
        <v>#REF!</v>
      </c>
      <c r="N1125" s="42" t="e">
        <f>+#REF!+N1048</f>
        <v>#REF!</v>
      </c>
      <c r="O1125" s="42" t="e">
        <f>+#REF!+O1048</f>
        <v>#REF!</v>
      </c>
      <c r="P1125" s="42" t="e">
        <f>+#REF!+P1048</f>
        <v>#REF!</v>
      </c>
      <c r="Q1125" s="42" t="e">
        <f>+#REF!+Q1048</f>
        <v>#REF!</v>
      </c>
      <c r="R1125" s="42" t="e">
        <f>+#REF!+R1048</f>
        <v>#REF!</v>
      </c>
      <c r="S1125" s="42" t="e">
        <f>+#REF!+S1048</f>
        <v>#REF!</v>
      </c>
      <c r="T1125" s="42" t="e">
        <f>+#REF!+T1048</f>
        <v>#REF!</v>
      </c>
      <c r="U1125" s="42" t="e">
        <f>+#REF!+U1048</f>
        <v>#REF!</v>
      </c>
      <c r="V1125" s="42" t="e">
        <f>+#REF!+V1048</f>
        <v>#REF!</v>
      </c>
      <c r="W1125" s="42" t="e">
        <f>+#REF!+W1048</f>
        <v>#REF!</v>
      </c>
      <c r="X1125" s="42" t="e">
        <f>+#REF!+X1048</f>
        <v>#REF!</v>
      </c>
      <c r="Y1125" s="42" t="e">
        <f>+#REF!+Y1048</f>
        <v>#REF!</v>
      </c>
      <c r="Z1125" s="42" t="e">
        <f>+#REF!+Z1048</f>
        <v>#REF!</v>
      </c>
      <c r="AA1125" s="42" t="e">
        <f>+#REF!+AA1048</f>
        <v>#REF!</v>
      </c>
      <c r="AB1125" s="42" t="e">
        <f>+#REF!+AB1048</f>
        <v>#REF!</v>
      </c>
      <c r="AC1125" s="42" t="e">
        <f>+#REF!+AC1048</f>
        <v>#REF!</v>
      </c>
      <c r="AD1125" s="42" t="e">
        <f>+#REF!+AD1048</f>
        <v>#REF!</v>
      </c>
      <c r="AE1125" s="42" t="e">
        <f>+#REF!+AE1048</f>
        <v>#REF!</v>
      </c>
      <c r="AF1125" s="42" t="e">
        <f>+#REF!+AF1048</f>
        <v>#REF!</v>
      </c>
      <c r="AG1125" s="42" t="e">
        <f>+#REF!+AG1048</f>
        <v>#REF!</v>
      </c>
      <c r="AH1125" s="42" t="e">
        <f>+#REF!+AH1048</f>
        <v>#REF!</v>
      </c>
      <c r="AI1125" s="42" t="e">
        <f>+#REF!+AI1048</f>
        <v>#REF!</v>
      </c>
      <c r="AJ1125" s="42" t="e">
        <f>+#REF!+AJ1048</f>
        <v>#REF!</v>
      </c>
      <c r="AK1125" s="42" t="e">
        <f>+#REF!+AK1048</f>
        <v>#REF!</v>
      </c>
      <c r="AL1125" s="42" t="e">
        <f>+#REF!+AL1048</f>
        <v>#REF!</v>
      </c>
      <c r="AM1125" s="42" t="e">
        <f>+#REF!+AM1048</f>
        <v>#REF!</v>
      </c>
      <c r="AN1125" s="42" t="e">
        <f>+#REF!+AN1048</f>
        <v>#REF!</v>
      </c>
      <c r="AO1125" s="42" t="e">
        <f>+#REF!+AO1048</f>
        <v>#REF!</v>
      </c>
      <c r="AP1125" s="42" t="e">
        <f>+#REF!+AP1048</f>
        <v>#REF!</v>
      </c>
      <c r="AQ1125" s="42" t="e">
        <f>+#REF!+AQ1048</f>
        <v>#REF!</v>
      </c>
      <c r="AR1125" s="42" t="e">
        <f>+#REF!+AR1048</f>
        <v>#REF!</v>
      </c>
      <c r="AS1125" s="42" t="e">
        <f>+#REF!+AS1048</f>
        <v>#REF!</v>
      </c>
      <c r="AT1125" s="42" t="e">
        <f>+#REF!+AT1048</f>
        <v>#REF!</v>
      </c>
      <c r="AU1125" s="42" t="e">
        <f>+#REF!+AU1048</f>
        <v>#REF!</v>
      </c>
      <c r="AV1125" s="42" t="e">
        <f>+#REF!+AV1048</f>
        <v>#REF!</v>
      </c>
      <c r="AW1125" s="42" t="e">
        <f>+#REF!+AW1048</f>
        <v>#REF!</v>
      </c>
      <c r="AX1125" s="42" t="e">
        <f>+#REF!+AX1048</f>
        <v>#REF!</v>
      </c>
      <c r="AY1125" s="42" t="e">
        <f>+#REF!+AY1048</f>
        <v>#REF!</v>
      </c>
      <c r="AZ1125" s="42" t="e">
        <f>+#REF!+AZ1048</f>
        <v>#REF!</v>
      </c>
      <c r="BA1125" s="42" t="e">
        <f>+#REF!+BA1048</f>
        <v>#REF!</v>
      </c>
      <c r="BB1125" s="42" t="e">
        <f>+#REF!+BB1048</f>
        <v>#REF!</v>
      </c>
      <c r="BC1125" s="42" t="e">
        <f>+#REF!+BC1048</f>
        <v>#REF!</v>
      </c>
      <c r="BD1125" s="42" t="e">
        <f>+#REF!+BD1048</f>
        <v>#REF!</v>
      </c>
      <c r="BE1125" s="42" t="e">
        <f>+#REF!+BE1048</f>
        <v>#REF!</v>
      </c>
      <c r="BF1125" s="42" t="e">
        <f>+#REF!+BF1048</f>
        <v>#REF!</v>
      </c>
    </row>
    <row r="1126" spans="1:59" s="3" customFormat="1" ht="26.25" hidden="1" customHeight="1">
      <c r="A1126" s="14" t="s">
        <v>1353</v>
      </c>
      <c r="B1126" s="14" t="s">
        <v>1353</v>
      </c>
      <c r="C1126" s="14" t="s">
        <v>1353</v>
      </c>
      <c r="D1126" s="83"/>
      <c r="E1126" s="83"/>
      <c r="F1126" s="50"/>
      <c r="G1126" s="50"/>
      <c r="H1126" s="52"/>
      <c r="I1126" s="52">
        <v>5</v>
      </c>
      <c r="J1126" s="42" t="e">
        <f t="shared" ref="J1126:P1126" si="585">+J1077+J1078+J1079+J1080+J1081</f>
        <v>#REF!</v>
      </c>
      <c r="K1126" s="42" t="e">
        <f t="shared" si="585"/>
        <v>#REF!</v>
      </c>
      <c r="L1126" s="42" t="e">
        <f t="shared" si="585"/>
        <v>#REF!</v>
      </c>
      <c r="M1126" s="42" t="e">
        <f t="shared" si="585"/>
        <v>#REF!</v>
      </c>
      <c r="N1126" s="42" t="e">
        <f t="shared" si="585"/>
        <v>#REF!</v>
      </c>
      <c r="O1126" s="42" t="e">
        <f t="shared" si="585"/>
        <v>#REF!</v>
      </c>
      <c r="P1126" s="42" t="e">
        <f t="shared" si="585"/>
        <v>#REF!</v>
      </c>
      <c r="Q1126" s="42"/>
      <c r="R1126" s="42"/>
      <c r="S1126" s="42"/>
      <c r="T1126" s="42"/>
      <c r="U1126" s="42"/>
      <c r="V1126" s="42"/>
      <c r="W1126" s="42" t="e">
        <f>+W1077+W1078+W1079+W1080+W1081</f>
        <v>#REF!</v>
      </c>
      <c r="X1126" s="42"/>
      <c r="Y1126" s="42"/>
      <c r="Z1126" s="42"/>
      <c r="AA1126" s="42"/>
      <c r="AB1126" s="42"/>
      <c r="AC1126" s="42"/>
      <c r="AD1126" s="42" t="e">
        <f>+AD1077+AD1078+AD1079+AD1080+AD1081</f>
        <v>#REF!</v>
      </c>
      <c r="AE1126" s="42"/>
      <c r="AF1126" s="42"/>
      <c r="AG1126" s="42"/>
      <c r="AH1126" s="42"/>
      <c r="AI1126" s="42"/>
      <c r="AJ1126" s="42"/>
      <c r="AK1126" s="42" t="e">
        <f>+AK1077+AK1078+AK1079+AK1080+AK1081</f>
        <v>#REF!</v>
      </c>
      <c r="AL1126" s="42"/>
      <c r="AM1126" s="42"/>
      <c r="AN1126" s="42"/>
      <c r="AO1126" s="42"/>
      <c r="AP1126" s="42"/>
      <c r="AQ1126" s="42"/>
      <c r="AR1126" s="42" t="e">
        <f>+AR1077+AR1078+AR1079+AR1080+AR1081</f>
        <v>#REF!</v>
      </c>
      <c r="AS1126" s="42"/>
      <c r="AT1126" s="42"/>
      <c r="AU1126" s="42"/>
      <c r="AV1126" s="42"/>
      <c r="AW1126" s="42"/>
      <c r="AX1126" s="42"/>
      <c r="AY1126" s="42" t="e">
        <f>+AY1077+AY1078+AY1079+AY1080+AY1081</f>
        <v>#REF!</v>
      </c>
      <c r="AZ1126" s="42" t="e">
        <f t="shared" ref="AZ1126:BF1126" si="586">+AZ1077+AZ1078+AZ1079+AZ1080+AZ1081</f>
        <v>#REF!</v>
      </c>
      <c r="BA1126" s="42" t="e">
        <f t="shared" si="586"/>
        <v>#REF!</v>
      </c>
      <c r="BB1126" s="42" t="e">
        <f t="shared" si="586"/>
        <v>#REF!</v>
      </c>
      <c r="BC1126" s="42" t="e">
        <f t="shared" si="586"/>
        <v>#REF!</v>
      </c>
      <c r="BD1126" s="42" t="e">
        <f t="shared" si="586"/>
        <v>#REF!</v>
      </c>
      <c r="BE1126" s="42" t="e">
        <f t="shared" si="586"/>
        <v>#REF!</v>
      </c>
      <c r="BF1126" s="42" t="e">
        <f t="shared" si="586"/>
        <v>#REF!</v>
      </c>
    </row>
    <row r="1127" spans="1:59" s="3" customFormat="1" ht="26.25" hidden="1" customHeight="1">
      <c r="A1127" s="14" t="s">
        <v>11</v>
      </c>
      <c r="B1127" s="14" t="s">
        <v>11</v>
      </c>
      <c r="C1127" s="14" t="s">
        <v>11</v>
      </c>
      <c r="D1127" s="83"/>
      <c r="E1127" s="83"/>
      <c r="F1127" s="50"/>
      <c r="G1127" s="50"/>
      <c r="H1127" s="52"/>
      <c r="I1127" s="52">
        <v>1</v>
      </c>
      <c r="J1127" s="42">
        <f t="shared" ref="J1127:AR1127" si="587">+J561</f>
        <v>0</v>
      </c>
      <c r="K1127" s="42">
        <f t="shared" si="587"/>
        <v>0</v>
      </c>
      <c r="L1127" s="42">
        <f t="shared" si="587"/>
        <v>0</v>
      </c>
      <c r="M1127" s="42">
        <f t="shared" si="587"/>
        <v>0</v>
      </c>
      <c r="N1127" s="42">
        <f t="shared" si="587"/>
        <v>0</v>
      </c>
      <c r="O1127" s="42">
        <f t="shared" si="587"/>
        <v>0</v>
      </c>
      <c r="P1127" s="42">
        <f t="shared" si="587"/>
        <v>0</v>
      </c>
      <c r="Q1127" s="42">
        <f t="shared" si="587"/>
        <v>0</v>
      </c>
      <c r="R1127" s="42">
        <f t="shared" si="587"/>
        <v>0</v>
      </c>
      <c r="S1127" s="42">
        <f t="shared" si="587"/>
        <v>0</v>
      </c>
      <c r="T1127" s="42">
        <f t="shared" si="587"/>
        <v>0</v>
      </c>
      <c r="U1127" s="42">
        <f t="shared" si="587"/>
        <v>0</v>
      </c>
      <c r="V1127" s="42">
        <f t="shared" si="587"/>
        <v>0</v>
      </c>
      <c r="W1127" s="42">
        <f t="shared" si="587"/>
        <v>0</v>
      </c>
      <c r="X1127" s="42">
        <f t="shared" si="587"/>
        <v>14440</v>
      </c>
      <c r="Y1127" s="42">
        <f t="shared" si="587"/>
        <v>0</v>
      </c>
      <c r="Z1127" s="42">
        <f t="shared" si="587"/>
        <v>0</v>
      </c>
      <c r="AA1127" s="42">
        <f t="shared" si="587"/>
        <v>0</v>
      </c>
      <c r="AB1127" s="42">
        <f t="shared" si="587"/>
        <v>0</v>
      </c>
      <c r="AC1127" s="42">
        <f t="shared" si="587"/>
        <v>0</v>
      </c>
      <c r="AD1127" s="42">
        <f t="shared" si="587"/>
        <v>14440</v>
      </c>
      <c r="AE1127" s="42">
        <f t="shared" si="587"/>
        <v>70000</v>
      </c>
      <c r="AF1127" s="42">
        <f t="shared" si="587"/>
        <v>0</v>
      </c>
      <c r="AG1127" s="42">
        <f t="shared" si="587"/>
        <v>0</v>
      </c>
      <c r="AH1127" s="42">
        <f t="shared" si="587"/>
        <v>0</v>
      </c>
      <c r="AI1127" s="42">
        <f t="shared" si="587"/>
        <v>0</v>
      </c>
      <c r="AJ1127" s="42">
        <f t="shared" si="587"/>
        <v>0</v>
      </c>
      <c r="AK1127" s="42">
        <f t="shared" si="587"/>
        <v>70000</v>
      </c>
      <c r="AL1127" s="42">
        <f t="shared" si="587"/>
        <v>84440</v>
      </c>
      <c r="AM1127" s="42">
        <f t="shared" si="587"/>
        <v>0</v>
      </c>
      <c r="AN1127" s="42">
        <f t="shared" si="587"/>
        <v>0</v>
      </c>
      <c r="AO1127" s="42">
        <f t="shared" si="587"/>
        <v>0</v>
      </c>
      <c r="AP1127" s="42">
        <f t="shared" si="587"/>
        <v>0</v>
      </c>
      <c r="AQ1127" s="42">
        <f t="shared" si="587"/>
        <v>0</v>
      </c>
      <c r="AR1127" s="42">
        <f t="shared" si="587"/>
        <v>84440</v>
      </c>
      <c r="AS1127" s="42">
        <f t="shared" ref="AS1127:AY1127" si="588">+AS561</f>
        <v>0</v>
      </c>
      <c r="AT1127" s="42">
        <f t="shared" si="588"/>
        <v>0</v>
      </c>
      <c r="AU1127" s="42">
        <f t="shared" si="588"/>
        <v>0</v>
      </c>
      <c r="AV1127" s="42">
        <f t="shared" si="588"/>
        <v>0</v>
      </c>
      <c r="AW1127" s="42">
        <f t="shared" si="588"/>
        <v>0</v>
      </c>
      <c r="AX1127" s="42">
        <f t="shared" si="588"/>
        <v>0</v>
      </c>
      <c r="AY1127" s="42">
        <f t="shared" si="588"/>
        <v>0</v>
      </c>
      <c r="AZ1127" s="42">
        <f t="shared" ref="AZ1127:BF1127" si="589">+AZ561</f>
        <v>84440</v>
      </c>
      <c r="BA1127" s="42">
        <f t="shared" si="589"/>
        <v>0</v>
      </c>
      <c r="BB1127" s="42">
        <f t="shared" si="589"/>
        <v>0</v>
      </c>
      <c r="BC1127" s="42">
        <f t="shared" si="589"/>
        <v>0</v>
      </c>
      <c r="BD1127" s="42">
        <f t="shared" si="589"/>
        <v>0</v>
      </c>
      <c r="BE1127" s="42">
        <f t="shared" si="589"/>
        <v>0</v>
      </c>
      <c r="BF1127" s="42">
        <f t="shared" si="589"/>
        <v>84440</v>
      </c>
    </row>
    <row r="1128" spans="1:59" ht="52.5" hidden="1" customHeight="1">
      <c r="A1128" s="14" t="s">
        <v>1354</v>
      </c>
      <c r="B1128" s="14" t="s">
        <v>1354</v>
      </c>
      <c r="C1128" s="14" t="s">
        <v>1355</v>
      </c>
      <c r="D1128" s="83"/>
      <c r="E1128" s="83"/>
      <c r="F1128" s="50"/>
      <c r="G1128" s="50"/>
      <c r="H1128" s="52"/>
      <c r="I1128" s="52">
        <v>1</v>
      </c>
      <c r="J1128" s="42" t="e">
        <f t="shared" ref="J1128:BF1128" si="590">+J1088</f>
        <v>#REF!</v>
      </c>
      <c r="K1128" s="42" t="e">
        <f t="shared" si="590"/>
        <v>#REF!</v>
      </c>
      <c r="L1128" s="42" t="e">
        <f t="shared" si="590"/>
        <v>#REF!</v>
      </c>
      <c r="M1128" s="42" t="e">
        <f t="shared" si="590"/>
        <v>#REF!</v>
      </c>
      <c r="N1128" s="42" t="e">
        <f t="shared" si="590"/>
        <v>#REF!</v>
      </c>
      <c r="O1128" s="42" t="e">
        <f t="shared" si="590"/>
        <v>#REF!</v>
      </c>
      <c r="P1128" s="42" t="e">
        <f t="shared" si="590"/>
        <v>#REF!</v>
      </c>
      <c r="Q1128" s="42" t="e">
        <f t="shared" si="590"/>
        <v>#REF!</v>
      </c>
      <c r="R1128" s="42" t="e">
        <f t="shared" si="590"/>
        <v>#REF!</v>
      </c>
      <c r="S1128" s="42" t="e">
        <f t="shared" si="590"/>
        <v>#REF!</v>
      </c>
      <c r="T1128" s="42" t="e">
        <f t="shared" si="590"/>
        <v>#REF!</v>
      </c>
      <c r="U1128" s="42" t="e">
        <f t="shared" si="590"/>
        <v>#REF!</v>
      </c>
      <c r="V1128" s="42" t="e">
        <f t="shared" si="590"/>
        <v>#REF!</v>
      </c>
      <c r="W1128" s="42" t="e">
        <f t="shared" si="590"/>
        <v>#REF!</v>
      </c>
      <c r="X1128" s="42" t="e">
        <f t="shared" si="590"/>
        <v>#REF!</v>
      </c>
      <c r="Y1128" s="42" t="e">
        <f t="shared" si="590"/>
        <v>#REF!</v>
      </c>
      <c r="Z1128" s="42" t="e">
        <f t="shared" si="590"/>
        <v>#REF!</v>
      </c>
      <c r="AA1128" s="42" t="e">
        <f t="shared" si="590"/>
        <v>#REF!</v>
      </c>
      <c r="AB1128" s="42" t="e">
        <f t="shared" si="590"/>
        <v>#REF!</v>
      </c>
      <c r="AC1128" s="42" t="e">
        <f t="shared" si="590"/>
        <v>#REF!</v>
      </c>
      <c r="AD1128" s="42" t="e">
        <f t="shared" si="590"/>
        <v>#REF!</v>
      </c>
      <c r="AE1128" s="42" t="e">
        <f t="shared" si="590"/>
        <v>#REF!</v>
      </c>
      <c r="AF1128" s="42" t="e">
        <f t="shared" si="590"/>
        <v>#REF!</v>
      </c>
      <c r="AG1128" s="42" t="e">
        <f t="shared" si="590"/>
        <v>#REF!</v>
      </c>
      <c r="AH1128" s="42" t="e">
        <f t="shared" si="590"/>
        <v>#REF!</v>
      </c>
      <c r="AI1128" s="42" t="e">
        <f t="shared" si="590"/>
        <v>#REF!</v>
      </c>
      <c r="AJ1128" s="42" t="e">
        <f t="shared" si="590"/>
        <v>#REF!</v>
      </c>
      <c r="AK1128" s="42" t="e">
        <f t="shared" si="590"/>
        <v>#REF!</v>
      </c>
      <c r="AL1128" s="42" t="e">
        <f t="shared" si="590"/>
        <v>#REF!</v>
      </c>
      <c r="AM1128" s="42" t="e">
        <f t="shared" si="590"/>
        <v>#REF!</v>
      </c>
      <c r="AN1128" s="42" t="e">
        <f t="shared" si="590"/>
        <v>#REF!</v>
      </c>
      <c r="AO1128" s="42" t="e">
        <f t="shared" si="590"/>
        <v>#REF!</v>
      </c>
      <c r="AP1128" s="42" t="e">
        <f t="shared" si="590"/>
        <v>#REF!</v>
      </c>
      <c r="AQ1128" s="42" t="e">
        <f t="shared" si="590"/>
        <v>#REF!</v>
      </c>
      <c r="AR1128" s="42" t="e">
        <f t="shared" si="590"/>
        <v>#REF!</v>
      </c>
      <c r="AS1128" s="42" t="e">
        <f t="shared" ref="AS1128:AY1128" si="591">+AS1088</f>
        <v>#REF!</v>
      </c>
      <c r="AT1128" s="42" t="e">
        <f t="shared" si="591"/>
        <v>#REF!</v>
      </c>
      <c r="AU1128" s="42" t="e">
        <f t="shared" si="591"/>
        <v>#REF!</v>
      </c>
      <c r="AV1128" s="42" t="e">
        <f t="shared" si="591"/>
        <v>#REF!</v>
      </c>
      <c r="AW1128" s="42" t="e">
        <f t="shared" si="591"/>
        <v>#REF!</v>
      </c>
      <c r="AX1128" s="42" t="e">
        <f t="shared" si="591"/>
        <v>#REF!</v>
      </c>
      <c r="AY1128" s="42" t="e">
        <f t="shared" si="591"/>
        <v>#REF!</v>
      </c>
      <c r="AZ1128" s="42" t="e">
        <f t="shared" si="590"/>
        <v>#REF!</v>
      </c>
      <c r="BA1128" s="42" t="e">
        <f t="shared" si="590"/>
        <v>#REF!</v>
      </c>
      <c r="BB1128" s="42" t="e">
        <f t="shared" si="590"/>
        <v>#REF!</v>
      </c>
      <c r="BC1128" s="42" t="e">
        <f t="shared" si="590"/>
        <v>#REF!</v>
      </c>
      <c r="BD1128" s="42" t="e">
        <f t="shared" si="590"/>
        <v>#REF!</v>
      </c>
      <c r="BE1128" s="42" t="e">
        <f t="shared" si="590"/>
        <v>#REF!</v>
      </c>
      <c r="BF1128" s="42" t="e">
        <f t="shared" si="590"/>
        <v>#REF!</v>
      </c>
    </row>
    <row r="1129" spans="1:59" s="4" customFormat="1" ht="26.25" hidden="1" customHeight="1">
      <c r="A1129" s="55"/>
      <c r="B1129" s="28" t="s">
        <v>1368</v>
      </c>
      <c r="C1129" s="55"/>
      <c r="D1129" s="56"/>
      <c r="E1129" s="56"/>
      <c r="F1129" s="57"/>
      <c r="G1129" s="57"/>
      <c r="H1129" s="55"/>
      <c r="I1129" s="55"/>
      <c r="J1129" s="59"/>
      <c r="K1129" s="59"/>
      <c r="L1129" s="59"/>
      <c r="M1129" s="59"/>
      <c r="N1129" s="59"/>
      <c r="O1129" s="59"/>
      <c r="P1129" s="59"/>
      <c r="Q1129" s="59"/>
      <c r="R1129" s="59"/>
      <c r="S1129" s="59"/>
      <c r="T1129" s="59"/>
      <c r="U1129" s="59"/>
      <c r="V1129" s="59"/>
      <c r="W1129" s="59"/>
      <c r="X1129" s="59"/>
      <c r="Y1129" s="59"/>
      <c r="Z1129" s="59"/>
      <c r="AA1129" s="59"/>
      <c r="AB1129" s="59"/>
      <c r="AC1129" s="59"/>
      <c r="AD1129" s="59"/>
      <c r="AE1129" s="59"/>
      <c r="AF1129" s="59"/>
      <c r="AG1129" s="59"/>
      <c r="AH1129" s="59"/>
      <c r="AI1129" s="59"/>
      <c r="AJ1129" s="59"/>
      <c r="AK1129" s="59"/>
      <c r="AL1129" s="59"/>
      <c r="AM1129" s="59"/>
      <c r="AN1129" s="59"/>
      <c r="AO1129" s="59"/>
      <c r="AP1129" s="59"/>
      <c r="AQ1129" s="59"/>
      <c r="AR1129" s="59"/>
      <c r="AS1129" s="59"/>
      <c r="AT1129" s="59"/>
      <c r="AU1129" s="59"/>
      <c r="AV1129" s="59"/>
      <c r="AW1129" s="59"/>
      <c r="AX1129" s="59"/>
      <c r="AY1129" s="59"/>
      <c r="AZ1129" s="59"/>
      <c r="BA1129" s="59"/>
      <c r="BB1129" s="59"/>
      <c r="BC1129" s="59"/>
      <c r="BD1129" s="59"/>
      <c r="BE1129" s="59"/>
      <c r="BF1129" s="59"/>
      <c r="BG1129" s="93"/>
    </row>
    <row r="1130" spans="1:59" s="4" customFormat="1" ht="26.25" hidden="1" customHeight="1">
      <c r="A1130" s="55"/>
      <c r="B1130" s="28" t="s">
        <v>1367</v>
      </c>
      <c r="C1130" s="55"/>
      <c r="D1130" s="56"/>
      <c r="E1130" s="56"/>
      <c r="F1130" s="57"/>
      <c r="G1130" s="57"/>
      <c r="H1130" s="55"/>
      <c r="I1130" s="55"/>
      <c r="J1130" s="59"/>
      <c r="K1130" s="59"/>
      <c r="L1130" s="59"/>
      <c r="M1130" s="59"/>
      <c r="N1130" s="59"/>
      <c r="O1130" s="59"/>
      <c r="P1130" s="59"/>
      <c r="Q1130" s="59"/>
      <c r="R1130" s="59"/>
      <c r="S1130" s="59"/>
      <c r="T1130" s="59"/>
      <c r="U1130" s="59"/>
      <c r="V1130" s="59"/>
      <c r="W1130" s="59"/>
      <c r="X1130" s="59"/>
      <c r="Y1130" s="59"/>
      <c r="Z1130" s="59"/>
      <c r="AA1130" s="59"/>
      <c r="AB1130" s="59"/>
      <c r="AC1130" s="59"/>
      <c r="AD1130" s="59"/>
      <c r="AE1130" s="59"/>
      <c r="AF1130" s="59"/>
      <c r="AG1130" s="59"/>
      <c r="AH1130" s="59"/>
      <c r="AI1130" s="59"/>
      <c r="AJ1130" s="59"/>
      <c r="AK1130" s="59"/>
      <c r="AL1130" s="59"/>
      <c r="AM1130" s="59"/>
      <c r="AN1130" s="59"/>
      <c r="AO1130" s="59"/>
      <c r="AP1130" s="59"/>
      <c r="AQ1130" s="59"/>
      <c r="AR1130" s="59"/>
      <c r="AS1130" s="59"/>
      <c r="AT1130" s="59"/>
      <c r="AU1130" s="59"/>
      <c r="AV1130" s="59"/>
      <c r="AW1130" s="59"/>
      <c r="AX1130" s="59"/>
      <c r="AY1130" s="59"/>
      <c r="AZ1130" s="59"/>
      <c r="BA1130" s="59"/>
      <c r="BB1130" s="59"/>
      <c r="BC1130" s="59"/>
      <c r="BD1130" s="59"/>
      <c r="BE1130" s="59"/>
      <c r="BF1130" s="59"/>
      <c r="BG1130" s="93"/>
    </row>
    <row r="1131" spans="1:59" ht="26.25" hidden="1" customHeight="1">
      <c r="A1131" s="83" t="s">
        <v>8</v>
      </c>
      <c r="B1131" s="52" t="s">
        <v>8</v>
      </c>
      <c r="C1131" s="52"/>
      <c r="D1131" s="83"/>
      <c r="E1131" s="83"/>
      <c r="F1131" s="50"/>
      <c r="G1131" s="50"/>
      <c r="H1131" s="52"/>
      <c r="I1131" s="52">
        <v>6</v>
      </c>
      <c r="J1131" s="42" t="e">
        <f t="shared" ref="J1131:AO1131" si="592">+J270+J271+J651+J1022+J1023+J1024</f>
        <v>#REF!</v>
      </c>
      <c r="K1131" s="42" t="e">
        <f t="shared" si="592"/>
        <v>#REF!</v>
      </c>
      <c r="L1131" s="42" t="e">
        <f t="shared" si="592"/>
        <v>#REF!</v>
      </c>
      <c r="M1131" s="42" t="e">
        <f t="shared" si="592"/>
        <v>#REF!</v>
      </c>
      <c r="N1131" s="42" t="e">
        <f t="shared" si="592"/>
        <v>#REF!</v>
      </c>
      <c r="O1131" s="42" t="e">
        <f t="shared" si="592"/>
        <v>#REF!</v>
      </c>
      <c r="P1131" s="42" t="e">
        <f t="shared" si="592"/>
        <v>#REF!</v>
      </c>
      <c r="Q1131" s="42" t="e">
        <f t="shared" si="592"/>
        <v>#REF!</v>
      </c>
      <c r="R1131" s="42" t="e">
        <f t="shared" si="592"/>
        <v>#REF!</v>
      </c>
      <c r="S1131" s="42" t="e">
        <f t="shared" si="592"/>
        <v>#REF!</v>
      </c>
      <c r="T1131" s="42" t="e">
        <f t="shared" si="592"/>
        <v>#REF!</v>
      </c>
      <c r="U1131" s="42" t="e">
        <f t="shared" si="592"/>
        <v>#REF!</v>
      </c>
      <c r="V1131" s="42" t="e">
        <f t="shared" si="592"/>
        <v>#REF!</v>
      </c>
      <c r="W1131" s="42" t="e">
        <f t="shared" si="592"/>
        <v>#REF!</v>
      </c>
      <c r="X1131" s="42" t="e">
        <f t="shared" si="592"/>
        <v>#REF!</v>
      </c>
      <c r="Y1131" s="42" t="e">
        <f t="shared" si="592"/>
        <v>#REF!</v>
      </c>
      <c r="Z1131" s="42" t="e">
        <f t="shared" si="592"/>
        <v>#REF!</v>
      </c>
      <c r="AA1131" s="42" t="e">
        <f t="shared" si="592"/>
        <v>#REF!</v>
      </c>
      <c r="AB1131" s="42" t="e">
        <f t="shared" si="592"/>
        <v>#REF!</v>
      </c>
      <c r="AC1131" s="42" t="e">
        <f t="shared" si="592"/>
        <v>#REF!</v>
      </c>
      <c r="AD1131" s="42" t="e">
        <f t="shared" si="592"/>
        <v>#REF!</v>
      </c>
      <c r="AE1131" s="42" t="e">
        <f t="shared" si="592"/>
        <v>#REF!</v>
      </c>
      <c r="AF1131" s="42" t="e">
        <f t="shared" si="592"/>
        <v>#REF!</v>
      </c>
      <c r="AG1131" s="42" t="e">
        <f t="shared" si="592"/>
        <v>#REF!</v>
      </c>
      <c r="AH1131" s="42" t="e">
        <f t="shared" si="592"/>
        <v>#REF!</v>
      </c>
      <c r="AI1131" s="42" t="e">
        <f t="shared" si="592"/>
        <v>#REF!</v>
      </c>
      <c r="AJ1131" s="42" t="e">
        <f t="shared" si="592"/>
        <v>#REF!</v>
      </c>
      <c r="AK1131" s="42" t="e">
        <f t="shared" si="592"/>
        <v>#REF!</v>
      </c>
      <c r="AL1131" s="42" t="e">
        <f t="shared" si="592"/>
        <v>#REF!</v>
      </c>
      <c r="AM1131" s="42" t="e">
        <f t="shared" si="592"/>
        <v>#REF!</v>
      </c>
      <c r="AN1131" s="42" t="e">
        <f t="shared" si="592"/>
        <v>#REF!</v>
      </c>
      <c r="AO1131" s="42" t="e">
        <f t="shared" si="592"/>
        <v>#REF!</v>
      </c>
      <c r="AP1131" s="42" t="e">
        <f t="shared" ref="AP1131:BF1131" si="593">+AP270+AP271+AP651+AP1022+AP1023+AP1024</f>
        <v>#REF!</v>
      </c>
      <c r="AQ1131" s="42" t="e">
        <f t="shared" si="593"/>
        <v>#REF!</v>
      </c>
      <c r="AR1131" s="42" t="e">
        <f t="shared" si="593"/>
        <v>#REF!</v>
      </c>
      <c r="AS1131" s="42" t="e">
        <f t="shared" si="593"/>
        <v>#REF!</v>
      </c>
      <c r="AT1131" s="42" t="e">
        <f t="shared" si="593"/>
        <v>#REF!</v>
      </c>
      <c r="AU1131" s="42" t="e">
        <f t="shared" si="593"/>
        <v>#REF!</v>
      </c>
      <c r="AV1131" s="42" t="e">
        <f t="shared" si="593"/>
        <v>#REF!</v>
      </c>
      <c r="AW1131" s="42" t="e">
        <f t="shared" si="593"/>
        <v>#REF!</v>
      </c>
      <c r="AX1131" s="42" t="e">
        <f t="shared" si="593"/>
        <v>#REF!</v>
      </c>
      <c r="AY1131" s="42" t="e">
        <f t="shared" si="593"/>
        <v>#REF!</v>
      </c>
      <c r="AZ1131" s="42" t="e">
        <f t="shared" si="593"/>
        <v>#REF!</v>
      </c>
      <c r="BA1131" s="42" t="e">
        <f t="shared" si="593"/>
        <v>#REF!</v>
      </c>
      <c r="BB1131" s="42" t="e">
        <f t="shared" si="593"/>
        <v>#REF!</v>
      </c>
      <c r="BC1131" s="42" t="e">
        <f t="shared" si="593"/>
        <v>#REF!</v>
      </c>
      <c r="BD1131" s="42" t="e">
        <f t="shared" si="593"/>
        <v>#REF!</v>
      </c>
      <c r="BE1131" s="42" t="e">
        <f t="shared" si="593"/>
        <v>#REF!</v>
      </c>
      <c r="BF1131" s="42" t="e">
        <f t="shared" si="593"/>
        <v>#REF!</v>
      </c>
    </row>
    <row r="1132" spans="1:59" ht="26.25" hidden="1" customHeight="1">
      <c r="A1132" s="14" t="s">
        <v>7</v>
      </c>
      <c r="B1132" s="14" t="s">
        <v>7</v>
      </c>
      <c r="C1132" s="14" t="s">
        <v>7</v>
      </c>
      <c r="D1132" s="83"/>
      <c r="E1132" s="83"/>
      <c r="F1132" s="50"/>
      <c r="G1132" s="50"/>
      <c r="H1132" s="52"/>
      <c r="I1132" s="52">
        <v>3</v>
      </c>
      <c r="J1132" s="44">
        <f t="shared" ref="J1132:AO1132" si="594">+J129+J580+J1017</f>
        <v>214502165.697</v>
      </c>
      <c r="K1132" s="44">
        <f t="shared" si="594"/>
        <v>11242219.535</v>
      </c>
      <c r="L1132" s="44">
        <f t="shared" si="594"/>
        <v>0</v>
      </c>
      <c r="M1132" s="44">
        <f t="shared" si="594"/>
        <v>425171.1284843898</v>
      </c>
      <c r="N1132" s="44">
        <f t="shared" si="594"/>
        <v>48239539.950000003</v>
      </c>
      <c r="O1132" s="44">
        <f t="shared" si="594"/>
        <v>8070097</v>
      </c>
      <c r="P1132" s="44">
        <f t="shared" si="594"/>
        <v>282479193.31048441</v>
      </c>
      <c r="Q1132" s="44">
        <f t="shared" si="594"/>
        <v>356308319.84957999</v>
      </c>
      <c r="R1132" s="44">
        <f t="shared" si="594"/>
        <v>8782353.4600000009</v>
      </c>
      <c r="S1132" s="44">
        <f t="shared" si="594"/>
        <v>2347000</v>
      </c>
      <c r="T1132" s="44">
        <f t="shared" si="594"/>
        <v>5917885.6574843898</v>
      </c>
      <c r="U1132" s="44">
        <f t="shared" si="594"/>
        <v>123728976.95</v>
      </c>
      <c r="V1132" s="44">
        <f t="shared" si="594"/>
        <v>3088830</v>
      </c>
      <c r="W1132" s="44">
        <f t="shared" si="594"/>
        <v>500173365.91706431</v>
      </c>
      <c r="X1132" s="44">
        <f t="shared" si="594"/>
        <v>401449634.05438</v>
      </c>
      <c r="Y1132" s="44">
        <f t="shared" si="594"/>
        <v>12240603.460000001</v>
      </c>
      <c r="Z1132" s="44">
        <f t="shared" si="594"/>
        <v>0</v>
      </c>
      <c r="AA1132" s="44">
        <f t="shared" si="594"/>
        <v>39629458.740000002</v>
      </c>
      <c r="AB1132" s="44">
        <f t="shared" si="594"/>
        <v>141250851.06999999</v>
      </c>
      <c r="AC1132" s="44">
        <f t="shared" si="594"/>
        <v>2218713</v>
      </c>
      <c r="AD1132" s="44">
        <f t="shared" si="594"/>
        <v>596789260.32437992</v>
      </c>
      <c r="AE1132" s="44">
        <f t="shared" si="594"/>
        <v>320243089.18180001</v>
      </c>
      <c r="AF1132" s="44">
        <f t="shared" si="594"/>
        <v>28227223.460000001</v>
      </c>
      <c r="AG1132" s="44">
        <f t="shared" si="594"/>
        <v>0</v>
      </c>
      <c r="AH1132" s="44">
        <f t="shared" si="594"/>
        <v>13269550</v>
      </c>
      <c r="AI1132" s="44">
        <f t="shared" si="594"/>
        <v>85485169.870000005</v>
      </c>
      <c r="AJ1132" s="44">
        <f t="shared" si="594"/>
        <v>1256810</v>
      </c>
      <c r="AK1132" s="44">
        <f t="shared" si="594"/>
        <v>448481842.51180005</v>
      </c>
      <c r="AL1132" s="44">
        <f t="shared" si="594"/>
        <v>1343085208.7827599</v>
      </c>
      <c r="AM1132" s="44">
        <f t="shared" si="594"/>
        <v>60492399.914999999</v>
      </c>
      <c r="AN1132" s="44">
        <f t="shared" si="594"/>
        <v>2347000</v>
      </c>
      <c r="AO1132" s="44">
        <f t="shared" si="594"/>
        <v>60422533.525968783</v>
      </c>
      <c r="AP1132" s="44">
        <f t="shared" ref="AP1132:BF1132" si="595">+AP129+AP580+AP1017</f>
        <v>398704537.84000003</v>
      </c>
      <c r="AQ1132" s="44">
        <f t="shared" si="595"/>
        <v>14634450</v>
      </c>
      <c r="AR1132" s="44">
        <f t="shared" si="595"/>
        <v>1879686130.0637286</v>
      </c>
      <c r="AS1132" s="44">
        <f t="shared" si="595"/>
        <v>535130165.76999998</v>
      </c>
      <c r="AT1132" s="44">
        <f t="shared" si="595"/>
        <v>121497</v>
      </c>
      <c r="AU1132" s="44">
        <f t="shared" si="595"/>
        <v>0</v>
      </c>
      <c r="AV1132" s="44">
        <f t="shared" si="595"/>
        <v>0</v>
      </c>
      <c r="AW1132" s="44">
        <f t="shared" si="595"/>
        <v>68827640</v>
      </c>
      <c r="AX1132" s="44">
        <f t="shared" si="595"/>
        <v>510.6</v>
      </c>
      <c r="AY1132" s="44">
        <f t="shared" si="595"/>
        <v>604079813.37</v>
      </c>
      <c r="AZ1132" s="44">
        <f t="shared" si="595"/>
        <v>1878215374.5527599</v>
      </c>
      <c r="BA1132" s="44">
        <f t="shared" si="595"/>
        <v>60613896.914999999</v>
      </c>
      <c r="BB1132" s="44">
        <f t="shared" si="595"/>
        <v>2347000</v>
      </c>
      <c r="BC1132" s="44">
        <f t="shared" si="595"/>
        <v>59418533.525968783</v>
      </c>
      <c r="BD1132" s="44">
        <f t="shared" si="595"/>
        <v>467532177.84000003</v>
      </c>
      <c r="BE1132" s="44">
        <f t="shared" si="595"/>
        <v>14634960.6</v>
      </c>
      <c r="BF1132" s="44">
        <f t="shared" si="595"/>
        <v>2484750163.3387289</v>
      </c>
    </row>
    <row r="1133" spans="1:59" ht="26.25" hidden="1" customHeight="1">
      <c r="A1133" s="14" t="s">
        <v>21</v>
      </c>
      <c r="B1133" s="14" t="s">
        <v>21</v>
      </c>
      <c r="C1133" s="14" t="s">
        <v>21</v>
      </c>
      <c r="D1133" s="83"/>
      <c r="E1133" s="83"/>
      <c r="F1133" s="50"/>
      <c r="G1133" s="50"/>
      <c r="H1133" s="52"/>
      <c r="I1133" s="52">
        <v>1</v>
      </c>
      <c r="J1133" s="42" t="e">
        <f t="shared" ref="J1133:AR1133" si="596">+J1114</f>
        <v>#REF!</v>
      </c>
      <c r="K1133" s="42" t="e">
        <f t="shared" si="596"/>
        <v>#REF!</v>
      </c>
      <c r="L1133" s="42" t="e">
        <f t="shared" si="596"/>
        <v>#REF!</v>
      </c>
      <c r="M1133" s="42" t="e">
        <f t="shared" si="596"/>
        <v>#REF!</v>
      </c>
      <c r="N1133" s="42" t="e">
        <f t="shared" si="596"/>
        <v>#REF!</v>
      </c>
      <c r="O1133" s="42" t="e">
        <f t="shared" si="596"/>
        <v>#REF!</v>
      </c>
      <c r="P1133" s="42" t="e">
        <f t="shared" si="596"/>
        <v>#REF!</v>
      </c>
      <c r="Q1133" s="42" t="e">
        <f t="shared" si="596"/>
        <v>#REF!</v>
      </c>
      <c r="R1133" s="42" t="e">
        <f t="shared" si="596"/>
        <v>#REF!</v>
      </c>
      <c r="S1133" s="42" t="e">
        <f t="shared" si="596"/>
        <v>#REF!</v>
      </c>
      <c r="T1133" s="42" t="e">
        <f t="shared" si="596"/>
        <v>#REF!</v>
      </c>
      <c r="U1133" s="42" t="e">
        <f t="shared" si="596"/>
        <v>#REF!</v>
      </c>
      <c r="V1133" s="42" t="e">
        <f t="shared" si="596"/>
        <v>#REF!</v>
      </c>
      <c r="W1133" s="42" t="e">
        <f t="shared" si="596"/>
        <v>#REF!</v>
      </c>
      <c r="X1133" s="42" t="e">
        <f t="shared" si="596"/>
        <v>#REF!</v>
      </c>
      <c r="Y1133" s="42" t="e">
        <f t="shared" si="596"/>
        <v>#REF!</v>
      </c>
      <c r="Z1133" s="42" t="e">
        <f t="shared" si="596"/>
        <v>#REF!</v>
      </c>
      <c r="AA1133" s="42" t="e">
        <f t="shared" si="596"/>
        <v>#REF!</v>
      </c>
      <c r="AB1133" s="42" t="e">
        <f t="shared" si="596"/>
        <v>#REF!</v>
      </c>
      <c r="AC1133" s="42" t="e">
        <f t="shared" si="596"/>
        <v>#REF!</v>
      </c>
      <c r="AD1133" s="42" t="e">
        <f t="shared" si="596"/>
        <v>#REF!</v>
      </c>
      <c r="AE1133" s="42" t="e">
        <f t="shared" si="596"/>
        <v>#REF!</v>
      </c>
      <c r="AF1133" s="42" t="e">
        <f t="shared" si="596"/>
        <v>#REF!</v>
      </c>
      <c r="AG1133" s="42" t="e">
        <f t="shared" si="596"/>
        <v>#REF!</v>
      </c>
      <c r="AH1133" s="42" t="e">
        <f t="shared" si="596"/>
        <v>#REF!</v>
      </c>
      <c r="AI1133" s="42" t="e">
        <f t="shared" si="596"/>
        <v>#REF!</v>
      </c>
      <c r="AJ1133" s="42" t="e">
        <f t="shared" si="596"/>
        <v>#REF!</v>
      </c>
      <c r="AK1133" s="42" t="e">
        <f t="shared" si="596"/>
        <v>#REF!</v>
      </c>
      <c r="AL1133" s="42" t="e">
        <f t="shared" si="596"/>
        <v>#REF!</v>
      </c>
      <c r="AM1133" s="42" t="e">
        <f t="shared" si="596"/>
        <v>#REF!</v>
      </c>
      <c r="AN1133" s="42" t="e">
        <f t="shared" si="596"/>
        <v>#REF!</v>
      </c>
      <c r="AO1133" s="42" t="e">
        <f t="shared" si="596"/>
        <v>#REF!</v>
      </c>
      <c r="AP1133" s="42" t="e">
        <f t="shared" si="596"/>
        <v>#REF!</v>
      </c>
      <c r="AQ1133" s="42" t="e">
        <f t="shared" si="596"/>
        <v>#REF!</v>
      </c>
      <c r="AR1133" s="42" t="e">
        <f t="shared" si="596"/>
        <v>#REF!</v>
      </c>
      <c r="AS1133" s="42" t="e">
        <f t="shared" ref="AS1133:AY1133" si="597">+AS1114</f>
        <v>#REF!</v>
      </c>
      <c r="AT1133" s="42" t="e">
        <f t="shared" si="597"/>
        <v>#REF!</v>
      </c>
      <c r="AU1133" s="42" t="e">
        <f t="shared" si="597"/>
        <v>#REF!</v>
      </c>
      <c r="AV1133" s="42" t="e">
        <f t="shared" si="597"/>
        <v>#REF!</v>
      </c>
      <c r="AW1133" s="42" t="e">
        <f t="shared" si="597"/>
        <v>#REF!</v>
      </c>
      <c r="AX1133" s="42" t="e">
        <f t="shared" si="597"/>
        <v>#REF!</v>
      </c>
      <c r="AY1133" s="42" t="e">
        <f t="shared" si="597"/>
        <v>#REF!</v>
      </c>
      <c r="AZ1133" s="42" t="e">
        <f t="shared" ref="AZ1133:BF1133" si="598">+AZ1114</f>
        <v>#REF!</v>
      </c>
      <c r="BA1133" s="42" t="e">
        <f t="shared" si="598"/>
        <v>#REF!</v>
      </c>
      <c r="BB1133" s="42" t="e">
        <f t="shared" si="598"/>
        <v>#REF!</v>
      </c>
      <c r="BC1133" s="42" t="e">
        <f t="shared" si="598"/>
        <v>#REF!</v>
      </c>
      <c r="BD1133" s="42" t="e">
        <f t="shared" si="598"/>
        <v>#REF!</v>
      </c>
      <c r="BE1133" s="42" t="e">
        <f t="shared" si="598"/>
        <v>#REF!</v>
      </c>
      <c r="BF1133" s="42" t="e">
        <f t="shared" si="598"/>
        <v>#REF!</v>
      </c>
    </row>
    <row r="1134" spans="1:59" hidden="1">
      <c r="A1134" s="14" t="s">
        <v>1346</v>
      </c>
      <c r="B1134" s="14" t="s">
        <v>1346</v>
      </c>
      <c r="C1134" s="14" t="s">
        <v>1346</v>
      </c>
      <c r="D1134" s="83"/>
      <c r="E1134" s="83"/>
      <c r="F1134" s="50"/>
      <c r="G1134" s="50"/>
      <c r="H1134" s="52"/>
      <c r="I1134" s="52"/>
      <c r="J1134" s="42"/>
      <c r="K1134" s="42"/>
      <c r="L1134" s="42"/>
      <c r="M1134" s="42"/>
      <c r="N1134" s="42"/>
      <c r="O1134" s="42"/>
      <c r="P1134" s="42"/>
      <c r="Q1134" s="42"/>
      <c r="R1134" s="42"/>
      <c r="S1134" s="42"/>
      <c r="T1134" s="42"/>
      <c r="U1134" s="42"/>
      <c r="V1134" s="42"/>
      <c r="W1134" s="42"/>
      <c r="X1134" s="42"/>
      <c r="Y1134" s="42"/>
      <c r="Z1134" s="42"/>
      <c r="AA1134" s="42"/>
      <c r="AB1134" s="42"/>
      <c r="AC1134" s="42"/>
      <c r="AD1134" s="42"/>
      <c r="AE1134" s="42"/>
      <c r="AF1134" s="42"/>
      <c r="AG1134" s="42"/>
      <c r="AH1134" s="42"/>
      <c r="AI1134" s="42"/>
      <c r="AJ1134" s="42"/>
      <c r="AK1134" s="42"/>
      <c r="AL1134" s="42"/>
      <c r="AM1134" s="42"/>
      <c r="AN1134" s="42"/>
      <c r="AO1134" s="42"/>
      <c r="AP1134" s="42"/>
      <c r="AQ1134" s="42"/>
      <c r="AR1134" s="42"/>
      <c r="AS1134" s="42"/>
      <c r="AT1134" s="42"/>
      <c r="AU1134" s="42"/>
      <c r="AV1134" s="42"/>
      <c r="AW1134" s="42"/>
      <c r="AX1134" s="42"/>
      <c r="AY1134" s="42"/>
      <c r="AZ1134" s="42"/>
      <c r="BA1134" s="42"/>
      <c r="BB1134" s="42"/>
      <c r="BC1134" s="42"/>
      <c r="BD1134" s="42"/>
      <c r="BE1134" s="42"/>
      <c r="BF1134" s="42"/>
    </row>
    <row r="1135" spans="1:59" ht="26.25" hidden="1" customHeight="1">
      <c r="A1135" s="14" t="s">
        <v>10</v>
      </c>
      <c r="B1135" s="14" t="s">
        <v>10</v>
      </c>
      <c r="C1135" s="14" t="s">
        <v>10</v>
      </c>
      <c r="D1135" s="83"/>
      <c r="E1135" s="83"/>
      <c r="F1135" s="50"/>
      <c r="G1135" s="50"/>
      <c r="H1135" s="52"/>
      <c r="I1135" s="52">
        <v>131</v>
      </c>
      <c r="J1135" s="42" t="e">
        <f>+J790+J791+J793+J794+J795+J796+J797+J798+J799+#REF!+#REF!+#REF!+#REF!+#REF!+J800+J801+J802+J803+J804+J805+J806+J807+J808+J809+J810+J811+J812+J813+J814+J815+J816+J817+J818+J819+J820+J821+J822+J823+J824+J825+J826+J827+J828+J829+#REF!+J830+J831+J832+J833+J837+J838+#REF!+#REF!+#REF!+J839+J840+#REF!+#REF!+#REF!+#REF!+J842+J843+J844+J885+J886+J887+J888+J889+J890+J891+J892+J893+J894+J895+J896+J897+J898+J899+J900+#REF!+#REF!+J903+J904+#REF!+J908+J909+J910+J911+J912+J913+J914+J915+J916+J917+J918+J919+J920+J921+J922+J923+J924+J925+J926+J927+J928+J929+J930+#REF!+J946+J948+J951+J952+J953+J954+J955+J956+J931+J932+J933+J957+J958+J959+J960+J962+J963+J964+J965+J966+J967+J968+J969</f>
        <v>#REF!</v>
      </c>
      <c r="K1135" s="42" t="e">
        <f>+K790+K791+K793+K794+K795+K796+K797+K798+K799+#REF!+#REF!+#REF!+#REF!+#REF!+K800+K801+K802+K803+K804+K805+K806+K807+K808+K809+K810+K811+K812+K813+K814+K815+K816+K817+K818+K819+K820+K821+K822+K823+K824+K825+K826+K827+K828+K829+#REF!+K830+K831+K832+K833+K837+K838+#REF!+#REF!+#REF!+K839+K840+#REF!+#REF!+#REF!+#REF!+K842+K843+K844+K885+K886+K887+K888+K889+K890+K891+K892+K893+K894+K895+K896+K897+K898+K899+K900+#REF!+#REF!+K903+K904+#REF!+K908+K909+K910+K911+K912+K913+K914+K915+K916+K917+K918+K919+K920+K921+K922+K923+K924+K925+K926+K927+K928+K929+K930+#REF!+K946+K948+K951+K952+K953+K954+K955+K956+K931+K932+K933+K957+K958+K959+K960+K962+K963+K964+K965+K966+K967+K968+K969</f>
        <v>#REF!</v>
      </c>
      <c r="L1135" s="42" t="e">
        <f>+L790+L791+L793+L794+L795+L796+L797+L798+L799+#REF!+#REF!+#REF!+#REF!+#REF!+L800+L801+L802+L803+L804+L805+L806+L807+L808+L809+L810+L811+L812+L813+L814+L815+L816+L817+L818+L819+L820+L821+L822+L823+L824+L825+L826+L827+L828+L829+#REF!+L830+L831+L832+L833+L837+L838+#REF!+#REF!+#REF!+L839+L840+#REF!+#REF!+#REF!+#REF!+L842+L843+L844+L885+L886+L887+L888+L889+L890+L891+L892+L893+L894+L895+L896+L897+L898+L899+L900+#REF!+#REF!+L903+L904+#REF!+L908+L909+L910+L911+L912+L913+L914+L915+L916+L917+L918+L919+L920+L921+L922+L923+L924+L925+L926+L927+L928+L929+L930+#REF!+L946+L948+L951+L952+L953+L954+L955+L956+L931+L932+L933+L957+L958+L959+L960+L962+L963+L964+L965+L966+L967+L968+L969</f>
        <v>#REF!</v>
      </c>
      <c r="M1135" s="42" t="e">
        <f>+M790+M791+M793+M794+M795+M796+M797+M798+M799+#REF!+#REF!+#REF!+#REF!+#REF!+M800+M801+M802+M803+M804+M805+M806+M807+M808+M809+M810+M811+M812+M813+M814+M815+M816+M817+M818+M819+M820+M821+M822+M823+M824+M825+M826+M827+M828+M829+#REF!+M830+M831+M832+M833+M837+M838+#REF!+#REF!+#REF!+M839+M840+#REF!+#REF!+#REF!+#REF!+M842+M843+M844+M885+M886+M887+M888+M889+M890+M891+M892+M893+M894+M895+M896+M897+M898+M899+M900+#REF!+#REF!+M903+M904+#REF!+M908+M909+M910+M911+M912+M913+M914+M915+M916+M917+M918+M919+M920+M921+M922+M923+M924+M925+M926+M927+M928+M929+M930+#REF!+M946+M948+M951+M952+M953+M954+M955+M956+M931+M932+M933+M957+M958+M959+M960+M962+M963+M964+M965+M966+M967+M968+M969</f>
        <v>#REF!</v>
      </c>
      <c r="N1135" s="42" t="e">
        <f>+N790+N791+N793+N794+N795+N796+N797+N798+N799+#REF!+#REF!+#REF!+#REF!+#REF!+N800+N801+N802+N803+N804+N805+N806+N807+N808+N809+N810+N811+N812+N813+N814+N815+N816+N817+N818+N819+N820+N821+N822+N823+N824+N825+N826+N827+N828+N829+#REF!+N830+N831+N832+N833+N837+N838+#REF!+#REF!+#REF!+N839+N840+#REF!+#REF!+#REF!+#REF!+N842+N843+N844+N885+N886+N887+N888+N889+N890+N891+N892+N893+N894+N895+N896+N897+N898+N899+N900+#REF!+#REF!+N903+N904+#REF!+N908+N909+N910+N911+N912+N913+N914+N915+N916+N917+N918+N919+N920+N921+N922+N923+N924+N925+N926+N927+N928+N929+N930+#REF!+N946+N948+N951+N952+N953+N954+N955+N956+N931+N932+N933+N957+N958+N959+N960+N962+N963+N964+N965+N966+N967+N968+N969</f>
        <v>#REF!</v>
      </c>
      <c r="O1135" s="42" t="e">
        <f>+O790+O791+O793+O794+O795+O796+O797+O798+O799+#REF!+#REF!+#REF!+#REF!+#REF!+O800+O801+O802+O803+O804+O805+O806+O807+O808+O809+O810+O811+O812+O813+O814+O815+O816+O817+O818+O819+O820+O821+O822+O823+O824+O825+O826+O827+O828+O829+#REF!+O830+O831+O832+O833+O837+O838+#REF!+#REF!+#REF!+O839+O840+#REF!+#REF!+#REF!+#REF!+O842+O843+O844+O885+O886+O887+O888+O889+O890+O891+O892+O893+O894+O895+O896+O897+O898+O899+O900+#REF!+#REF!+O903+O904+#REF!+O908+O909+O910+O911+O912+O913+O914+O915+O916+O917+O918+O919+O920+O921+O922+O923+O924+O925+O926+O927+O928+O929+O930+#REF!+O946+O948+O951+O952+O953+O954+O955+O956+O931+O932+O933+O957+O958+O959+O960+O962+O963+O964+O965+O966+O967+O968+O969</f>
        <v>#REF!</v>
      </c>
      <c r="P1135" s="42" t="e">
        <f>+P790+P791+P793+P794+P795+P796+P797+P798+P799+#REF!+#REF!+#REF!+#REF!+#REF!+P800+P801+P802+P803+P804+P805+P806+P807+P808+P809+P810+P811+P812+P813+P814+P815+P816+P817+P818+P819+P820+P821+P822+P823+P824+P825+P826+P827+P828+P829+#REF!+P830+P831+P832+P833+P837+P838+#REF!+#REF!+#REF!+P839+P840+#REF!+#REF!+#REF!+#REF!+P842+P843+P844+P885+P886+P887+P888+P889+P890+P891+P892+P893+P894+P895+P896+P897+P898+P899+P900+#REF!+#REF!+P903+P904+#REF!+P908+P909+P910+P911+P912+P913+P914+P915+P916+P917+P918+P919+P920+P921+P922+P923+P924+P925+P926+P927+P928+P929+P930+#REF!+P946+P948+P951+P952+P953+P954+P955+P956+P931+P932+P933+P957+P958+P959+P960+P962+P963+P964+P965+P966+P967+P968+P969</f>
        <v>#REF!</v>
      </c>
      <c r="Q1135" s="42" t="e">
        <f>+Q790+Q791+Q793+Q794+Q795+Q796+Q797+Q798+Q799+#REF!+#REF!+#REF!+#REF!+#REF!+Q800+Q801+Q802+Q803+Q804+Q805+Q806+Q807+Q808+Q809+Q810+Q811+Q812+Q813+Q814+Q815+Q816+Q817+Q818+Q819+Q820+Q821+Q822+Q823+Q824+Q825+Q826+Q827+Q828+Q829+#REF!+Q830+Q831+Q832+Q833+Q837+Q838+#REF!+#REF!+#REF!+Q839+Q840+#REF!+#REF!+#REF!+#REF!+Q842+Q843+Q844+Q885+Q886+Q887+Q888+Q889+Q890+Q891+Q892+Q893+Q894+Q895+Q896+Q897+Q898+Q899+Q900+#REF!+#REF!+Q903+Q904+#REF!+Q908+Q909+Q910+Q911+Q912+Q913+Q914+Q915+Q916+Q917+Q918+Q919+Q920+Q921+Q922+Q923+Q924+Q925+Q926+Q927+Q928+Q929+Q930+#REF!+Q946+Q948+Q951+Q952+Q953+Q954+Q955+Q956+Q931+Q932+Q933+Q957+Q958+Q959+Q960+Q962+Q963+Q964+Q965+Q966+Q967+Q968+Q969</f>
        <v>#REF!</v>
      </c>
      <c r="R1135" s="42" t="e">
        <f>+R790+R791+R793+R794+R795+R796+R797+R798+R799+#REF!+#REF!+#REF!+#REF!+#REF!+R800+R801+R802+R803+R804+R805+R806+R807+R808+R809+R810+R811+R812+R813+R814+R815+R816+R817+R818+R819+R820+R821+R822+R823+R824+R825+R826+R827+R828+R829+#REF!+R830+R831+R832+R833+R837+R838+#REF!+#REF!+#REF!+R839+R840+#REF!+#REF!+#REF!+#REF!+R842+R843+R844+R885+R886+R887+R888+R889+R890+R891+R892+R893+R894+R895+R896+R897+R898+R899+R900+#REF!+#REF!+R903+R904+#REF!+R908+R909+R910+R911+R912+R913+R914+R915+R916+R917+R918+R919+R920+R921+R922+R923+R924+R925+R926+R927+R928+R929+R930+#REF!+R946+R948+R951+R952+R953+R954+R955+R956+R931+R932+R933+R957+R958+R959+R960+R962+R963+R964+R965+R966+R967+R968+R969</f>
        <v>#REF!</v>
      </c>
      <c r="S1135" s="42" t="e">
        <f>+S790+S791+S793+S794+S795+S796+S797+S798+S799+#REF!+#REF!+#REF!+#REF!+#REF!+S800+S801+S802+S803+S804+S805+S806+S807+S808+S809+S810+S811+S812+S813+S814+S815+S816+S817+S818+S819+S820+S821+S822+S823+S824+S825+S826+S827+S828+S829+#REF!+S830+S831+S832+S833+S837+S838+#REF!+#REF!+#REF!+S839+S840+#REF!+#REF!+#REF!+#REF!+S842+S843+S844+S885+S886+S887+S888+S889+S890+S891+S892+S893+S894+S895+S896+S897+S898+S899+S900+#REF!+#REF!+S903+S904+#REF!+S908+S909+S910+S911+S912+S913+S914+S915+S916+S917+S918+S919+S920+S921+S922+S923+S924+S925+S926+S927+S928+S929+S930+#REF!+S946+S948+S951+S952+S953+S954+S955+S956+S931+S932+S933+S957+S958+S959+S960+S962+S963+S964+S965+S966+S967+S968+S969</f>
        <v>#REF!</v>
      </c>
      <c r="T1135" s="42" t="e">
        <f>+T790+T791+T793+T794+T795+T796+T797+T798+T799+#REF!+#REF!+#REF!+#REF!+#REF!+T800+T801+T802+T803+T804+T805+T806+T807+T808+T809+T810+T811+T812+T813+T814+T815+T816+T817+T818+T819+T820+T821+T822+T823+T824+T825+T826+T827+T828+T829+#REF!+T830+T831+T832+T833+T837+T838+#REF!+#REF!+#REF!+T839+T840+#REF!+#REF!+#REF!+#REF!+T842+T843+T844+T885+T886+T887+T888+T889+T890+T891+T892+T893+T894+T895+T896+T897+T898+T899+T900+#REF!+#REF!+T903+T904+#REF!+T908+T909+T910+T911+T912+T913+T914+T915+T916+T917+T918+T919+T920+T921+T922+T923+T924+T925+T926+T927+T928+T929+T930+#REF!+T946+T948+T951+T952+T953+T954+T955+T956+T931+T932+T933+T957+T958+T959+T960+T962+T963+T964+T965+T966+T967+T968+T969</f>
        <v>#REF!</v>
      </c>
      <c r="U1135" s="42" t="e">
        <f>+U790+U791+U793+U794+U795+U796+U797+U798+U799+#REF!+#REF!+#REF!+#REF!+#REF!+U800+U801+U802+U803+U804+U805+U806+U807+U808+U809+U810+U811+U812+U813+U814+U815+U816+U817+U818+U819+U820+U821+U822+U823+U824+U825+U826+U827+U828+U829+#REF!+U830+U831+U832+U833+U837+U838+#REF!+#REF!+#REF!+U839+U840+#REF!+#REF!+#REF!+#REF!+U842+U843+U844+U885+U886+U887+U888+U889+U890+U891+U892+U893+U894+U895+U896+U897+U898+U899+U900+#REF!+#REF!+U903+U904+#REF!+U908+U909+U910+U911+U912+U913+U914+U915+U916+U917+U918+U919+U920+U921+U922+U923+U924+U925+U926+U927+U928+U929+U930+#REF!+U946+U948+U951+U952+U953+U954+U955+U956+U931+U932+U933+U957+U958+U959+U960+U962+U963+U964+U965+U966+U967+U968+U969</f>
        <v>#REF!</v>
      </c>
      <c r="V1135" s="42" t="e">
        <f>+V790+V791+V793+V794+V795+V796+V797+V798+V799+#REF!+#REF!+#REF!+#REF!+#REF!+V800+V801+V802+V803+V804+V805+V806+V807+V808+V809+V810+V811+V812+V813+V814+V815+V816+V817+V818+V819+V820+V821+V822+V823+V824+V825+V826+V827+V828+V829+#REF!+V830+V831+V832+V833+V837+V838+#REF!+#REF!+#REF!+V839+V840+#REF!+#REF!+#REF!+#REF!+V842+V843+V844+V885+V886+V887+V888+V889+V890+V891+V892+V893+V894+V895+V896+V897+V898+V899+V900+#REF!+#REF!+V903+V904+#REF!+V908+V909+V910+V911+V912+V913+V914+V915+V916+V917+V918+V919+V920+V921+V922+V923+V924+V925+V926+V927+V928+V929+V930+#REF!+V946+V948+V951+V952+V953+V954+V955+V956+V931+V932+V933+V957+V958+V959+V960+V962+V963+V964+V965+V966+V967+V968+V969</f>
        <v>#REF!</v>
      </c>
      <c r="W1135" s="42" t="e">
        <f>+W790+W791+W793+W794+W795+W796+W797+W798+W799+#REF!+#REF!+#REF!+#REF!+#REF!+W800+W801+W802+W803+W804+W805+W806+W807+W808+W809+W810+W811+W812+W813+W814+W815+W816+W817+W818+W819+W820+W821+W822+W823+W824+W825+W826+W827+W828+W829+#REF!+W830+W831+W832+W833+W837+W838+#REF!+#REF!+#REF!+W839+W840+#REF!+#REF!+#REF!+#REF!+W842+W843+W844+W885+W886+W887+W888+W889+W890+W891+W892+W893+W894+W895+W896+W897+W898+W899+W900+#REF!+#REF!+W903+W904+#REF!+W908+W909+W910+W911+W912+W913+W914+W915+W916+W917+W918+W919+W920+W921+W922+W923+W924+W925+W926+W927+W928+W929+W930+#REF!+W946+W948+W951+W952+W953+W954+W955+W956+W931+W932+W933+W957+W958+W959+W960+W962+W963+W964+W965+W966+W967+W968+W969</f>
        <v>#REF!</v>
      </c>
      <c r="X1135" s="42" t="e">
        <f>+X790+X791+X793+X794+X795+X796+X797+X798+X799+#REF!+#REF!+#REF!+#REF!+#REF!+X800+X801+X802+X803+X804+X805+X806+X807+X808+X809+X810+X811+X812+X813+X814+X815+X816+X817+X818+X819+X820+X821+X822+X823+X824+X825+X826+X827+X828+X829+#REF!+X830+X831+X832+X833+X837+X838+#REF!+#REF!+#REF!+X839+X840+#REF!+#REF!+#REF!+#REF!+X842+X843+X844+X885+X886+X887+X888+X889+X890+X891+X892+X893+X894+X895+X896+X897+X898+X899+X900+#REF!+#REF!+X903+X904+#REF!+X908+X909+X910+X911+X912+X913+X914+X915+X916+X917+X918+X919+X920+X921+X922+X923+X924+X925+X926+X927+X928+X929+X930+#REF!+X946+X948+X951+X952+X953+X954+X955+X956+X931+X932+X933+X957+X958+X959+X960+X962+X963+X964+X965+X966+X967+X968+X969</f>
        <v>#REF!</v>
      </c>
      <c r="Y1135" s="42" t="e">
        <f>+Y790+Y791+Y793+Y794+Y795+Y796+Y797+Y798+Y799+#REF!+#REF!+#REF!+#REF!+#REF!+Y800+Y801+Y802+Y803+Y804+Y805+Y806+Y807+Y808+Y809+Y810+Y811+Y812+Y813+Y814+Y815+Y816+Y817+Y818+Y819+Y820+Y821+Y822+Y823+Y824+Y825+Y826+Y827+Y828+Y829+#REF!+Y830+Y831+Y832+Y833+Y837+Y838+#REF!+#REF!+#REF!+Y839+Y840+#REF!+#REF!+#REF!+#REF!+Y842+Y843+Y844+Y885+Y886+Y887+Y888+Y889+Y890+Y891+Y892+Y893+Y894+Y895+Y896+Y897+Y898+Y899+Y900+#REF!+#REF!+Y903+Y904+#REF!+Y908+Y909+Y910+Y911+Y912+Y913+Y914+Y915+Y916+Y917+Y918+Y919+Y920+Y921+Y922+Y923+Y924+Y925+Y926+Y927+Y928+Y929+Y930+#REF!+Y946+Y948+Y951+Y952+Y953+Y954+Y955+Y956+Y931+Y932+Y933+Y957+Y958+Y959+Y960+Y962+Y963+Y964+Y965+Y966+Y967+Y968+Y969</f>
        <v>#REF!</v>
      </c>
      <c r="Z1135" s="42" t="e">
        <f>+Z790+Z791+Z793+Z794+Z795+Z796+Z797+Z798+Z799+#REF!+#REF!+#REF!+#REF!+#REF!+Z800+Z801+Z802+Z803+Z804+Z805+Z806+Z807+Z808+Z809+Z810+Z811+Z812+Z813+Z814+Z815+Z816+Z817+Z818+Z819+Z820+Z821+Z822+Z823+Z824+Z825+Z826+Z827+Z828+Z829+#REF!+Z830+Z831+Z832+Z833+Z837+Z838+#REF!+#REF!+#REF!+Z839+Z840+#REF!+#REF!+#REF!+#REF!+Z842+Z843+Z844+Z885+Z886+Z887+Z888+Z889+Z890+Z891+Z892+Z893+Z894+Z895+Z896+Z897+Z898+Z899+Z900+#REF!+#REF!+Z903+Z904+#REF!+Z908+Z909+Z910+Z911+Z912+Z913+Z914+Z915+Z916+Z917+Z918+Z919+Z920+Z921+Z922+Z923+Z924+Z925+Z926+Z927+Z928+Z929+Z930+#REF!+Z946+Z948+Z951+Z952+Z953+Z954+Z955+Z956+Z931+Z932+Z933+Z957+Z958+Z959+Z960+Z962+Z963+Z964+Z965+Z966+Z967+Z968+Z969</f>
        <v>#REF!</v>
      </c>
      <c r="AA1135" s="42" t="e">
        <f>+AA790+AA791+AA793+AA794+AA795+AA796+AA797+AA798+AA799+#REF!+#REF!+#REF!+#REF!+#REF!+AA800+AA801+AA802+AA803+AA804+AA805+AA806+AA807+AA808+AA809+AA810+AA811+AA812+AA813+AA814+AA815+AA816+AA817+AA818+AA819+AA820+AA821+AA822+AA823+AA824+AA825+AA826+AA827+AA828+AA829+#REF!+AA830+AA831+AA832+AA833+AA837+AA838+#REF!+#REF!+#REF!+AA839+AA840+#REF!+#REF!+#REF!+#REF!+AA842+AA843+AA844+AA885+AA886+AA887+AA888+AA889+AA890+AA891+AA892+AA893+AA894+AA895+AA896+AA897+AA898+AA899+AA900+#REF!+#REF!+AA903+AA904+#REF!+AA908+AA909+AA910+AA911+AA912+AA913+AA914+AA915+AA916+AA917+AA918+AA919+AA920+AA921+AA922+AA923+AA924+AA925+AA926+AA927+AA928+AA929+AA930+#REF!+AA946+AA948+AA951+AA952+AA953+AA954+AA955+AA956+AA931+AA932+AA933+AA957+AA958+AA959+AA960+AA962+AA963+AA964+AA965+AA966+AA967+AA968+AA969</f>
        <v>#REF!</v>
      </c>
      <c r="AB1135" s="42" t="e">
        <f>+AB790+AB791+AB793+AB794+AB795+AB796+AB797+AB798+AB799+#REF!+#REF!+#REF!+#REF!+#REF!+AB800+AB801+AB802+AB803+AB804+AB805+AB806+AB807+AB808+AB809+AB810+AB811+AB812+AB813+AB814+AB815+AB816+AB817+AB818+AB819+AB820+AB821+AB822+AB823+AB824+AB825+AB826+AB827+AB828+AB829+#REF!+AB830+AB831+AB832+AB833+AB837+AB838+#REF!+#REF!+#REF!+AB839+AB840+#REF!+#REF!+#REF!+#REF!+AB842+AB843+AB844+AB885+AB886+AB887+AB888+AB889+AB890+AB891+AB892+AB893+AB894+AB895+AB896+AB897+AB898+AB899+AB900+#REF!+#REF!+AB903+AB904+#REF!+AB908+AB909+AB910+AB911+AB912+AB913+AB914+AB915+AB916+AB917+AB918+AB919+AB920+AB921+AB922+AB923+AB924+AB925+AB926+AB927+AB928+AB929+AB930+#REF!+AB946+AB948+AB951+AB952+AB953+AB954+AB955+AB956+AB931+AB932+AB933+AB957+AB958+AB959+AB960+AB962+AB963+AB964+AB965+AB966+AB967+AB968+AB969</f>
        <v>#REF!</v>
      </c>
      <c r="AC1135" s="42" t="e">
        <f>+AC790+AC791+AC793+AC794+AC795+AC796+AC797+AC798+AC799+#REF!+#REF!+#REF!+#REF!+#REF!+AC800+AC801+AC802+AC803+AC804+AC805+AC806+AC807+AC808+AC809+AC810+AC811+AC812+AC813+AC814+AC815+AC816+AC817+AC818+AC819+AC820+AC821+AC822+AC823+AC824+AC825+AC826+AC827+AC828+AC829+#REF!+AC830+AC831+AC832+AC833+AC837+AC838+#REF!+#REF!+#REF!+AC839+AC840+#REF!+#REF!+#REF!+#REF!+AC842+AC843+AC844+AC885+AC886+AC887+AC888+AC889+AC890+AC891+AC892+AC893+AC894+AC895+AC896+AC897+AC898+AC899+AC900+#REF!+#REF!+AC903+AC904+#REF!+AC908+AC909+AC910+AC911+AC912+AC913+AC914+AC915+AC916+AC917+AC918+AC919+AC920+AC921+AC922+AC923+AC924+AC925+AC926+AC927+AC928+AC929+AC930+#REF!+AC946+AC948+AC951+AC952+AC953+AC954+AC955+AC956+AC931+AC932+AC933+AC957+AC958+AC959+AC960+AC962+AC963+AC964+AC965+AC966+AC967+AC968+AC969</f>
        <v>#REF!</v>
      </c>
      <c r="AD1135" s="42" t="e">
        <f>+AD790+AD791+AD793+AD794+AD795+AD796+AD797+AD798+AD799+#REF!+#REF!+#REF!+#REF!+#REF!+AD800+AD801+AD802+AD803+AD804+AD805+AD806+AD807+AD808+AD809+AD810+AD811+AD812+AD813+AD814+AD815+AD816+AD817+AD818+AD819+AD820+AD821+AD822+AD823+AD824+AD825+AD826+AD827+AD828+AD829+#REF!+AD830+AD831+AD832+AD833+AD837+AD838+#REF!+#REF!+#REF!+AD839+AD840+#REF!+#REF!+#REF!+#REF!+AD842+AD843+AD844+AD885+AD886+AD887+AD888+AD889+AD890+AD891+AD892+AD893+AD894+AD895+AD896+AD897+AD898+AD899+AD900+#REF!+#REF!+AD903+AD904+#REF!+AD908+AD909+AD910+AD911+AD912+AD913+AD914+AD915+AD916+AD917+AD918+AD919+AD920+AD921+AD922+AD923+AD924+AD925+AD926+AD927+AD928+AD929+AD930+#REF!+AD946+AD948+AD951+AD952+AD953+AD954+AD955+AD956+AD931+AD932+AD933+AD957+AD958+AD959+AD960+AD962+AD963+AD964+AD965+AD966+AD967+AD968+AD969</f>
        <v>#REF!</v>
      </c>
      <c r="AE1135" s="42" t="e">
        <f>+AE790+AE791+AE793+AE794+AE795+AE796+AE797+AE798+AE799+#REF!+#REF!+#REF!+#REF!+#REF!+AE800+AE801+AE802+AE803+AE804+AE805+AE806+AE807+AE808+AE809+AE810+AE811+AE812+AE813+AE814+AE815+AE816+AE817+AE818+AE819+AE820+AE821+AE822+AE823+AE824+AE825+AE826+AE827+AE828+AE829+#REF!+AE830+AE831+AE832+AE833+AE837+AE838+#REF!+#REF!+#REF!+AE839+AE840+#REF!+#REF!+#REF!+#REF!+AE842+AE843+AE844+AE885+AE886+AE887+AE888+AE889+AE890+AE891+AE892+AE893+AE894+AE895+AE896+AE897+AE898+AE899+AE900+#REF!+#REF!+AE903+AE904+#REF!+AE908+AE909+AE910+AE911+AE912+AE913+AE914+AE915+AE916+AE917+AE918+AE919+AE920+AE921+AE922+AE923+AE924+AE925+AE926+AE927+AE928+AE929+AE930+#REF!+AE946+AE948+AE951+AE952+AE953+AE954+AE955+AE956+AE931+AE932+AE933+AE957+AE958+AE959+AE960+AE962+AE963+AE964+AE965+AE966+AE967+AE968+AE969</f>
        <v>#REF!</v>
      </c>
      <c r="AF1135" s="42" t="e">
        <f>+AF790+AF791+AF793+AF794+AF795+AF796+AF797+AF798+AF799+#REF!+#REF!+#REF!+#REF!+#REF!+AF800+AF801+AF802+AF803+AF804+AF805+AF806+AF807+AF808+AF809+AF810+AF811+AF812+AF813+AF814+AF815+AF816+AF817+AF818+AF819+AF820+AF821+AF822+AF823+AF824+AF825+AF826+AF827+AF828+AF829+#REF!+AF830+AF831+AF832+AF833+AF837+AF838+#REF!+#REF!+#REF!+AF839+AF840+#REF!+#REF!+#REF!+#REF!+AF842+AF843+AF844+AF885+AF886+AF887+AF888+AF889+AF890+AF891+AF892+AF893+AF894+AF895+AF896+AF897+AF898+AF899+AF900+#REF!+#REF!+AF903+AF904+#REF!+AF908+AF909+AF910+AF911+AF912+AF913+AF914+AF915+AF916+AF917+AF918+AF919+AF920+AF921+AF922+AF923+AF924+AF925+AF926+AF927+AF928+AF929+AF930+#REF!+AF946+AF948+AF951+AF952+AF953+AF954+AF955+AF956+AF931+AF932+AF933+AF957+AF958+AF959+AF960+AF962+AF963+AF964+AF965+AF966+AF967+AF968+AF969</f>
        <v>#REF!</v>
      </c>
      <c r="AG1135" s="42" t="e">
        <f>+AG790+AG791+AG793+AG794+AG795+AG796+AG797+AG798+AG799+#REF!+#REF!+#REF!+#REF!+#REF!+AG800+AG801+AG802+AG803+AG804+AG805+AG806+AG807+AG808+AG809+AG810+AG811+AG812+AG813+AG814+AG815+AG816+AG817+AG818+AG819+AG820+AG821+AG822+AG823+AG824+AG825+AG826+AG827+AG828+AG829+#REF!+AG830+AG831+AG832+AG833+AG837+AG838+#REF!+#REF!+#REF!+AG839+AG840+#REF!+#REF!+#REF!+#REF!+AG842+AG843+AG844+AG885+AG886+AG887+AG888+AG889+AG890+AG891+AG892+AG893+AG894+AG895+AG896+AG897+AG898+AG899+AG900+#REF!+#REF!+AG903+AG904+#REF!+AG908+AG909+AG910+AG911+AG912+AG913+AG914+AG915+AG916+AG917+AG918+AG919+AG920+AG921+AG922+AG923+AG924+AG925+AG926+AG927+AG928+AG929+AG930+#REF!+AG946+AG948+AG951+AG952+AG953+AG954+AG955+AG956+AG931+AG932+AG933+AG957+AG958+AG959+AG960+AG962+AG963+AG964+AG965+AG966+AG967+AG968+AG969</f>
        <v>#REF!</v>
      </c>
      <c r="AH1135" s="42" t="e">
        <f>+AH790+AH791+AH793+AH794+AH795+AH796+AH797+AH798+AH799+#REF!+#REF!+#REF!+#REF!+#REF!+AH800+AH801+AH802+AH803+AH804+AH805+AH806+AH807+AH808+AH809+AH810+AH811+AH812+AH813+AH814+AH815+AH816+AH817+AH818+AH819+AH820+AH821+AH822+AH823+AH824+AH825+AH826+AH827+AH828+AH829+#REF!+AH830+AH831+AH832+AH833+AH837+AH838+#REF!+#REF!+#REF!+AH839+AH840+#REF!+#REF!+#REF!+#REF!+AH842+AH843+AH844+AH885+AH886+AH887+AH888+AH889+AH890+AH891+AH892+AH893+AH894+AH895+AH896+AH897+AH898+AH899+AH900+#REF!+#REF!+AH903+AH904+#REF!+AH908+AH909+AH910+AH911+AH912+AH913+AH914+AH915+AH916+AH917+AH918+AH919+AH920+AH921+AH922+AH923+AH924+AH925+AH926+AH927+AH928+AH929+AH930+#REF!+AH946+AH948+AH951+AH952+AH953+AH954+AH955+AH956+AH931+AH932+AH933+AH957+AH958+AH959+AH960+AH962+AH963+AH964+AH965+AH966+AH967+AH968+AH969</f>
        <v>#REF!</v>
      </c>
      <c r="AI1135" s="42" t="e">
        <f>+AI790+AI791+AI793+AI794+AI795+AI796+AI797+AI798+AI799+#REF!+#REF!+#REF!+#REF!+#REF!+AI800+AI801+AI802+AI803+AI804+AI805+AI806+AI807+AI808+AI809+AI810+AI811+AI812+AI813+AI814+AI815+AI816+AI817+AI818+AI819+AI820+AI821+AI822+AI823+AI824+AI825+AI826+AI827+AI828+AI829+#REF!+AI830+AI831+AI832+AI833+AI837+AI838+#REF!+#REF!+#REF!+AI839+AI840+#REF!+#REF!+#REF!+#REF!+AI842+AI843+AI844+AI885+AI886+AI887+AI888+AI889+AI890+AI891+AI892+AI893+AI894+AI895+AI896+AI897+AI898+AI899+AI900+#REF!+#REF!+AI903+AI904+#REF!+AI908+AI909+AI910+AI911+AI912+AI913+AI914+AI915+AI916+AI917+AI918+AI919+AI920+AI921+AI922+AI923+AI924+AI925+AI926+AI927+AI928+AI929+AI930+#REF!+AI946+AI948+AI951+AI952+AI953+AI954+AI955+AI956+AI931+AI932+AI933+AI957+AI958+AI959+AI960+AI962+AI963+AI964+AI965+AI966+AI967+AI968+AI969</f>
        <v>#REF!</v>
      </c>
      <c r="AJ1135" s="42" t="e">
        <f>+AJ790+AJ791+AJ793+AJ794+AJ795+AJ796+AJ797+AJ798+AJ799+#REF!+#REF!+#REF!+#REF!+#REF!+AJ800+AJ801+AJ802+AJ803+AJ804+AJ805+AJ806+AJ807+AJ808+AJ809+AJ810+AJ811+AJ812+AJ813+AJ814+AJ815+AJ816+AJ817+AJ818+AJ819+AJ820+AJ821+AJ822+AJ823+AJ824+AJ825+AJ826+AJ827+AJ828+AJ829+#REF!+AJ830+AJ831+AJ832+AJ833+AJ837+AJ838+#REF!+#REF!+#REF!+AJ839+AJ840+#REF!+#REF!+#REF!+#REF!+AJ842+AJ843+AJ844+AJ885+AJ886+AJ887+AJ888+AJ889+AJ890+AJ891+AJ892+AJ893+AJ894+AJ895+AJ896+AJ897+AJ898+AJ899+AJ900+#REF!+#REF!+AJ903+AJ904+#REF!+AJ908+AJ909+AJ910+AJ911+AJ912+AJ913+AJ914+AJ915+AJ916+AJ917+AJ918+AJ919+AJ920+AJ921+AJ922+AJ923+AJ924+AJ925+AJ926+AJ927+AJ928+AJ929+AJ930+#REF!+AJ946+AJ948+AJ951+AJ952+AJ953+AJ954+AJ955+AJ956+AJ931+AJ932+AJ933+AJ957+AJ958+AJ959+AJ960+AJ962+AJ963+AJ964+AJ965+AJ966+AJ967+AJ968+AJ969</f>
        <v>#REF!</v>
      </c>
      <c r="AK1135" s="42" t="e">
        <f>+AK790+AK791+AK793+AK794+AK795+AK796+AK797+AK798+AK799+#REF!+#REF!+#REF!+#REF!+#REF!+AK800+AK801+AK802+AK803+AK804+AK805+AK806+AK807+AK808+AK809+AK810+AK811+AK812+AK813+AK814+AK815+AK816+AK817+AK818+AK819+AK820+AK821+AK822+AK823+AK824+AK825+AK826+AK827+AK828+AK829+#REF!+AK830+AK831+AK832+AK833+AK837+AK838+#REF!+#REF!+#REF!+AK839+AK840+#REF!+#REF!+#REF!+#REF!+AK842+AK843+AK844+AK885+AK886+AK887+AK888+AK889+AK890+AK891+AK892+AK893+AK894+AK895+AK896+AK897+AK898+AK899+AK900+#REF!+#REF!+AK903+AK904+#REF!+AK908+AK909+AK910+AK911+AK912+AK913+AK914+AK915+AK916+AK917+AK918+AK919+AK920+AK921+AK922+AK923+AK924+AK925+AK926+AK927+AK928+AK929+AK930+#REF!+AK946+AK948+AK951+AK952+AK953+AK954+AK955+AK956+AK931+AK932+AK933+AK957+AK958+AK959+AK960+AK962+AK963+AK964+AK965+AK966+AK967+AK968+AK969</f>
        <v>#REF!</v>
      </c>
      <c r="AL1135" s="42" t="e">
        <f>+AL790+AL791+AL793+AL794+AL795+AL796+AL797+AL798+AL799+#REF!+#REF!+#REF!+#REF!+#REF!+AL800+AL801+AL802+AL803+AL804+AL805+AL806+AL807+AL808+AL809+AL810+AL811+AL812+AL813+AL814+AL815+AL816+AL817+AL818+AL819+AL820+AL821+AL822+AL823+AL824+AL825+AL826+AL827+AL828+AL829+#REF!+AL830+AL831+AL832+AL833+AL837+AL838+#REF!+#REF!+#REF!+AL839+AL840+#REF!+#REF!+#REF!+#REF!+AL842+AL843+AL844+AL885+AL886+AL887+AL888+AL889+AL890+AL891+AL892+AL893+AL894+AL895+AL896+AL897+AL898+AL899+AL900+#REF!+#REF!+AL903+AL904+#REF!+AL908+AL909+AL910+AL911+AL912+AL913+AL914+AL915+AL916+AL917+AL918+AL919+AL920+AL921+AL922+AL923+AL924+AL925+AL926+AL927+AL928+AL929+AL930+#REF!+AL946+AL948+AL951+AL952+AL953+AL954+AL955+AL956+AL931+AL932+AL933+AL957+AL958+AL959+AL960+AL962+AL963+AL964+AL965+AL966+AL967+AL968+AL969</f>
        <v>#REF!</v>
      </c>
      <c r="AM1135" s="42" t="e">
        <f>+AM790+AM791+AM793+AM794+AM795+AM796+AM797+AM798+AM799+#REF!+#REF!+#REF!+#REF!+#REF!+AM800+AM801+AM802+AM803+AM804+AM805+AM806+AM807+AM808+AM809+AM810+AM811+AM812+AM813+AM814+AM815+AM816+AM817+AM818+AM819+AM820+AM821+AM822+AM823+AM824+AM825+AM826+AM827+AM828+AM829+#REF!+AM830+AM831+AM832+AM833+AM837+AM838+#REF!+#REF!+#REF!+AM839+AM840+#REF!+#REF!+#REF!+#REF!+AM842+AM843+AM844+AM885+AM886+AM887+AM888+AM889+AM890+AM891+AM892+AM893+AM894+AM895+AM896+AM897+AM898+AM899+AM900+#REF!+#REF!+AM903+AM904+#REF!+AM908+AM909+AM910+AM911+AM912+AM913+AM914+AM915+AM916+AM917+AM918+AM919+AM920+AM921+AM922+AM923+AM924+AM925+AM926+AM927+AM928+AM929+AM930+#REF!+AM946+AM948+AM951+AM952+AM953+AM954+AM955+AM956+AM931+AM932+AM933+AM957+AM958+AM959+AM960+AM962+AM963+AM964+AM965+AM966+AM967+AM968+AM969</f>
        <v>#REF!</v>
      </c>
      <c r="AN1135" s="42" t="e">
        <f>+AN790+AN791+AN793+AN794+AN795+AN796+AN797+AN798+AN799+#REF!+#REF!+#REF!+#REF!+#REF!+AN800+AN801+AN802+AN803+AN804+AN805+AN806+AN807+AN808+AN809+AN810+AN811+AN812+AN813+AN814+AN815+AN816+AN817+AN818+AN819+AN820+AN821+AN822+AN823+AN824+AN825+AN826+AN827+AN828+AN829+#REF!+AN830+AN831+AN832+AN833+AN837+AN838+#REF!+#REF!+#REF!+AN839+AN840+#REF!+#REF!+#REF!+#REF!+AN842+AN843+AN844+AN885+AN886+AN887+AN888+AN889+AN890+AN891+AN892+AN893+AN894+AN895+AN896+AN897+AN898+AN899+AN900+#REF!+#REF!+AN903+AN904+#REF!+AN908+AN909+AN910+AN911+AN912+AN913+AN914+AN915+AN916+AN917+AN918+AN919+AN920+AN921+AN922+AN923+AN924+AN925+AN926+AN927+AN928+AN929+AN930+#REF!+AN946+AN948+AN951+AN952+AN953+AN954+AN955+AN956+AN931+AN932+AN933+AN957+AN958+AN959+AN960+AN962+AN963+AN964+AN965+AN966+AN967+AN968+AN969</f>
        <v>#REF!</v>
      </c>
      <c r="AO1135" s="42" t="e">
        <f>+AO790+AO791+AO793+AO794+AO795+AO796+AO797+AO798+AO799+#REF!+#REF!+#REF!+#REF!+#REF!+AO800+AO801+AO802+AO803+AO804+AO805+AO806+AO807+AO808+AO809+AO810+AO811+AO812+AO813+AO814+AO815+AO816+AO817+AO818+AO819+AO820+AO821+AO822+AO823+AO824+AO825+AO826+AO827+AO828+AO829+#REF!+AO830+AO831+AO832+AO833+AO837+AO838+#REF!+#REF!+#REF!+AO839+AO840+#REF!+#REF!+#REF!+#REF!+AO842+AO843+AO844+AO885+AO886+AO887+AO888+AO889+AO890+AO891+AO892+AO893+AO894+AO895+AO896+AO897+AO898+AO899+AO900+#REF!+#REF!+AO903+AO904+#REF!+AO908+AO909+AO910+AO911+AO912+AO913+AO914+AO915+AO916+AO917+AO918+AO919+AO920+AO921+AO922+AO923+AO924+AO925+AO926+AO927+AO928+AO929+AO930+#REF!+AO946+AO948+AO951+AO952+AO953+AO954+AO955+AO956+AO931+AO932+AO933+AO957+AO958+AO959+AO960+AO962+AO963+AO964+AO965+AO966+AO967+AO968+AO969</f>
        <v>#REF!</v>
      </c>
      <c r="AP1135" s="42" t="e">
        <f>+AP790+AP791+AP793+AP794+AP795+AP796+AP797+AP798+AP799+#REF!+#REF!+#REF!+#REF!+#REF!+AP800+AP801+AP802+AP803+AP804+AP805+AP806+AP807+AP808+AP809+AP810+AP811+AP812+AP813+AP814+AP815+AP816+AP817+AP818+AP819+AP820+AP821+AP822+AP823+AP824+AP825+AP826+AP827+AP828+AP829+#REF!+AP830+AP831+AP832+AP833+AP837+AP838+#REF!+#REF!+#REF!+AP839+AP840+#REF!+#REF!+#REF!+#REF!+AP842+AP843+AP844+AP885+AP886+AP887+AP888+AP889+AP890+AP891+AP892+AP893+AP894+AP895+AP896+AP897+AP898+AP899+AP900+#REF!+#REF!+AP903+AP904+#REF!+AP908+AP909+AP910+AP911+AP912+AP913+AP914+AP915+AP916+AP917+AP918+AP919+AP920+AP921+AP922+AP923+AP924+AP925+AP926+AP927+AP928+AP929+AP930+#REF!+AP946+AP948+AP951+AP952+AP953+AP954+AP955+AP956+AP931+AP932+AP933+AP957+AP958+AP959+AP960+AP962+AP963+AP964+AP965+AP966+AP967+AP968+AP969</f>
        <v>#REF!</v>
      </c>
      <c r="AQ1135" s="42" t="e">
        <f>+AQ790+AQ791+AQ793+AQ794+AQ795+AQ796+AQ797+AQ798+AQ799+#REF!+#REF!+#REF!+#REF!+#REF!+AQ800+AQ801+AQ802+AQ803+AQ804+AQ805+AQ806+AQ807+AQ808+AQ809+AQ810+AQ811+AQ812+AQ813+AQ814+AQ815+AQ816+AQ817+AQ818+AQ819+AQ820+AQ821+AQ822+AQ823+AQ824+AQ825+AQ826+AQ827+AQ828+AQ829+#REF!+AQ830+AQ831+AQ832+AQ833+AQ837+AQ838+#REF!+#REF!+#REF!+AQ839+AQ840+#REF!+#REF!+#REF!+#REF!+AQ842+AQ843+AQ844+AQ885+AQ886+AQ887+AQ888+AQ889+AQ890+AQ891+AQ892+AQ893+AQ894+AQ895+AQ896+AQ897+AQ898+AQ899+AQ900+#REF!+#REF!+AQ903+AQ904+#REF!+AQ908+AQ909+AQ910+AQ911+AQ912+AQ913+AQ914+AQ915+AQ916+AQ917+AQ918+AQ919+AQ920+AQ921+AQ922+AQ923+AQ924+AQ925+AQ926+AQ927+AQ928+AQ929+AQ930+#REF!+AQ946+AQ948+AQ951+AQ952+AQ953+AQ954+AQ955+AQ956+AQ931+AQ932+AQ933+AQ957+AQ958+AQ959+AQ960+AQ962+AQ963+AQ964+AQ965+AQ966+AQ967+AQ968+AQ969</f>
        <v>#REF!</v>
      </c>
      <c r="AR1135" s="42" t="e">
        <f>+AR790+AR791+AR793+AR794+AR795+AR796+AR797+AR798+AR799+#REF!+#REF!+#REF!+#REF!+#REF!+AR800+AR801+AR802+AR803+AR804+AR805+AR806+AR807+AR808+AR809+AR810+AR811+AR812+AR813+AR814+AR815+AR816+AR817+AR818+AR819+AR820+AR821+AR822+AR823+AR824+AR825+AR826+AR827+AR828+AR829+#REF!+AR830+AR831+AR832+AR833+AR837+AR838+#REF!+#REF!+#REF!+AR839+AR840+#REF!+#REF!+#REF!+#REF!+AR842+AR843+AR844+AR885+AR886+AR887+AR888+AR889+AR890+AR891+AR892+AR893+AR894+AR895+AR896+AR897+AR898+AR899+AR900+#REF!+#REF!+AR903+AR904+#REF!+AR908+AR909+AR910+AR911+AR912+AR913+AR914+AR915+AR916+AR917+AR918+AR919+AR920+AR921+AR922+AR923+AR924+AR925+AR926+AR927+AR928+AR929+AR930+#REF!+AR946+AR948+AR951+AR952+AR953+AR954+AR955+AR956+AR931+AR932+AR933+AR957+AR958+AR959+AR960+AR962+AR963+AR964+AR965+AR966+AR967+AR968+AR969</f>
        <v>#REF!</v>
      </c>
      <c r="AS1135" s="42" t="e">
        <f>+AS790+AS791+AS793+AS794+AS795+AS796+AS797+AS798+AS799+#REF!+#REF!+#REF!+#REF!+#REF!+AS800+AS801+AS802+AS803+AS804+AS805+AS806+AS807+AS808+AS809+AS810+AS811+AS812+AS813+AS814+AS815+AS816+AS817+AS818+AS819+AS820+AS821+AS822+AS823+AS824+AS825+AS826+AS827+AS828+AS829+#REF!+AS830+AS831+AS832+AS833+AS837+AS838+#REF!+#REF!+#REF!+AS839+AS840+#REF!+#REF!+#REF!+#REF!+AS842+AS843+AS844+AS885+AS886+AS887+AS888+AS889+AS890+AS891+AS892+AS893+AS894+AS895+AS896+AS897+AS898+AS899+AS900+#REF!+#REF!+AS903+AS904+#REF!+AS908+AS909+AS910+AS911+AS912+AS913+AS914+AS915+AS916+AS917+AS918+AS919+AS920+AS921+AS922+AS923+AS924+AS925+AS926+AS927+AS928+AS929+AS930+#REF!+AS946+AS948+AS951+AS952+AS953+AS954+AS955+AS956+AS931+AS932+AS933+AS957+AS958+AS959+AS960+AS962+AS963+AS964+AS965+AS966+AS967+AS968+AS969</f>
        <v>#REF!</v>
      </c>
      <c r="AT1135" s="42" t="e">
        <f>+AT790+AT791+AT793+AT794+AT795+AT796+AT797+AT798+AT799+#REF!+#REF!+#REF!+#REF!+#REF!+AT800+AT801+AT802+AT803+AT804+AT805+AT806+AT807+AT808+AT809+AT810+AT811+AT812+AT813+AT814+AT815+AT816+AT817+AT818+AT819+AT820+AT821+AT822+AT823+AT824+AT825+AT826+AT827+AT828+AT829+#REF!+AT830+AT831+AT832+AT833+AT837+AT838+#REF!+#REF!+#REF!+AT839+AT840+#REF!+#REF!+#REF!+#REF!+AT842+AT843+AT844+AT885+AT886+AT887+AT888+AT889+AT890+AT891+AT892+AT893+AT894+AT895+AT896+AT897+AT898+AT899+AT900+#REF!+#REF!+AT903+AT904+#REF!+AT908+AT909+AT910+AT911+AT912+AT913+AT914+AT915+AT916+AT917+AT918+AT919+AT920+AT921+AT922+AT923+AT924+AT925+AT926+AT927+AT928+AT929+AT930+#REF!+AT946+AT948+AT951+AT952+AT953+AT954+AT955+AT956+AT931+AT932+AT933+AT957+AT958+AT959+AT960+AT962+AT963+AT964+AT965+AT966+AT967+AT968+AT969</f>
        <v>#REF!</v>
      </c>
      <c r="AU1135" s="42" t="e">
        <f>+AU790+AU791+AU793+AU794+AU795+AU796+AU797+AU798+AU799+#REF!+#REF!+#REF!+#REF!+#REF!+AU800+AU801+AU802+AU803+AU804+AU805+AU806+AU807+AU808+AU809+AU810+AU811+AU812+AU813+AU814+AU815+AU816+AU817+AU818+AU819+AU820+AU821+AU822+AU823+AU824+AU825+AU826+AU827+AU828+AU829+#REF!+AU830+AU831+AU832+AU833+AU837+AU838+#REF!+#REF!+#REF!+AU839+AU840+#REF!+#REF!+#REF!+#REF!+AU842+AU843+AU844+AU885+AU886+AU887+AU888+AU889+AU890+AU891+AU892+AU893+AU894+AU895+AU896+AU897+AU898+AU899+AU900+#REF!+#REF!+AU903+AU904+#REF!+AU908+AU909+AU910+AU911+AU912+AU913+AU914+AU915+AU916+AU917+AU918+AU919+AU920+AU921+AU922+AU923+AU924+AU925+AU926+AU927+AU928+AU929+AU930+#REF!+AU946+AU948+AU951+AU952+AU953+AU954+AU955+AU956+AU931+AU932+AU933+AU957+AU958+AU959+AU960+AU962+AU963+AU964+AU965+AU966+AU967+AU968+AU969</f>
        <v>#REF!</v>
      </c>
      <c r="AV1135" s="42" t="e">
        <f>+AV790+AV791+AV793+AV794+AV795+AV796+AV797+AV798+AV799+#REF!+#REF!+#REF!+#REF!+#REF!+AV800+AV801+AV802+AV803+AV804+AV805+AV806+AV807+AV808+AV809+AV810+AV811+AV812+AV813+AV814+AV815+AV816+AV817+AV818+AV819+AV820+AV821+AV822+AV823+AV824+AV825+AV826+AV827+AV828+AV829+#REF!+AV830+AV831+AV832+AV833+AV837+AV838+#REF!+#REF!+#REF!+AV839+AV840+#REF!+#REF!+#REF!+#REF!+AV842+AV843+AV844+AV885+AV886+AV887+AV888+AV889+AV890+AV891+AV892+AV893+AV894+AV895+AV896+AV897+AV898+AV899+AV900+#REF!+#REF!+AV903+AV904+#REF!+AV908+AV909+AV910+AV911+AV912+AV913+AV914+AV915+AV916+AV917+AV918+AV919+AV920+AV921+AV922+AV923+AV924+AV925+AV926+AV927+AV928+AV929+AV930+#REF!+AV946+AV948+AV951+AV952+AV953+AV954+AV955+AV956+AV931+AV932+AV933+AV957+AV958+AV959+AV960+AV962+AV963+AV964+AV965+AV966+AV967+AV968+AV969</f>
        <v>#REF!</v>
      </c>
      <c r="AW1135" s="42" t="e">
        <f>+AW790+AW791+AW793+AW794+AW795+AW796+AW797+AW798+AW799+#REF!+#REF!+#REF!+#REF!+#REF!+AW800+AW801+AW802+AW803+AW804+AW805+AW806+AW807+AW808+AW809+AW810+AW811+AW812+AW813+AW814+AW815+AW816+AW817+AW818+AW819+AW820+AW821+AW822+AW823+AW824+AW825+AW826+AW827+AW828+AW829+#REF!+AW830+AW831+AW832+AW833+AW837+AW838+#REF!+#REF!+#REF!+AW839+AW840+#REF!+#REF!+#REF!+#REF!+AW842+AW843+AW844+AW885+AW886+AW887+AW888+AW889+AW890+AW891+AW892+AW893+AW894+AW895+AW896+AW897+AW898+AW899+AW900+#REF!+#REF!+AW903+AW904+#REF!+AW908+AW909+AW910+AW911+AW912+AW913+AW914+AW915+AW916+AW917+AW918+AW919+AW920+AW921+AW922+AW923+AW924+AW925+AW926+AW927+AW928+AW929+AW930+#REF!+AW946+AW948+AW951+AW952+AW953+AW954+AW955+AW956+AW931+AW932+AW933+AW957+AW958+AW959+AW960+AW962+AW963+AW964+AW965+AW966+AW967+AW968+AW969</f>
        <v>#REF!</v>
      </c>
      <c r="AX1135" s="42" t="e">
        <f>+AX790+AX791+AX793+AX794+AX795+AX796+AX797+AX798+AX799+#REF!+#REF!+#REF!+#REF!+#REF!+AX800+AX801+AX802+AX803+AX804+AX805+AX806+AX807+AX808+AX809+AX810+AX811+AX812+AX813+AX814+AX815+AX816+AX817+AX818+AX819+AX820+AX821+AX822+AX823+AX824+AX825+AX826+AX827+AX828+AX829+#REF!+AX830+AX831+AX832+AX833+AX837+AX838+#REF!+#REF!+#REF!+AX839+AX840+#REF!+#REF!+#REF!+#REF!+AX842+AX843+AX844+AX885+AX886+AX887+AX888+AX889+AX890+AX891+AX892+AX893+AX894+AX895+AX896+AX897+AX898+AX899+AX900+#REF!+#REF!+AX903+AX904+#REF!+AX908+AX909+AX910+AX911+AX912+AX913+AX914+AX915+AX916+AX917+AX918+AX919+AX920+AX921+AX922+AX923+AX924+AX925+AX926+AX927+AX928+AX929+AX930+#REF!+AX946+AX948+AX951+AX952+AX953+AX954+AX955+AX956+AX931+AX932+AX933+AX957+AX958+AX959+AX960+AX962+AX963+AX964+AX965+AX966+AX967+AX968+AX969</f>
        <v>#REF!</v>
      </c>
      <c r="AY1135" s="42" t="e">
        <f>+AY790+AY791+AY793+AY794+AY795+AY796+AY797+AY798+AY799+#REF!+#REF!+#REF!+#REF!+#REF!+AY800+AY801+AY802+AY803+AY804+AY805+AY806+AY807+AY808+AY809+AY810+AY811+AY812+AY813+AY814+AY815+AY816+AY817+AY818+AY819+AY820+AY821+AY822+AY823+AY824+AY825+AY826+AY827+AY828+AY829+#REF!+AY830+AY831+AY832+AY833+AY837+AY838+#REF!+#REF!+#REF!+AY839+AY840+#REF!+#REF!+#REF!+#REF!+AY842+AY843+AY844+AY885+AY886+AY887+AY888+AY889+AY890+AY891+AY892+AY893+AY894+AY895+AY896+AY897+AY898+AY899+AY900+#REF!+#REF!+AY903+AY904+#REF!+AY908+AY909+AY910+AY911+AY912+AY913+AY914+AY915+AY916+AY917+AY918+AY919+AY920+AY921+AY922+AY923+AY924+AY925+AY926+AY927+AY928+AY929+AY930+#REF!+AY946+AY948+AY951+AY952+AY953+AY954+AY955+AY956+AY931+AY932+AY933+AY957+AY958+AY959+AY960+AY962+AY963+AY964+AY965+AY966+AY967+AY968+AY969</f>
        <v>#REF!</v>
      </c>
      <c r="AZ1135" s="42" t="e">
        <f>+AZ790+AZ791+AZ793+AZ794+AZ795+AZ796+AZ797+AZ798+AZ799+#REF!+#REF!+#REF!+#REF!+#REF!+AZ800+AZ801+AZ802+AZ803+AZ804+AZ805+AZ806+AZ807+AZ808+AZ809+AZ810+AZ811+AZ812+AZ813+AZ814+AZ815+AZ816+AZ817+AZ818+AZ819+AZ820+AZ821+AZ822+AZ823+AZ824+AZ825+AZ826+AZ827+AZ828+AZ829+#REF!+AZ830+AZ831+AZ832+AZ833+AZ837+AZ838+#REF!+#REF!+#REF!+AZ839+AZ840+#REF!+#REF!+#REF!+#REF!+AZ842+AZ843+AZ844+AZ885+AZ886+AZ887+AZ888+AZ889+AZ890+AZ891+AZ892+AZ893+AZ894+AZ895+AZ896+AZ897+AZ898+AZ899+AZ900+#REF!+#REF!+AZ903+AZ904+#REF!+AZ908+AZ909+AZ910+AZ911+AZ912+AZ913+AZ914+AZ915+AZ916+AZ917+AZ918+AZ919+AZ920+AZ921+AZ922+AZ923+AZ924+AZ925+AZ926+AZ927+AZ928+AZ929+AZ930+#REF!+AZ946+AZ948+AZ951+AZ952+AZ953+AZ954+AZ955+AZ956+AZ931+AZ932+AZ933+AZ957+AZ958+AZ959+AZ960+AZ962+AZ963+AZ964+AZ965+AZ966+AZ967+AZ968+AZ969</f>
        <v>#REF!</v>
      </c>
      <c r="BA1135" s="42" t="e">
        <f>+BA790+BA791+BA793+BA794+BA795+BA796+BA797+BA798+BA799+#REF!+#REF!+#REF!+#REF!+#REF!+BA800+BA801+BA802+BA803+BA804+BA805+BA806+BA807+BA808+BA809+BA810+BA811+BA812+BA813+BA814+BA815+BA816+BA817+BA818+BA819+BA820+BA821+BA822+BA823+BA824+BA825+BA826+BA827+BA828+BA829+#REF!+BA830+BA831+BA832+BA833+BA837+BA838+#REF!+#REF!+#REF!+BA839+BA840+#REF!+#REF!+#REF!+#REF!+BA842+BA843+BA844+BA885+BA886+BA887+BA888+BA889+BA890+BA891+BA892+BA893+BA894+BA895+BA896+BA897+BA898+BA899+BA900+#REF!+#REF!+BA903+BA904+#REF!+BA908+BA909+BA910+BA911+BA912+BA913+BA914+BA915+BA916+BA917+BA918+BA919+BA920+BA921+BA922+BA923+BA924+BA925+BA926+BA927+BA928+BA929+BA930+#REF!+BA946+BA948+BA951+BA952+BA953+BA954+BA955+BA956+BA931+BA932+BA933+BA957+BA958+BA959+BA960+BA962+BA963+BA964+BA965+BA966+BA967+BA968+BA969</f>
        <v>#REF!</v>
      </c>
      <c r="BB1135" s="42" t="e">
        <f>+BB790+BB791+BB793+BB794+BB795+BB796+BB797+BB798+BB799+#REF!+#REF!+#REF!+#REF!+#REF!+BB800+BB801+BB802+BB803+BB804+BB805+BB806+BB807+BB808+BB809+BB810+BB811+BB812+BB813+BB814+BB815+BB816+BB817+BB818+BB819+BB820+BB821+BB822+BB823+BB824+BB825+BB826+BB827+BB828+BB829+#REF!+BB830+BB831+BB832+BB833+BB837+BB838+#REF!+#REF!+#REF!+BB839+BB840+#REF!+#REF!+#REF!+#REF!+BB842+BB843+BB844+BB885+BB886+BB887+BB888+BB889+BB890+BB891+BB892+BB893+BB894+BB895+BB896+BB897+BB898+BB899+BB900+#REF!+#REF!+BB903+BB904+#REF!+BB908+BB909+BB910+BB911+BB912+BB913+BB914+BB915+BB916+BB917+BB918+BB919+BB920+BB921+BB922+BB923+BB924+BB925+BB926+BB927+BB928+BB929+BB930+#REF!+BB946+BB948+BB951+BB952+BB953+BB954+BB955+BB956+BB931+BB932+BB933+BB957+BB958+BB959+BB960+BB962+BB963+BB964+BB965+BB966+BB967+BB968+BB969</f>
        <v>#REF!</v>
      </c>
      <c r="BC1135" s="42" t="e">
        <f>+BC790+BC791+BC793+BC794+BC795+BC796+BC797+BC798+BC799+#REF!+#REF!+#REF!+#REF!+#REF!+BC800+BC801+BC802+BC803+BC804+BC805+BC806+BC807+BC808+BC809+BC810+BC811+BC812+BC813+BC814+BC815+BC816+BC817+BC818+BC819+BC820+BC821+BC822+BC823+BC824+BC825+BC826+BC827+BC828+BC829+#REF!+BC830+BC831+BC832+BC833+BC837+BC838+#REF!+#REF!+#REF!+BC839+BC840+#REF!+#REF!+#REF!+#REF!+BC842+BC843+BC844+BC885+BC886+BC887+BC888+BC889+BC890+BC891+BC892+BC893+BC894+BC895+BC896+BC897+BC898+BC899+BC900+#REF!+#REF!+BC903+BC904+#REF!+BC908+BC909+BC910+BC911+BC912+BC913+BC914+BC915+BC916+BC917+BC918+BC919+BC920+BC921+BC922+BC923+BC924+BC925+BC926+BC927+BC928+BC929+BC930+#REF!+BC946+BC948+BC951+BC952+BC953+BC954+BC955+BC956+BC931+BC932+BC933+BC957+BC958+BC959+BC960+BC962+BC963+BC964+BC965+BC966+BC967+BC968+BC969</f>
        <v>#REF!</v>
      </c>
      <c r="BD1135" s="42" t="e">
        <f>+BD790+BD791+BD793+BD794+BD795+BD796+BD797+BD798+BD799+#REF!+#REF!+#REF!+#REF!+#REF!+BD800+BD801+BD802+BD803+BD804+BD805+BD806+BD807+BD808+BD809+BD810+BD811+BD812+BD813+BD814+BD815+BD816+BD817+BD818+BD819+BD820+BD821+BD822+BD823+BD824+BD825+BD826+BD827+BD828+BD829+#REF!+BD830+BD831+BD832+BD833+BD837+BD838+#REF!+#REF!+#REF!+BD839+BD840+#REF!+#REF!+#REF!+#REF!+BD842+BD843+BD844+BD885+BD886+BD887+BD888+BD889+BD890+BD891+BD892+BD893+BD894+BD895+BD896+BD897+BD898+BD899+BD900+#REF!+#REF!+BD903+BD904+#REF!+BD908+BD909+BD910+BD911+BD912+BD913+BD914+BD915+BD916+BD917+BD918+BD919+BD920+BD921+BD922+BD923+BD924+BD925+BD926+BD927+BD928+BD929+BD930+#REF!+BD946+BD948+BD951+BD952+BD953+BD954+BD955+BD956+BD931+BD932+BD933+BD957+BD958+BD959+BD960+BD962+BD963+BD964+BD965+BD966+BD967+BD968+BD969</f>
        <v>#REF!</v>
      </c>
      <c r="BE1135" s="42" t="e">
        <f>+BE790+BE791+BE793+BE794+BE795+BE796+BE797+BE798+BE799+#REF!+#REF!+#REF!+#REF!+#REF!+BE800+BE801+BE802+BE803+BE804+BE805+BE806+BE807+BE808+BE809+BE810+BE811+BE812+BE813+BE814+BE815+BE816+BE817+BE818+BE819+BE820+BE821+BE822+BE823+BE824+BE825+BE826+BE827+BE828+BE829+#REF!+BE830+BE831+BE832+BE833+BE837+BE838+#REF!+#REF!+#REF!+BE839+BE840+#REF!+#REF!+#REF!+#REF!+BE842+BE843+BE844+BE885+BE886+BE887+BE888+BE889+BE890+BE891+BE892+BE893+BE894+BE895+BE896+BE897+BE898+BE899+BE900+#REF!+#REF!+BE903+BE904+#REF!+BE908+BE909+BE910+BE911+BE912+BE913+BE914+BE915+BE916+BE917+BE918+BE919+BE920+BE921+BE922+BE923+BE924+BE925+BE926+BE927+BE928+BE929+BE930+#REF!+BE946+BE948+BE951+BE952+BE953+BE954+BE955+BE956+BE931+BE932+BE933+BE957+BE958+BE959+BE960+BE962+BE963+BE964+BE965+BE966+BE967+BE968+BE969</f>
        <v>#REF!</v>
      </c>
      <c r="BF1135" s="42" t="e">
        <f>+BF790+BF791+BF793+BF794+BF795+BF796+BF797+BF798+BF799+#REF!+#REF!+#REF!+#REF!+#REF!+BF800+BF801+BF802+BF803+BF804+BF805+BF806+BF807+BF808+BF809+BF810+BF811+BF812+BF813+BF814+BF815+BF816+BF817+BF818+BF819+BF820+BF821+BF822+BF823+BF824+BF825+BF826+BF827+BF828+BF829+#REF!+BF830+BF831+BF832+BF833+BF837+BF838+#REF!+#REF!+#REF!+BF839+BF840+#REF!+#REF!+#REF!+#REF!+BF842+BF843+BF844+BF885+BF886+BF887+BF888+BF889+BF890+BF891+BF892+BF893+BF894+BF895+BF896+BF897+BF898+BF899+BF900+#REF!+#REF!+BF903+BF904+#REF!+BF908+BF909+BF910+BF911+BF912+BF913+BF914+BF915+BF916+BF917+BF918+BF919+BF920+BF921+BF922+BF923+BF924+BF925+BF926+BF927+BF928+BF929+BF930+#REF!+BF946+BF948+BF951+BF952+BF953+BF954+BF955+BF956+BF931+BF932+BF933+BF957+BF958+BF959+BF960+BF962+BF963+BF964+BF965+BF966+BF967+BF968+BF969</f>
        <v>#REF!</v>
      </c>
    </row>
    <row r="1136" spans="1:59" ht="26.25" hidden="1" customHeight="1">
      <c r="A1136" s="14" t="s">
        <v>1363</v>
      </c>
      <c r="B1136" s="14" t="s">
        <v>4</v>
      </c>
      <c r="C1136" s="14"/>
      <c r="D1136" s="83"/>
      <c r="E1136" s="83"/>
      <c r="F1136" s="50"/>
      <c r="G1136" s="50"/>
      <c r="H1136" s="52"/>
      <c r="I1136" s="52">
        <v>2</v>
      </c>
      <c r="J1136" s="42" t="e">
        <f t="shared" ref="J1136:P1136" si="599">+J1066+J1067</f>
        <v>#REF!</v>
      </c>
      <c r="K1136" s="42" t="e">
        <f t="shared" si="599"/>
        <v>#REF!</v>
      </c>
      <c r="L1136" s="42" t="e">
        <f t="shared" si="599"/>
        <v>#REF!</v>
      </c>
      <c r="M1136" s="42" t="e">
        <f t="shared" si="599"/>
        <v>#REF!</v>
      </c>
      <c r="N1136" s="42" t="e">
        <f t="shared" si="599"/>
        <v>#REF!</v>
      </c>
      <c r="O1136" s="42" t="e">
        <f t="shared" si="599"/>
        <v>#REF!</v>
      </c>
      <c r="P1136" s="42" t="e">
        <f t="shared" si="599"/>
        <v>#REF!</v>
      </c>
      <c r="Q1136" s="42"/>
      <c r="R1136" s="42"/>
      <c r="S1136" s="42"/>
      <c r="T1136" s="42"/>
      <c r="U1136" s="42"/>
      <c r="V1136" s="42"/>
      <c r="W1136" s="42" t="e">
        <f>+W1066+W1067</f>
        <v>#REF!</v>
      </c>
      <c r="X1136" s="42"/>
      <c r="Y1136" s="42"/>
      <c r="Z1136" s="42"/>
      <c r="AA1136" s="42"/>
      <c r="AB1136" s="42"/>
      <c r="AC1136" s="42"/>
      <c r="AD1136" s="42" t="e">
        <f>+AD1066+AD1067</f>
        <v>#REF!</v>
      </c>
      <c r="AE1136" s="42"/>
      <c r="AF1136" s="42"/>
      <c r="AG1136" s="42"/>
      <c r="AH1136" s="42"/>
      <c r="AI1136" s="42"/>
      <c r="AJ1136" s="42"/>
      <c r="AK1136" s="42" t="e">
        <f>+AK1066+AK1067</f>
        <v>#REF!</v>
      </c>
      <c r="AL1136" s="42"/>
      <c r="AM1136" s="42"/>
      <c r="AN1136" s="42"/>
      <c r="AO1136" s="42"/>
      <c r="AP1136" s="42"/>
      <c r="AQ1136" s="42"/>
      <c r="AR1136" s="42" t="e">
        <f>+AR1066+AR1067</f>
        <v>#REF!</v>
      </c>
      <c r="AS1136" s="42"/>
      <c r="AT1136" s="42"/>
      <c r="AU1136" s="42"/>
      <c r="AV1136" s="42"/>
      <c r="AW1136" s="42"/>
      <c r="AX1136" s="42"/>
      <c r="AY1136" s="42" t="e">
        <f>+AY1066+AY1067</f>
        <v>#REF!</v>
      </c>
      <c r="AZ1136" s="42" t="e">
        <f t="shared" ref="AZ1136:BF1136" si="600">+AZ1066+AZ1067</f>
        <v>#REF!</v>
      </c>
      <c r="BA1136" s="42" t="e">
        <f t="shared" si="600"/>
        <v>#REF!</v>
      </c>
      <c r="BB1136" s="42" t="e">
        <f t="shared" si="600"/>
        <v>#REF!</v>
      </c>
      <c r="BC1136" s="42" t="e">
        <f t="shared" si="600"/>
        <v>#REF!</v>
      </c>
      <c r="BD1136" s="42" t="e">
        <f t="shared" si="600"/>
        <v>#REF!</v>
      </c>
      <c r="BE1136" s="42" t="e">
        <f t="shared" si="600"/>
        <v>#REF!</v>
      </c>
      <c r="BF1136" s="42" t="e">
        <f t="shared" si="600"/>
        <v>#REF!</v>
      </c>
    </row>
    <row r="1137" spans="1:58" s="3" customFormat="1" ht="26.25" hidden="1" customHeight="1">
      <c r="A1137" s="14" t="s">
        <v>1347</v>
      </c>
      <c r="B1137" s="14" t="s">
        <v>1347</v>
      </c>
      <c r="C1137" s="14" t="s">
        <v>1347</v>
      </c>
      <c r="D1137" s="83"/>
      <c r="E1137" s="83"/>
      <c r="F1137" s="50"/>
      <c r="G1137" s="50"/>
      <c r="H1137" s="52"/>
      <c r="I1137" s="52">
        <v>0</v>
      </c>
      <c r="J1137" s="42"/>
      <c r="K1137" s="42"/>
      <c r="L1137" s="42"/>
      <c r="M1137" s="42"/>
      <c r="N1137" s="42"/>
      <c r="O1137" s="42"/>
      <c r="P1137" s="42"/>
      <c r="Q1137" s="42"/>
      <c r="R1137" s="42"/>
      <c r="S1137" s="42"/>
      <c r="T1137" s="42"/>
      <c r="U1137" s="42"/>
      <c r="V1137" s="42"/>
      <c r="W1137" s="42"/>
      <c r="X1137" s="42"/>
      <c r="Y1137" s="42"/>
      <c r="Z1137" s="42"/>
      <c r="AA1137" s="42"/>
      <c r="AB1137" s="42"/>
      <c r="AC1137" s="42"/>
      <c r="AD1137" s="42"/>
      <c r="AE1137" s="42"/>
      <c r="AF1137" s="42"/>
      <c r="AG1137" s="42"/>
      <c r="AH1137" s="42"/>
      <c r="AI1137" s="42"/>
      <c r="AJ1137" s="42"/>
      <c r="AK1137" s="42"/>
      <c r="AL1137" s="42"/>
      <c r="AM1137" s="42"/>
      <c r="AN1137" s="42"/>
      <c r="AO1137" s="42"/>
      <c r="AP1137" s="42"/>
      <c r="AQ1137" s="42"/>
      <c r="AR1137" s="42"/>
      <c r="AS1137" s="42"/>
      <c r="AT1137" s="42"/>
      <c r="AU1137" s="42"/>
      <c r="AV1137" s="42"/>
      <c r="AW1137" s="42"/>
      <c r="AX1137" s="42"/>
      <c r="AY1137" s="42"/>
      <c r="AZ1137" s="42"/>
      <c r="BA1137" s="42"/>
      <c r="BB1137" s="42"/>
      <c r="BC1137" s="42"/>
      <c r="BD1137" s="42"/>
      <c r="BE1137" s="42"/>
      <c r="BF1137" s="42"/>
    </row>
    <row r="1138" spans="1:58" s="3" customFormat="1" ht="26.25" hidden="1" customHeight="1">
      <c r="A1138" s="14" t="s">
        <v>17</v>
      </c>
      <c r="B1138" s="14" t="s">
        <v>17</v>
      </c>
      <c r="C1138" s="14" t="s">
        <v>17</v>
      </c>
      <c r="D1138" s="83"/>
      <c r="E1138" s="83"/>
      <c r="F1138" s="50"/>
      <c r="G1138" s="50"/>
      <c r="H1138" s="52"/>
      <c r="I1138" s="52">
        <v>5</v>
      </c>
      <c r="J1138" s="42" t="e">
        <f t="shared" ref="J1138:P1138" si="601">+J993+J994+J995+J1064+J1065</f>
        <v>#REF!</v>
      </c>
      <c r="K1138" s="42" t="e">
        <f t="shared" si="601"/>
        <v>#REF!</v>
      </c>
      <c r="L1138" s="42" t="e">
        <f t="shared" si="601"/>
        <v>#REF!</v>
      </c>
      <c r="M1138" s="42" t="e">
        <f t="shared" si="601"/>
        <v>#REF!</v>
      </c>
      <c r="N1138" s="42" t="e">
        <f t="shared" si="601"/>
        <v>#REF!</v>
      </c>
      <c r="O1138" s="42" t="e">
        <f t="shared" si="601"/>
        <v>#REF!</v>
      </c>
      <c r="P1138" s="42" t="e">
        <f t="shared" si="601"/>
        <v>#REF!</v>
      </c>
      <c r="Q1138" s="42">
        <f t="shared" ref="Q1138:V1138" si="602">+Q1064</f>
        <v>0</v>
      </c>
      <c r="R1138" s="42">
        <f t="shared" si="602"/>
        <v>0</v>
      </c>
      <c r="S1138" s="42">
        <f t="shared" si="602"/>
        <v>0</v>
      </c>
      <c r="T1138" s="42">
        <f t="shared" si="602"/>
        <v>0</v>
      </c>
      <c r="U1138" s="42">
        <f t="shared" si="602"/>
        <v>0</v>
      </c>
      <c r="V1138" s="42">
        <f t="shared" si="602"/>
        <v>0</v>
      </c>
      <c r="W1138" s="42" t="e">
        <f>+W993+W994+W995+W1064+W1065</f>
        <v>#REF!</v>
      </c>
      <c r="X1138" s="42">
        <f t="shared" ref="X1138:AC1138" si="603">+X1064</f>
        <v>0</v>
      </c>
      <c r="Y1138" s="42">
        <f t="shared" si="603"/>
        <v>0</v>
      </c>
      <c r="Z1138" s="42">
        <f t="shared" si="603"/>
        <v>0</v>
      </c>
      <c r="AA1138" s="42">
        <f t="shared" si="603"/>
        <v>0</v>
      </c>
      <c r="AB1138" s="42">
        <f t="shared" si="603"/>
        <v>0</v>
      </c>
      <c r="AC1138" s="42">
        <f t="shared" si="603"/>
        <v>0</v>
      </c>
      <c r="AD1138" s="42" t="e">
        <f>+AD993+AD994+AD995+AD1064+AD1065</f>
        <v>#REF!</v>
      </c>
      <c r="AE1138" s="42">
        <f t="shared" ref="AE1138:AJ1138" si="604">+AE1064</f>
        <v>0</v>
      </c>
      <c r="AF1138" s="42">
        <f t="shared" si="604"/>
        <v>0</v>
      </c>
      <c r="AG1138" s="42">
        <f t="shared" si="604"/>
        <v>0</v>
      </c>
      <c r="AH1138" s="42">
        <f t="shared" si="604"/>
        <v>0</v>
      </c>
      <c r="AI1138" s="42">
        <f t="shared" si="604"/>
        <v>0</v>
      </c>
      <c r="AJ1138" s="42">
        <f t="shared" si="604"/>
        <v>0</v>
      </c>
      <c r="AK1138" s="42" t="e">
        <f>+AK993+AK994+AK995+AK1064+AK1065</f>
        <v>#REF!</v>
      </c>
      <c r="AL1138" s="42">
        <f t="shared" ref="AL1138:AQ1138" si="605">+AL1064</f>
        <v>0</v>
      </c>
      <c r="AM1138" s="42">
        <f t="shared" si="605"/>
        <v>0</v>
      </c>
      <c r="AN1138" s="42">
        <f t="shared" si="605"/>
        <v>0</v>
      </c>
      <c r="AO1138" s="42">
        <f t="shared" si="605"/>
        <v>0</v>
      </c>
      <c r="AP1138" s="42">
        <f t="shared" si="605"/>
        <v>0</v>
      </c>
      <c r="AQ1138" s="42">
        <f t="shared" si="605"/>
        <v>0</v>
      </c>
      <c r="AR1138" s="42" t="e">
        <f>+AR993+AR994+AR995+AR1064+AR1065</f>
        <v>#REF!</v>
      </c>
      <c r="AS1138" s="42">
        <f t="shared" ref="AS1138:AX1138" si="606">+AS1064</f>
        <v>0</v>
      </c>
      <c r="AT1138" s="42">
        <f t="shared" si="606"/>
        <v>0</v>
      </c>
      <c r="AU1138" s="42">
        <f t="shared" si="606"/>
        <v>0</v>
      </c>
      <c r="AV1138" s="42">
        <f t="shared" si="606"/>
        <v>0</v>
      </c>
      <c r="AW1138" s="42">
        <f t="shared" si="606"/>
        <v>0</v>
      </c>
      <c r="AX1138" s="42">
        <f t="shared" si="606"/>
        <v>0</v>
      </c>
      <c r="AY1138" s="42" t="e">
        <f>+AY993+AY994+AY995+AY1064+AY1065</f>
        <v>#REF!</v>
      </c>
      <c r="AZ1138" s="42" t="e">
        <f t="shared" ref="AZ1138:BF1138" si="607">+AZ993+AZ994+AZ995+AZ1064+AZ1065</f>
        <v>#REF!</v>
      </c>
      <c r="BA1138" s="42" t="e">
        <f t="shared" si="607"/>
        <v>#REF!</v>
      </c>
      <c r="BB1138" s="42" t="e">
        <f t="shared" si="607"/>
        <v>#REF!</v>
      </c>
      <c r="BC1138" s="42" t="e">
        <f t="shared" si="607"/>
        <v>#REF!</v>
      </c>
      <c r="BD1138" s="42" t="e">
        <f t="shared" si="607"/>
        <v>#REF!</v>
      </c>
      <c r="BE1138" s="42" t="e">
        <f t="shared" si="607"/>
        <v>#REF!</v>
      </c>
      <c r="BF1138" s="42" t="e">
        <f t="shared" si="607"/>
        <v>#REF!</v>
      </c>
    </row>
    <row r="1139" spans="1:58" s="3" customFormat="1" ht="26.25" hidden="1" customHeight="1">
      <c r="A1139" s="14" t="s">
        <v>16</v>
      </c>
      <c r="B1139" s="14" t="s">
        <v>16</v>
      </c>
      <c r="C1139" s="14" t="s">
        <v>16</v>
      </c>
      <c r="D1139" s="83"/>
      <c r="E1139" s="83"/>
      <c r="F1139" s="50"/>
      <c r="G1139" s="50"/>
      <c r="H1139" s="52"/>
      <c r="I1139" s="52">
        <v>23</v>
      </c>
      <c r="J1139" s="42" t="e">
        <f t="shared" ref="J1139:AR1139" si="608">+J997+J998+J999+J1000+J1001+J1002+J1003+J1004+J1005+J1006+J1007+J1008+J1009+J1010+J1011+J1012+J1013+J1014+J1016+J1018+J1019+J1020+J1021</f>
        <v>#REF!</v>
      </c>
      <c r="K1139" s="42" t="e">
        <f t="shared" si="608"/>
        <v>#REF!</v>
      </c>
      <c r="L1139" s="42" t="e">
        <f t="shared" si="608"/>
        <v>#REF!</v>
      </c>
      <c r="M1139" s="42" t="e">
        <f t="shared" si="608"/>
        <v>#REF!</v>
      </c>
      <c r="N1139" s="42" t="e">
        <f t="shared" si="608"/>
        <v>#REF!</v>
      </c>
      <c r="O1139" s="42" t="e">
        <f t="shared" si="608"/>
        <v>#REF!</v>
      </c>
      <c r="P1139" s="42" t="e">
        <f t="shared" si="608"/>
        <v>#REF!</v>
      </c>
      <c r="Q1139" s="42" t="e">
        <f t="shared" si="608"/>
        <v>#REF!</v>
      </c>
      <c r="R1139" s="42" t="e">
        <f t="shared" si="608"/>
        <v>#REF!</v>
      </c>
      <c r="S1139" s="42" t="e">
        <f t="shared" si="608"/>
        <v>#REF!</v>
      </c>
      <c r="T1139" s="42" t="e">
        <f t="shared" si="608"/>
        <v>#REF!</v>
      </c>
      <c r="U1139" s="42" t="e">
        <f t="shared" si="608"/>
        <v>#REF!</v>
      </c>
      <c r="V1139" s="42" t="e">
        <f t="shared" si="608"/>
        <v>#REF!</v>
      </c>
      <c r="W1139" s="42" t="e">
        <f t="shared" si="608"/>
        <v>#REF!</v>
      </c>
      <c r="X1139" s="42" t="e">
        <f t="shared" si="608"/>
        <v>#REF!</v>
      </c>
      <c r="Y1139" s="42" t="e">
        <f t="shared" si="608"/>
        <v>#REF!</v>
      </c>
      <c r="Z1139" s="42" t="e">
        <f t="shared" si="608"/>
        <v>#REF!</v>
      </c>
      <c r="AA1139" s="42" t="e">
        <f t="shared" si="608"/>
        <v>#REF!</v>
      </c>
      <c r="AB1139" s="42" t="e">
        <f t="shared" si="608"/>
        <v>#REF!</v>
      </c>
      <c r="AC1139" s="42" t="e">
        <f t="shared" si="608"/>
        <v>#REF!</v>
      </c>
      <c r="AD1139" s="42" t="e">
        <f t="shared" si="608"/>
        <v>#REF!</v>
      </c>
      <c r="AE1139" s="42" t="e">
        <f t="shared" si="608"/>
        <v>#REF!</v>
      </c>
      <c r="AF1139" s="42" t="e">
        <f t="shared" si="608"/>
        <v>#REF!</v>
      </c>
      <c r="AG1139" s="42" t="e">
        <f t="shared" si="608"/>
        <v>#REF!</v>
      </c>
      <c r="AH1139" s="42" t="e">
        <f t="shared" si="608"/>
        <v>#REF!</v>
      </c>
      <c r="AI1139" s="42" t="e">
        <f t="shared" si="608"/>
        <v>#REF!</v>
      </c>
      <c r="AJ1139" s="42" t="e">
        <f t="shared" si="608"/>
        <v>#REF!</v>
      </c>
      <c r="AK1139" s="42" t="e">
        <f t="shared" si="608"/>
        <v>#REF!</v>
      </c>
      <c r="AL1139" s="42" t="e">
        <f t="shared" si="608"/>
        <v>#REF!</v>
      </c>
      <c r="AM1139" s="42" t="e">
        <f t="shared" si="608"/>
        <v>#REF!</v>
      </c>
      <c r="AN1139" s="42" t="e">
        <f t="shared" si="608"/>
        <v>#REF!</v>
      </c>
      <c r="AO1139" s="42" t="e">
        <f t="shared" si="608"/>
        <v>#REF!</v>
      </c>
      <c r="AP1139" s="42" t="e">
        <f t="shared" si="608"/>
        <v>#REF!</v>
      </c>
      <c r="AQ1139" s="42" t="e">
        <f t="shared" si="608"/>
        <v>#REF!</v>
      </c>
      <c r="AR1139" s="42" t="e">
        <f t="shared" si="608"/>
        <v>#REF!</v>
      </c>
      <c r="AS1139" s="42" t="e">
        <f t="shared" ref="AS1139:AY1139" si="609">+AS997+AS998+AS999+AS1000+AS1001+AS1002+AS1003+AS1004+AS1005+AS1006+AS1007+AS1008+AS1009+AS1010+AS1011+AS1012+AS1013+AS1014+AS1016+AS1018+AS1019+AS1020+AS1021</f>
        <v>#REF!</v>
      </c>
      <c r="AT1139" s="42" t="e">
        <f t="shared" si="609"/>
        <v>#REF!</v>
      </c>
      <c r="AU1139" s="42" t="e">
        <f t="shared" si="609"/>
        <v>#REF!</v>
      </c>
      <c r="AV1139" s="42" t="e">
        <f t="shared" si="609"/>
        <v>#REF!</v>
      </c>
      <c r="AW1139" s="42" t="e">
        <f t="shared" si="609"/>
        <v>#REF!</v>
      </c>
      <c r="AX1139" s="42" t="e">
        <f t="shared" si="609"/>
        <v>#REF!</v>
      </c>
      <c r="AY1139" s="42" t="e">
        <f t="shared" si="609"/>
        <v>#REF!</v>
      </c>
      <c r="AZ1139" s="42" t="e">
        <f t="shared" ref="AZ1139:BF1139" si="610">+AZ997+AZ998+AZ999+AZ1000+AZ1001+AZ1002+AZ1003+AZ1004+AZ1005+AZ1006+AZ1007+AZ1008+AZ1009+AZ1010+AZ1011+AZ1012+AZ1013+AZ1014+AZ1016+AZ1018+AZ1019+AZ1020+AZ1021</f>
        <v>#REF!</v>
      </c>
      <c r="BA1139" s="42" t="e">
        <f t="shared" si="610"/>
        <v>#REF!</v>
      </c>
      <c r="BB1139" s="42" t="e">
        <f t="shared" si="610"/>
        <v>#REF!</v>
      </c>
      <c r="BC1139" s="42" t="e">
        <f t="shared" si="610"/>
        <v>#REF!</v>
      </c>
      <c r="BD1139" s="42" t="e">
        <f t="shared" si="610"/>
        <v>#REF!</v>
      </c>
      <c r="BE1139" s="42" t="e">
        <f t="shared" si="610"/>
        <v>#REF!</v>
      </c>
      <c r="BF1139" s="42" t="e">
        <f t="shared" si="610"/>
        <v>#REF!</v>
      </c>
    </row>
    <row r="1140" spans="1:58" s="3" customFormat="1" ht="26.25" hidden="1" customHeight="1">
      <c r="A1140" s="14" t="s">
        <v>14</v>
      </c>
      <c r="B1140" s="14" t="s">
        <v>14</v>
      </c>
      <c r="C1140" s="54" t="s">
        <v>14</v>
      </c>
      <c r="D1140" s="83"/>
      <c r="E1140" s="83"/>
      <c r="F1140" s="50"/>
      <c r="G1140" s="50"/>
      <c r="H1140" s="52"/>
      <c r="I1140" s="52">
        <v>26</v>
      </c>
      <c r="J1140" s="42" t="e">
        <f>+J784+J785+#REF!+#REF!+J1015+J1050+J1051+J1052+J1056+J1057+J1058+J1059+J1068+J1070+J1071+J1072+J1073+J1074+J1083+J1084+J1085+J1086+J1087+J1088+J1089+J1090</f>
        <v>#REF!</v>
      </c>
      <c r="K1140" s="42" t="e">
        <f>+K784+K785+#REF!+#REF!+K1015+K1050+K1051+K1052+K1056+K1057+K1058+K1059+K1068+K1070+K1071+K1072+K1073+K1074+K1083+K1084+K1085+K1086+K1087+K1088+K1089+K1090</f>
        <v>#REF!</v>
      </c>
      <c r="L1140" s="42" t="e">
        <f>+L784+L785+#REF!+#REF!+L1015+L1050+L1051+L1052+L1056+L1057+L1058+L1059+L1068+L1070+L1071+L1072+L1073+L1074+L1083+L1084+L1085+L1086+L1087+L1088+L1089+L1090</f>
        <v>#REF!</v>
      </c>
      <c r="M1140" s="42" t="e">
        <f>+M784+M785+#REF!+#REF!+M1015+M1050+M1051+M1052+M1056+M1057+M1058+M1059+M1068+M1070+M1071+M1072+M1073+M1074+M1083+M1084+M1085+M1086+M1087+M1088+M1089+M1090</f>
        <v>#REF!</v>
      </c>
      <c r="N1140" s="42" t="e">
        <f>+N784+N785+#REF!+#REF!+N1015+N1050+N1051+N1052+N1056+N1057+N1058+N1059+N1068+N1070+N1071+N1072+N1073+N1074+N1083+N1084+N1085+N1086+N1087+N1088+N1089+N1090</f>
        <v>#REF!</v>
      </c>
      <c r="O1140" s="42" t="e">
        <f>+O784+O785+#REF!+#REF!+O1015+O1050+O1051+O1052+O1056+O1057+O1058+O1059+O1068+O1070+O1071+O1072+O1073+O1074+O1083+O1084+O1085+O1086+O1087+O1088+O1089+O1090</f>
        <v>#REF!</v>
      </c>
      <c r="P1140" s="42" t="e">
        <f>+P784+P785+#REF!+#REF!+P1015+P1050+P1051+P1052+P1056+P1057+P1058+P1059+P1068+P1070+P1071+P1072+P1073+P1074+P1083+P1084+P1085+P1086+P1087+P1088+P1089+P1090</f>
        <v>#REF!</v>
      </c>
      <c r="Q1140" s="42"/>
      <c r="R1140" s="42"/>
      <c r="S1140" s="42"/>
      <c r="T1140" s="42"/>
      <c r="U1140" s="42"/>
      <c r="V1140" s="42"/>
      <c r="W1140" s="42" t="e">
        <f>+W784+W785+#REF!+#REF!+W1015+W1050+W1051+W1052+W1056+W1057+W1058+W1059+W1068+W1070+W1071+W1072+W1073+W1074+W1083+W1084+W1085+W1086+W1087+W1088+W1089+W1090</f>
        <v>#REF!</v>
      </c>
      <c r="X1140" s="42"/>
      <c r="Y1140" s="42"/>
      <c r="Z1140" s="42"/>
      <c r="AA1140" s="42"/>
      <c r="AB1140" s="42"/>
      <c r="AC1140" s="42"/>
      <c r="AD1140" s="42" t="e">
        <f>+AD784+AD785+#REF!+#REF!+AD1015+AD1050+AD1051+AD1052+AD1056+AD1057+AD1058+AD1059+AD1068+AD1070+AD1071+AD1072+AD1073+AD1074+AD1083+AD1084+AD1085+AD1086+AD1087+AD1088+AD1089+AD1090</f>
        <v>#REF!</v>
      </c>
      <c r="AE1140" s="42"/>
      <c r="AF1140" s="42"/>
      <c r="AG1140" s="42"/>
      <c r="AH1140" s="42"/>
      <c r="AI1140" s="42"/>
      <c r="AJ1140" s="42"/>
      <c r="AK1140" s="42" t="e">
        <f>+AK784+AK785+#REF!+#REF!+AK1015+AK1050+AK1051+AK1052+AK1056+AK1057+AK1058+AK1059+AK1068+AK1070+AK1071+AK1072+AK1073+AK1074+AK1083+AK1084+AK1085+AK1086+AK1087+AK1088+AK1089+AK1090</f>
        <v>#REF!</v>
      </c>
      <c r="AL1140" s="42"/>
      <c r="AM1140" s="42"/>
      <c r="AN1140" s="42"/>
      <c r="AO1140" s="42"/>
      <c r="AP1140" s="42"/>
      <c r="AQ1140" s="42"/>
      <c r="AR1140" s="42" t="e">
        <f>+AR784+AR785+#REF!+#REF!+AR1015+AR1050+AR1051+AR1052+AR1056+AR1057+AR1058+AR1059+AR1068+AR1070+AR1071+AR1072+AR1073+AR1074+AR1083+AR1084+AR1085+AR1086+AR1087+AR1088+AR1089+AR1090</f>
        <v>#REF!</v>
      </c>
      <c r="AS1140" s="42"/>
      <c r="AT1140" s="42"/>
      <c r="AU1140" s="42"/>
      <c r="AV1140" s="42"/>
      <c r="AW1140" s="42"/>
      <c r="AX1140" s="42"/>
      <c r="AY1140" s="42" t="e">
        <f>+AY784+AY785+#REF!+#REF!+AY1015+AY1050+AY1051+AY1052+AY1056+AY1057+AY1058+AY1059+AY1068+AY1070+AY1071+AY1072+AY1073+AY1074+AY1083+AY1084+AY1085+AY1086+AY1087+AY1088+AY1089+AY1090</f>
        <v>#REF!</v>
      </c>
      <c r="AZ1140" s="42" t="e">
        <f>+AZ784+AZ785+#REF!+#REF!+AZ1015+AZ1050+AZ1051+AZ1052+AZ1056+AZ1057+AZ1058+AZ1059+AZ1068+AZ1070+AZ1071+AZ1072+AZ1073+AZ1074+AZ1083+AZ1084+AZ1085+AZ1086+AZ1087+AZ1088+AZ1089+AZ1090</f>
        <v>#REF!</v>
      </c>
      <c r="BA1140" s="42" t="e">
        <f>+BA784+BA785+#REF!+#REF!+BA1015+BA1050+BA1051+BA1052+BA1056+BA1057+BA1058+BA1059+BA1068+BA1070+BA1071+BA1072+BA1073+BA1074+BA1083+BA1084+BA1085+BA1086+BA1087+BA1088+BA1089+BA1090</f>
        <v>#REF!</v>
      </c>
      <c r="BB1140" s="42" t="e">
        <f>+BB784+BB785+#REF!+#REF!+BB1015+BB1050+BB1051+BB1052+BB1056+BB1057+BB1058+BB1059+BB1068+BB1070+BB1071+BB1072+BB1073+BB1074+BB1083+BB1084+BB1085+BB1086+BB1087+BB1088+BB1089+BB1090</f>
        <v>#REF!</v>
      </c>
      <c r="BC1140" s="42" t="e">
        <f>+BC784+BC785+#REF!+#REF!+BC1015+BC1050+BC1051+BC1052+BC1056+BC1057+BC1058+BC1059+BC1068+BC1070+BC1071+BC1072+BC1073+BC1074+BC1083+BC1084+BC1085+BC1086+BC1087+BC1088+BC1089+BC1090</f>
        <v>#REF!</v>
      </c>
      <c r="BD1140" s="42" t="e">
        <f>+BD784+BD785+#REF!+#REF!+BD1015+BD1050+BD1051+BD1052+BD1056+BD1057+BD1058+BD1059+BD1068+BD1070+BD1071+BD1072+BD1073+BD1074+BD1083+BD1084+BD1085+BD1086+BD1087+BD1088+BD1089+BD1090</f>
        <v>#REF!</v>
      </c>
      <c r="BE1140" s="42" t="e">
        <f>+BE784+BE785+#REF!+#REF!+BE1015+BE1050+BE1051+BE1052+BE1056+BE1057+BE1058+BE1059+BE1068+BE1070+BE1071+BE1072+BE1073+BE1074+BE1083+BE1084+BE1085+BE1086+BE1087+BE1088+BE1089+BE1090</f>
        <v>#REF!</v>
      </c>
      <c r="BF1140" s="42" t="e">
        <f>+BF784+BF785+#REF!+#REF!+BF1015+BF1050+BF1051+BF1052+BF1056+BF1057+BF1058+BF1059+BF1068+BF1070+BF1071+BF1072+BF1073+BF1074+BF1083+BF1084+BF1085+BF1086+BF1087+BF1088+BF1089+BF1090</f>
        <v>#REF!</v>
      </c>
    </row>
    <row r="1141" spans="1:58" s="3" customFormat="1" ht="26.25" hidden="1" customHeight="1">
      <c r="A1141" s="14" t="s">
        <v>3</v>
      </c>
      <c r="B1141" s="14" t="s">
        <v>3</v>
      </c>
      <c r="C1141" s="14" t="s">
        <v>3</v>
      </c>
      <c r="D1141" s="83"/>
      <c r="E1141" s="83"/>
      <c r="F1141" s="50"/>
      <c r="G1141" s="50"/>
      <c r="H1141" s="52"/>
      <c r="I1141" s="52">
        <v>560</v>
      </c>
      <c r="J1141" s="42" t="e">
        <f>+J125+J126+#REF!+#REF!+J127+J128+J130+J131+J132+#REF!+J133+#REF!+#REF!+#REF!+#REF!+J134+J135+#REF!+J136+#REF!+#REF!+#REF!+J137+J138+J139+J140+#REF!+J164+J165+#REF!+J167+J168+J178+#REF!+#REF!+#REF!+J179+J180+J181+J182+J183+J184+#REF!+J185+J186+J187+J188+J189+#REF!+J190+J191+J192+J193+J194+J195+J196+J197+#REF!+J198+J199+J200+J201+#REF!+J202+J203+J204+J205+J206+J207+#REF!+J208+#REF!+#REF!+#REF!+#REF!+#REF!+#REF!+#REF!+#REF!+#REF!+J209+J210+#REF!+J211+J212+J213+J214+J215+J216+J217+J218+J219+J220+J221+J222+J223+J224+#REF!+#REF!+J225+#REF!+#REF!+J226+#REF!+#REF!+#REF!+J227+J228+J229+J230+J231+J232+#REF!+J233+J234+J235+J236+#REF!+#REF!+#REF!+#REF!+#REF!+#REF!+#REF!+#REF!+#REF!+#REF!+#REF!+J237+J238+J239+J240+J241+J242+J243+J244+J245+J246+J247+J248+#REF!+#REF!+J249+J250+J251+J253+J252+#REF!+J254+J255+#REF!+J256+J257+J258+J259+#REF!+J260+#REF!+#REF!+J261+J262+J263+#REF!+J264+J265+J266+J267+J268+J269+J272+J273+J274+J275+J276+#REF!+#REF!+J277+J278+#REF!+J279+J280+J281+J282+#REF!+#REF!+#REF!+J283+J284+J285+J286+J287+J288+J289+J290+J291+J292+J293+J294+J295+J296+J297+J298+J299+J300+J301+J302+J303+J304+J305+#REF!+J306+J307+J308+J309+J310+J311+J312+J313+J314+J315+J316+J317+J318+J319+J320+#REF!+J321+#REF!+J322+J323+J324+J325+#REF!+J326+J327+J328+J329+J330+J331+J332+J333+J334+J335+J336+J337+J338+#REF!+J339+#REF!+#REF!+J340+#REF!+J341+J342+J343+J344+J345+J346+J347+J348+#REF!+#REF!+#REF!+#REF!+#REF!+J349+J350+#REF!+J351+#REF!+J352+J353+J354+J355+J356+J357+#REF!+J358+J359+#REF!+J360+J361+J362+J363+J364+J365+J366+J367+J368+J369+J370+J371+J372+J373+J374+J375+J376+J377+#REF!+J378+J379+J380+#REF!+#REF!+J381+J382+J383+J384+J385+J386+J387+J388+#REF!+J389+J390+J391+J392+J393+J394+J395+#REF!+#REF!+J396+#REF!+J397+J398+J399+J400+J401+J402+J403+J404+J405+J406+J407+J408+J409+J410+J411+J412+J413+J414+J415+J416+J417+#REF!+#REF!+#REF!+J418+J419+J423+J424+J425+J426+#REF!+J427+#REF!+J428+J429+J430+J431+J432+J433+J434+J435+#REF!+#REF!+J436+J437+#REF!+J438+J439+J440+J441+J442+#REF!+#REF!+J443+J444+J445+#REF!+J446+J447+J448+J449+J450+J451+#REF!+#REF!+J452+#REF!+#REF!+#REF!+J453+#REF!+#REF!+#REF!+#REF!+#REF!+#REF!+J454+J455+J456+J457+J458+J459+J460+J461+J463+J462+J464+#REF!+#REF!+#REF!+#REF!+#REF!+#REF!+#REF!+#REF!+#REF!+#REF!+#REF!+#REF!+#REF!+#REF!+#REF!+#REF!+#REF!+#REF!+#REF!+#REF!+#REF!+#REF!+#REF!+#REF!+#REF!+#REF!+#REF!+J466+J468+J469+J470+J471+J472+J473+J474+J475+J476+J477+J478+J479+J480+J481+J482+J483+J484+J485+J486+J487+J488+J489+J490+J491+J492+J493+J494+J495+J496+J497+J498+J499+J500+J501+J502+J503+J504+J505+J506+J507+J508+J509+J510+J511+J512+J513+J514+J515+J516+J517+J518+J519+J520+J521+J522+J523+J524+J525+J526+J527+J528+J529+J530+J531+J532+J533+J534+J535+J536+J537+J538+J539+J540+J541+J542+J543+J544+J545+J546+J547+J548+J549+J550+J551+J552+J553+J554+J555+J556+J557+J558+J559+J560+J561+J587+J745+J746+J747+J748+J749+J750+J751+J752+J753+J754+J778+J779+J780+J781+J782+J783+#REF!+J1029+J1030+J1031+J1032+J1033+J1034+J1035+J1077+J1121</f>
        <v>#REF!</v>
      </c>
      <c r="K1141" s="42" t="e">
        <f>+K125+K126+#REF!+#REF!+K127+K128+K130+K131+K132+#REF!+K133+#REF!+#REF!+#REF!+#REF!+K134+K135+#REF!+K136+#REF!+#REF!+#REF!+K137+K138+K139+K140+#REF!+K164+K165+#REF!+K167+K168+K178+#REF!+#REF!+#REF!+K179+K180+K181+K182+K183+K184+#REF!+K185+K186+K187+K188+K189+#REF!+K190+K191+K192+K193+K194+K195+K196+K197+#REF!+K198+K199+K200+K201+#REF!+K202+K203+K204+K205+K206+K207+#REF!+K208+#REF!+#REF!+#REF!+#REF!+#REF!+#REF!+#REF!+#REF!+#REF!+K209+K210+#REF!+K211+K212+K213+K214+K215+K216+K217+K218+K219+K220+K221+K222+K223+K224+#REF!+#REF!+K225+#REF!+#REF!+K226+#REF!+#REF!+#REF!+K227+K228+K229+K230+K231+K232+#REF!+K233+K234+K235+K236+#REF!+#REF!+#REF!+#REF!+#REF!+#REF!+#REF!+#REF!+#REF!+#REF!+#REF!+K237+K238+K239+K240+K241+K242+K243+K244+K245+K246+K247+K248+#REF!+#REF!+K249+K250+K251+K253+K252+#REF!+K254+K255+#REF!+K256+K257+K258+K259+#REF!+K260+#REF!+#REF!+K261+K262+K263+#REF!+K264+K265+K266+K267+K268+K269+K272+K273+K274+K275+K276+#REF!+#REF!+K277+K278+#REF!+K279+K280+K281+K282+#REF!+#REF!+#REF!+K283+K284+K285+K286+K287+K288+K289+K290+K291+K292+K293+K294+K295+K296+K297+K298+K299+K300+K301+K302+K303+K304+K305+#REF!+K306+K307+K308+K309+K310+K311+K312+K313+K314+K315+K316+K317+K318+K319+K320+#REF!+K321+#REF!+K322+K323+K324+K325+#REF!+K326+K327+K328+K329+K330+K331+K332+K333+K334+K335+K336+K337+K338+#REF!+K339+#REF!+#REF!+K340+#REF!+K341+K342+K343+K344+K345+K346+K347+K348+#REF!+#REF!+#REF!+#REF!+#REF!+K349+K350+#REF!+K351+#REF!+K352+K353+K354+K355+K356+K357+#REF!+K358+K359+#REF!+K360+K361+K362+K363+K364+K365+K366+K367+K368+K369+K370+K371+K372+K373+K374+K375+K376+K377+#REF!+K378+K379+K380+#REF!+#REF!+K381+K382+K383+K384+K385+K386+K387+K388+#REF!+K389+K390+K391+K392+K393+K394+K395+#REF!+#REF!+K396+#REF!+K397+K398+K399+K400+K401+K402+K403+K404+K405+K406+K407+K408+K409+K410+K411+K412+K413+K414+K415+K416+K417+#REF!+#REF!+#REF!+K418+K419+K423+K424+K425+K426+#REF!+K427+#REF!+K428+K429+K430+K431+K432+K433+K434+K435+#REF!+#REF!+K436+K437+#REF!+K438+K439+K440+K441+K442+#REF!+#REF!+K443+K444+K445+#REF!+K446+K447+K448+K449+K450+K451+#REF!+#REF!+K452+#REF!+#REF!+#REF!+K453+#REF!+#REF!+#REF!+#REF!+#REF!+#REF!+K454+K455+K456+K457+K458+K459+K460+K461+K463+K462+K464+#REF!+#REF!+#REF!+#REF!+#REF!+#REF!+#REF!+#REF!+#REF!+#REF!+#REF!+#REF!+#REF!+#REF!+#REF!+#REF!+#REF!+#REF!+#REF!+#REF!+#REF!+#REF!+#REF!+#REF!+#REF!+#REF!+#REF!+K466+K468+K469+K470+K471+K472+K473+K474+K475+K476+K477+K478+K479+K480+K481+K482+K483+K484+K485+K486+K487+K488+K489+K490+K491+K492+K493+K494+K495+K496+K497+K498+K499+K500+K501+K502+K503+K504+K505+K506+K507+K508+K509+K510+K511+K512+K513+K514+K515+K516+K517+K518+K519+K520+K521+K522+K523+K524+K525+K526+K527+K528+K529+K530+K531+K532+K533+K534+K535+K536+K537+K538+K539+K540+K541+K542+K543+K544+K545+K546+K547+K548+K549+K550+K551+K552+K553+K554+K555+K556+K557+K558+K559+K560+K561+K587+K745+K746+K747+K748+K749+K750+K751+K752+K753+K754+K778+K779+K780+K781+K782+K783+#REF!+K1029+K1030+K1031+K1032+K1033+K1034+K1035+K1077+K1121</f>
        <v>#REF!</v>
      </c>
      <c r="L1141" s="42" t="e">
        <f>+L125+L126+#REF!+#REF!+L127+L128+L130+L131+L132+#REF!+L133+#REF!+#REF!+#REF!+#REF!+L134+L135+#REF!+L136+#REF!+#REF!+#REF!+L137+L138+L139+L140+#REF!+L164+L165+#REF!+L167+L168+L178+#REF!+#REF!+#REF!+L179+L180+L181+L182+L183+L184+#REF!+L185+L186+L187+L188+L189+#REF!+L190+L191+L192+L193+L194+L195+L196+L197+#REF!+L198+L199+L200+L201+#REF!+L202+L203+L204+L205+L206+L207+#REF!+L208+#REF!+#REF!+#REF!+#REF!+#REF!+#REF!+#REF!+#REF!+#REF!+L209+L210+#REF!+L211+L212+L213+L214+L215+L216+L217+L218+L219+L220+L221+L222+L223+L224+#REF!+#REF!+L225+#REF!+#REF!+L226+#REF!+#REF!+#REF!+L227+L228+L229+L230+L231+L232+#REF!+L233+L234+L235+L236+#REF!+#REF!+#REF!+#REF!+#REF!+#REF!+#REF!+#REF!+#REF!+#REF!+#REF!+L237+L238+L239+L240+L241+L242+L243+L244+L245+L246+L247+L248+#REF!+#REF!+L249+L250+L251+L253+L252+#REF!+L254+L255+#REF!+L256+L257+L258+L259+#REF!+L260+#REF!+#REF!+L261+L262+L263+#REF!+L264+L265+L266+L267+L268+L269+L272+L273+L274+L275+L276+#REF!+#REF!+L277+L278+#REF!+L279+L280+L281+L282+#REF!+#REF!+#REF!+L283+L284+L285+L286+L287+L288+L289+L290+L291+L292+L293+L294+L295+L296+L297+L298+L299+L300+L301+L302+L303+L304+L305+#REF!+L306+L307+L308+L309+L310+L311+L312+L313+L314+L315+L316+L317+L318+L319+L320+#REF!+L321+#REF!+L322+L323+L324+L325+#REF!+L326+L327+L328+L329+L330+L331+L332+L333+L334+L335+L336+L337+L338+#REF!+L339+#REF!+#REF!+L340+#REF!+L341+L342+L343+L344+L345+L346+L347+L348+#REF!+#REF!+#REF!+#REF!+#REF!+L349+L350+#REF!+L351+#REF!+L352+L353+L354+L355+L356+L357+#REF!+L358+L359+#REF!+L360+L361+L362+L363+L364+L365+L366+L367+L368+L369+L370+L371+L372+L373+L374+L375+L376+L377+#REF!+L378+L379+L380+#REF!+#REF!+L381+L382+L383+L384+L385+L386+L387+L388+#REF!+L389+L390+L391+L392+L393+L394+L395+#REF!+#REF!+L396+#REF!+L397+L398+L399+L400+L401+L402+L403+L404+L405+L406+L407+L408+L409+L410+L411+L412+L413+L414+L415+L416+L417+#REF!+#REF!+#REF!+L418+L419+L423+L424+L425+L426+#REF!+L427+#REF!+L428+L429+L430+L431+L432+L433+L434+L435+#REF!+#REF!+L436+L437+#REF!+L438+L439+L440+L441+L442+#REF!+#REF!+L443+L444+L445+#REF!+L446+L447+L448+L449+L450+L451+#REF!+#REF!+L452+#REF!+#REF!+#REF!+L453+#REF!+#REF!+#REF!+#REF!+#REF!+#REF!+L454+L455+L456+L457+L458+L459+L460+L461+L463+L462+L464+#REF!+#REF!+#REF!+#REF!+#REF!+#REF!+#REF!+#REF!+#REF!+#REF!+#REF!+#REF!+#REF!+#REF!+#REF!+#REF!+#REF!+#REF!+#REF!+#REF!+#REF!+#REF!+#REF!+#REF!+#REF!+#REF!+#REF!+L466+L468+L469+L470+L471+L472+L473+L474+L475+L476+L477+L478+L479+L480+L481+L482+L483+L484+L485+L486+L487+L488+L489+L490+L491+L492+L493+L494+L495+L496+L497+L498+L499+L500+L501+L502+L503+L504+L505+L506+L507+L508+L509+L510+L511+L512+L513+L514+L515+L516+L517+L518+L519+L520+L521+L522+L523+L524+L525+L526+L527+L528+L529+L530+L531+L532+L533+L534+L535+L536+L537+L538+L539+L540+L541+L542+L543+L544+L545+L546+L547+L548+L549+L550+L551+L552+L553+L554+L555+L556+L557+L558+L559+L560+L561+L587+L745+L746+L747+L748+L749+L750+L751+L752+L753+L754+L778+L779+L780+L781+L782+L783+#REF!+L1029+L1030+L1031+L1032+L1033+L1034+L1035+L1077+L1121</f>
        <v>#REF!</v>
      </c>
      <c r="M1141" s="42" t="e">
        <f>+M125+M126+#REF!+#REF!+M127+M128+M130+M131+M132+#REF!+M133+#REF!+#REF!+#REF!+#REF!+M134+M135+#REF!+M136+#REF!+#REF!+#REF!+M137+M138+M139+M140+#REF!+M164+M165+#REF!+M167+M168+M178+#REF!+#REF!+#REF!+M179+M180+M181+M182+M183+M184+#REF!+M185+M186+M187+M188+M189+#REF!+M190+M191+M192+M193+M194+M195+M196+M197+#REF!+M198+M199+M200+M201+#REF!+M202+M203+M204+M205+M206+M207+#REF!+M208+#REF!+#REF!+#REF!+#REF!+#REF!+#REF!+#REF!+#REF!+#REF!+M209+M210+#REF!+M211+M212+M213+M214+M215+M216+M217+M218+M219+M220+M221+M222+M223+M224+#REF!+#REF!+M225+#REF!+#REF!+M226+#REF!+#REF!+#REF!+M227+M228+M229+M230+M231+M232+#REF!+M233+M234+M235+M236+#REF!+#REF!+#REF!+#REF!+#REF!+#REF!+#REF!+#REF!+#REF!+#REF!+#REF!+M237+M238+M239+M240+M241+M242+M243+M244+M245+M246+M247+M248+#REF!+#REF!+M249+M250+M251+M253+M252+#REF!+M254+M255+#REF!+M256+M257+M258+M259+#REF!+M260+#REF!+#REF!+M261+M262+M263+#REF!+M264+M265+M266+M267+M268+M269+M272+M273+M274+M275+M276+#REF!+#REF!+M277+M278+#REF!+M279+M280+M281+M282+#REF!+#REF!+#REF!+M283+M284+M285+M286+M287+M288+M289+M290+M291+M292+M293+M294+M295+M296+M297+M298+M299+M300+M301+M302+M303+M304+M305+#REF!+M306+M307+M308+M309+M310+M311+M312+M313+M314+M315+M316+M317+M318+M319+M320+#REF!+M321+#REF!+M322+M323+M324+M325+#REF!+M326+M327+M328+M329+M330+M331+M332+M333+M334+M335+M336+M337+M338+#REF!+M339+#REF!+#REF!+M340+#REF!+M341+M342+M343+M344+M345+M346+M347+M348+#REF!+#REF!+#REF!+#REF!+#REF!+M349+M350+#REF!+M351+#REF!+M352+M353+M354+M355+M356+M357+#REF!+M358+M359+#REF!+M360+M361+M362+M363+M364+M365+M366+M367+M368+M369+M370+M371+M372+M373+M374+M375+M376+M377+#REF!+M378+M379+M380+#REF!+#REF!+M381+M382+M383+M384+M385+M386+M387+M388+#REF!+M389+M390+M391+M392+M393+M394+M395+#REF!+#REF!+M396+#REF!+M397+M398+M399+M400+M401+M402+M403+M404+M405+M406+M407+M408+M409+M410+M411+M412+M413+M414+M415+M416+M417+#REF!+#REF!+#REF!+M418+M419+M423+M424+M425+M426+#REF!+M427+#REF!+M428+M429+M430+M431+M432+M433+M434+M435+#REF!+#REF!+M436+M437+#REF!+M438+M439+M440+M441+M442+#REF!+#REF!+M443+M444+M445+#REF!+M446+M447+M448+M449+M450+M451+#REF!+#REF!+M452+#REF!+#REF!+#REF!+M453+#REF!+#REF!+#REF!+#REF!+#REF!+#REF!+M454+M455+M456+M457+M458+M459+M460+M461+M463+M462+M464+#REF!+#REF!+#REF!+#REF!+#REF!+#REF!+#REF!+#REF!+#REF!+#REF!+#REF!+#REF!+#REF!+#REF!+#REF!+#REF!+#REF!+#REF!+#REF!+#REF!+#REF!+#REF!+#REF!+#REF!+#REF!+#REF!+#REF!+M466+M468+M469+M470+M471+M472+M473+M474+M475+M476+M477+M478+M479+M480+M481+M482+M483+M484+M485+M486+M487+M488+M489+M490+M491+M492+M493+M494+M495+M496+M497+M498+M499+M500+M501+M502+M503+M504+M505+M506+M507+M508+M509+M510+M511+M512+M513+M514+M515+M516+M517+M518+M519+M520+M521+M522+M523+M524+M525+M526+M527+M528+M529+M530+M531+M532+M533+M534+M535+M536+M537+M538+M539+M540+M541+M542+M543+M544+M545+M546+M547+M548+M549+M550+M551+M552+M553+M554+M555+M556+M557+M558+M559+M560+M561+M587+M745+M746+M747+M748+M749+M750+M751+M752+M753+M754+M778+M779+M780+M781+M782+M783+#REF!+M1029+M1030+M1031+M1032+M1033+M1034+M1035+M1077+M1121</f>
        <v>#REF!</v>
      </c>
      <c r="N1141" s="42" t="e">
        <f>+N125+N126+#REF!+#REF!+N127+N128+N130+N131+N132+#REF!+N133+#REF!+#REF!+#REF!+#REF!+N134+N135+#REF!+N136+#REF!+#REF!+#REF!+N137+N138+N139+N140+#REF!+N164+N165+#REF!+N167+N168+N178+#REF!+#REF!+#REF!+N179+N180+N181+N182+N183+N184+#REF!+N185+N186+N187+N188+N189+#REF!+N190+N191+N192+N193+N194+N195+N196+N197+#REF!+N198+N199+N200+N201+#REF!+N202+N203+N204+N205+N206+N207+#REF!+N208+#REF!+#REF!+#REF!+#REF!+#REF!+#REF!+#REF!+#REF!+#REF!+N209+N210+#REF!+N211+N212+N213+N214+N215+N216+N217+N218+N219+N220+N221+N222+N223+N224+#REF!+#REF!+N225+#REF!+#REF!+N226+#REF!+#REF!+#REF!+N227+N228+N229+N230+N231+N232+#REF!+N233+N234+N235+N236+#REF!+#REF!+#REF!+#REF!+#REF!+#REF!+#REF!+#REF!+#REF!+#REF!+#REF!+N237+N238+N239+N240+N241+N242+N243+N244+N245+N246+N247+N248+#REF!+#REF!+N249+N250+N251+N253+N252+#REF!+N254+N255+#REF!+N256+N257+N258+N259+#REF!+N260+#REF!+#REF!+N261+N262+N263+#REF!+N264+N265+N266+N267+N268+N269+N272+N273+N274+N275+N276+#REF!+#REF!+N277+N278+#REF!+N279+N280+N281+N282+#REF!+#REF!+#REF!+N283+N284+N285+N286+N287+N288+N289+N290+N291+N292+N293+N294+N295+N296+N297+N298+N299+N300+N301+N302+N303+N304+N305+#REF!+N306+N307+N308+N309+N310+N311+N312+N313+N314+N315+N316+N317+N318+N319+N320+#REF!+N321+#REF!+N322+N323+N324+N325+#REF!+N326+N327+N328+N329+N330+N331+N332+N333+N334+N335+N336+N337+N338+#REF!+N339+#REF!+#REF!+N340+#REF!+N341+N342+N343+N344+N345+N346+N347+N348+#REF!+#REF!+#REF!+#REF!+#REF!+N349+N350+#REF!+N351+#REF!+N352+N353+N354+N355+N356+N357+#REF!+N358+N359+#REF!+N360+N361+N362+N363+N364+N365+N366+N367+N368+N369+N370+N371+N372+N373+N374+N375+N376+N377+#REF!+N378+N379+N380+#REF!+#REF!+N381+N382+N383+N384+N385+N386+N387+N388+#REF!+N389+N390+N391+N392+N393+N394+N395+#REF!+#REF!+N396+#REF!+N397+N398+N399+N400+N401+N402+N403+N404+N405+N406+N407+N408+N409+N410+N411+N412+N413+N414+N415+N416+N417+#REF!+#REF!+#REF!+N418+N419+N423+N424+N425+N426+#REF!+N427+#REF!+N428+N429+N430+N431+N432+N433+N434+N435+#REF!+#REF!+N436+N437+#REF!+N438+N439+N440+N441+N442+#REF!+#REF!+N443+N444+N445+#REF!+N446+N447+N448+N449+N450+N451+#REF!+#REF!+N452+#REF!+#REF!+#REF!+N453+#REF!+#REF!+#REF!+#REF!+#REF!+#REF!+N454+N455+N456+N457+N458+N459+N460+N461+N463+N462+N464+#REF!+#REF!+#REF!+#REF!+#REF!+#REF!+#REF!+#REF!+#REF!+#REF!+#REF!+#REF!+#REF!+#REF!+#REF!+#REF!+#REF!+#REF!+#REF!+#REF!+#REF!+#REF!+#REF!+#REF!+#REF!+#REF!+#REF!+N466+N468+N469+N470+N471+N472+N473+N474+N475+N476+N477+N478+N479+N480+N481+N482+N483+N484+N485+N486+N487+N488+N489+N490+N491+N492+N493+N494+N495+N496+N497+N498+N499+N500+N501+N502+N503+N504+N505+N506+N507+N508+N509+N510+N511+N512+N513+N514+N515+N516+N517+N518+N519+N520+N521+N522+N523+N524+N525+N526+N527+N528+N529+N530+N531+N532+N533+N534+N535+N536+N537+N538+N539+N540+N541+N542+N543+N544+N545+N546+N547+N548+N549+N550+N551+N552+N553+N554+N555+N556+N557+N558+N559+N560+N561+N587+N745+N746+N747+N748+N749+N750+N751+N752+N753+N754+N778+N779+N780+N781+N782+N783+#REF!+N1029+N1030+N1031+N1032+N1033+N1034+N1035+N1077+N1121</f>
        <v>#REF!</v>
      </c>
      <c r="O1141" s="42" t="e">
        <f>+O125+O126+#REF!+#REF!+O127+O128+O130+O131+O132+#REF!+O133+#REF!+#REF!+#REF!+#REF!+O134+O135+#REF!+O136+#REF!+#REF!+#REF!+O137+O138+O139+O140+#REF!+O164+O165+#REF!+O167+O168+O178+#REF!+#REF!+#REF!+O179+O180+O181+O182+O183+O184+#REF!+O185+O186+O187+O188+O189+#REF!+O190+O191+O192+O193+O194+O195+O196+O197+#REF!+O198+O199+O200+O201+#REF!+O202+O203+O204+O205+O206+O207+#REF!+O208+#REF!+#REF!+#REF!+#REF!+#REF!+#REF!+#REF!+#REF!+#REF!+O209+O210+#REF!+O211+O212+O213+O214+O215+O216+O217+O218+O219+O220+O221+O222+O223+O224+#REF!+#REF!+O225+#REF!+#REF!+O226+#REF!+#REF!+#REF!+O227+O228+O229+O230+O231+O232+#REF!+O233+O234+O235+O236+#REF!+#REF!+#REF!+#REF!+#REF!+#REF!+#REF!+#REF!+#REF!+#REF!+#REF!+O237+O238+O239+O240+O241+O242+O243+O244+O245+O246+O247+O248+#REF!+#REF!+O249+O250+O251+O253+O252+#REF!+O254+O255+#REF!+O256+O257+O258+O259+#REF!+O260+#REF!+#REF!+O261+O262+O263+#REF!+O264+O265+O266+O267+O268+O269+O272+O273+O274+O275+O276+#REF!+#REF!+O277+O278+#REF!+O279+O280+O281+O282+#REF!+#REF!+#REF!+O283+O284+O285+O286+O287+O288+O289+O290+O291+O292+O293+O294+O295+O296+O297+O298+O299+O300+O301+O302+O303+O304+O305+#REF!+O306+O307+O308+O309+O310+O311+O312+O313+O314+O315+O316+O317+O318+O319+O320+#REF!+O321+#REF!+O322+O323+O324+O325+#REF!+O326+O327+O328+O329+O330+O331+O332+O333+O334+O335+O336+O337+O338+#REF!+O339+#REF!+#REF!+O340+#REF!+O341+O342+O343+O344+O345+O346+O347+O348+#REF!+#REF!+#REF!+#REF!+#REF!+O349+O350+#REF!+O351+#REF!+O352+O353+O354+O355+O356+O357+#REF!+O358+O359+#REF!+O360+O361+O362+O363+O364+O365+O366+O367+O368+O369+O370+O371+O372+O373+O374+O375+O376+O377+#REF!+O378+O379+O380+#REF!+#REF!+O381+O382+O383+O384+O385+O386+O387+O388+#REF!+O389+O390+O391+O392+O393+O394+O395+#REF!+#REF!+O396+#REF!+O397+O398+O399+O400+O401+O402+O403+O404+O405+O406+O407+O408+O409+O410+O411+O412+O413+O414+O415+O416+O417+#REF!+#REF!+#REF!+O418+O419+O423+O424+O425+O426+#REF!+O427+#REF!+O428+O429+O430+O431+O432+O433+O434+O435+#REF!+#REF!+O436+O437+#REF!+O438+O439+O440+O441+O442+#REF!+#REF!+O443+O444+O445+#REF!+O446+O447+O448+O449+O450+O451+#REF!+#REF!+O452+#REF!+#REF!+#REF!+O453+#REF!+#REF!+#REF!+#REF!+#REF!+#REF!+O454+O455+O456+O457+O458+O459+O460+O461+O463+O462+O464+#REF!+#REF!+#REF!+#REF!+#REF!+#REF!+#REF!+#REF!+#REF!+#REF!+#REF!+#REF!+#REF!+#REF!+#REF!+#REF!+#REF!+#REF!+#REF!+#REF!+#REF!+#REF!+#REF!+#REF!+#REF!+#REF!+#REF!+O466+O468+O469+O470+O471+O472+O473+O474+O475+O476+O477+O478+O479+O480+O481+O482+O483+O484+O485+O486+O487+O488+O489+O490+O491+O492+O493+O494+O495+O496+O497+O498+O499+O500+O501+O502+O503+O504+O505+O506+O507+O508+O509+O510+O511+O512+O513+O514+O515+O516+O517+O518+O519+O520+O521+O522+O523+O524+O525+O526+O527+O528+O529+O530+O531+O532+O533+O534+O535+O536+O537+O538+O539+O540+O541+O542+O543+O544+O545+O546+O547+O548+O549+O550+O551+O552+O553+O554+O555+O556+O557+O558+O559+O560+O561+O587+O745+O746+O747+O748+O749+O750+O751+O752+O753+O754+O778+O779+O780+O781+O782+O783+#REF!+O1029+O1030+O1031+O1032+O1033+O1034+O1035+O1077+O1121</f>
        <v>#REF!</v>
      </c>
      <c r="P1141" s="42" t="e">
        <f>+P125+P126+#REF!+#REF!+P127+P128+P130+P131+P132+#REF!+P133+#REF!+#REF!+#REF!+#REF!+P134+P135+#REF!+P136+#REF!+#REF!+#REF!+P137+P138+P139+P140+#REF!+P164+P165+#REF!+P167+P168+P178+#REF!+#REF!+#REF!+P179+P180+P181+P182+P183+P184+#REF!+P185+P186+P187+P188+P189+#REF!+P190+P191+P192+P193+P194+P195+P196+P197+#REF!+P198+P199+P200+P201+#REF!+P202+P203+P204+P205+P206+P207+#REF!+P208+#REF!+#REF!+#REF!+#REF!+#REF!+#REF!+#REF!+#REF!+#REF!+P209+P210+#REF!+P211+P212+P213+P214+P215+P216+P217+P218+P219+P220+P221+P222+P223+P224+#REF!+#REF!+P225+#REF!+#REF!+P226+#REF!+#REF!+#REF!+P227+P228+P229+P230+P231+P232+#REF!+P233+P234+P235+P236+#REF!+#REF!+#REF!+#REF!+#REF!+#REF!+#REF!+#REF!+#REF!+#REF!+#REF!+P237+P238+P239+P240+P241+P242+P243+P244+P245+P246+P247+P248+#REF!+#REF!+P249+P250+P251+P253+P252+#REF!+P254+P255+#REF!+P256+P257+P258+P259+#REF!+P260+#REF!+#REF!+P261+P262+P263+#REF!+P264+P265+P266+P267+P268+P269+P272+P273+P274+P275+P276+#REF!+#REF!+P277+P278+#REF!+P279+P280+P281+P282+#REF!+#REF!+#REF!+P283+P284+P285+P286+P287+P288+P289+P290+P291+P292+P293+P294+P295+P296+P297+P298+P299+P300+P301+P302+P303+P304+P305+#REF!+P306+P307+P308+P309+P310+P311+P312+P313+P314+P315+P316+P317+P318+P319+P320+#REF!+P321+#REF!+P322+P323+P324+P325+#REF!+P326+P327+P328+P329+P330+P331+P332+P333+P334+P335+P336+P337+P338+#REF!+P339+#REF!+#REF!+P340+#REF!+P341+P342+P343+P344+P345+P346+P347+P348+#REF!+#REF!+#REF!+#REF!+#REF!+P349+P350+#REF!+P351+#REF!+P352+P353+P354+P355+P356+P357+#REF!+P358+P359+#REF!+P360+P361+P362+P363+P364+P365+P366+P367+P368+P369+P370+P371+P372+P373+P374+P375+P376+P377+#REF!+P378+P379+P380+#REF!+#REF!+P381+P382+P383+P384+P385+P386+P387+P388+#REF!+P389+P390+P391+P392+P393+P394+P395+#REF!+#REF!+P396+#REF!+P397+P398+P399+P400+P401+P402+P403+P404+P405+P406+P407+P408+P409+P410+P411+P412+P413+P414+P415+P416+P417+#REF!+#REF!+#REF!+P418+P419+P423+P424+P425+P426+#REF!+P427+#REF!+P428+P429+P430+P431+P432+P433+P434+P435+#REF!+#REF!+P436+P437+#REF!+P438+P439+P440+P441+P442+#REF!+#REF!+P443+P444+P445+#REF!+P446+P447+P448+P449+P450+P451+#REF!+#REF!+P452+#REF!+#REF!+#REF!+P453+#REF!+#REF!+#REF!+#REF!+#REF!+#REF!+P454+P455+P456+P457+P458+P459+P460+P461+P463+P462+P464+#REF!+#REF!+#REF!+#REF!+#REF!+#REF!+#REF!+#REF!+#REF!+#REF!+#REF!+#REF!+#REF!+#REF!+#REF!+#REF!+#REF!+#REF!+#REF!+#REF!+#REF!+#REF!+#REF!+#REF!+#REF!+#REF!+#REF!+P466+P468+P469+P470+P471+P472+P473+P474+P475+P476+P477+P478+P479+P480+P481+P482+P483+P484+P485+P486+P487+P488+P489+P490+P491+P492+P493+P494+P495+P496+P497+P498+P499+P500+P501+P502+P503+P504+P505+P506+P507+P508+P509+P510+P511+P512+P513+P514+P515+P516+P517+P518+P519+P520+P521+P522+P523+P524+P525+P526+P527+P528+P529+P530+P531+P532+P533+P534+P535+P536+P537+P538+P539+P540+P541+P542+P543+P544+P545+P546+P547+P548+P549+P550+P551+P552+P553+P554+P555+P556+P557+P558+P559+P560+P561+P587+P745+P746+P747+P748+P749+P750+P751+P752+P753+P754+P778+P779+P780+P781+P782+P783+#REF!+P1029+P1030+P1031+P1032+P1033+P1034+P1035+P1077+P1121</f>
        <v>#REF!</v>
      </c>
      <c r="Q1141" s="42" t="e">
        <f>+Q125+Q126+#REF!+#REF!+Q127+Q128+Q130+Q131+Q132+#REF!+Q133+#REF!+#REF!+#REF!+#REF!+#REF!+Q134+#REF!+Q136+#REF!+#REF!+#REF!+Q137+Q138+Q139+Q140+#REF!+Q164+Q165+#REF!+Q167+Q168+Q178+#REF!+#REF!+#REF!+Q179+Q180+Q181+Q182+Q183+Q184+#REF!+Q185+Q186+Q187+Q188+Q189+#REF!+Q190+Q191+Q192+Q193+Q194+Q195+Q196+Q197+#REF!+Q198+Q199+Q200+Q201+#REF!+Q202+Q203+Q204+Q205+Q206+Q207+#REF!+Q208+#REF!+#REF!+#REF!+#REF!+#REF!+#REF!+#REF!+#REF!+#REF!+Q209+Q210+#REF!+Q211+Q212+Q213+Q214+Q215+Q216+Q217+Q218+Q219+Q220+Q221+Q222+Q223+Q224+#REF!+#REF!+Q225+#REF!+#REF!+Q226+#REF!+#REF!+#REF!+Q227+Q228+Q229+Q230+Q231+Q232+#REF!+Q233+Q234+Q235+Q236+#REF!+#REF!+#REF!+#REF!+#REF!+#REF!+#REF!+#REF!+#REF!+#REF!+#REF!+Q237+Q238+Q239+Q240+Q241+Q242+Q243+Q244+Q245+Q246+Q247+Q248+#REF!+#REF!+Q249+Q250+Q251+Q253+Q252+#REF!+Q254+Q255+#REF!+Q256+Q257+Q258+Q259+#REF!+Q260+#REF!+#REF!+Q261+Q262+Q263+#REF!+Q264+Q265+Q266+Q267+Q268+Q269+Q272+Q273+Q274+Q275+Q276+#REF!+#REF!+Q277+Q278+#REF!+Q279+Q280+Q281+Q282+#REF!+#REF!+#REF!+Q283+Q284+Q285+Q286+Q287+Q288+Q289+Q290+Q291+Q292+Q293+Q294+Q295+Q296+Q297+Q298+Q299+Q300+Q301+Q302+Q303+Q304+Q305+#REF!+Q306+Q307+Q308+Q309+Q310+Q311+Q312+Q313+Q314+Q315+Q316+Q317+Q318+Q319+Q320+#REF!+Q321+#REF!+Q322+Q323+Q324+Q325+#REF!+Q326+Q327+Q328+Q329+Q330+Q331+Q332+Q333+Q334+Q335+Q336+Q337+Q338+#REF!+Q339+#REF!+#REF!+Q340+#REF!+Q341+Q342+Q343+Q344+Q345+Q346+Q347+Q348+#REF!+#REF!+#REF!+#REF!+#REF!+Q349+Q350+#REF!+Q351+#REF!+Q352+Q353+Q354+Q355+Q356+Q357+#REF!+Q358+Q359+#REF!+Q360+Q361+Q362+Q363+Q364+Q365+Q366+Q367+Q368+Q369+Q370+Q371+Q372+Q373+Q374+Q375+Q376+Q377+#REF!+Q378+Q379+Q380+#REF!+#REF!+Q381+Q382+Q383+Q384+Q385+Q386+Q387+Q388+#REF!+Q389+Q390+Q391+Q392+Q393+Q394+Q395+#REF!+#REF!+Q396+#REF!+Q397+Q398+Q399+Q400+Q401+Q402+Q403+Q404+Q405+Q406+Q407+Q408+Q409+Q410+Q411+Q412+Q413+Q414+Q415+Q416+Q417+#REF!+#REF!+#REF!+Q418+Q419+Q423+Q424+Q425+Q426+#REF!+Q427+#REF!+Q428+Q429+Q430+Q431+Q432+Q433+Q434+Q435+#REF!+#REF!+Q436+Q437+#REF!+Q438+Q439+Q440+Q441+Q442+#REF!+#REF!+Q443+Q444+Q445+#REF!+Q446+Q447+Q448+Q449+Q450+Q451+#REF!+#REF!+Q452+#REF!+#REF!+#REF!+Q453+#REF!+#REF!+#REF!+#REF!+#REF!+#REF!+Q454+Q455+Q456+Q457+Q458+Q459+Q460+Q461+Q463+Q462+Q464+#REF!+#REF!+#REF!+#REF!+#REF!+#REF!+#REF!+#REF!+#REF!+#REF!+#REF!+#REF!+#REF!+#REF!+#REF!+#REF!+#REF!+#REF!+#REF!+#REF!+#REF!+#REF!+#REF!+#REF!+#REF!+#REF!+#REF!+Q466+Q468+Q469+Q470+Q471+Q472+Q473+Q474+Q475+Q476+Q477+Q478+Q479+Q480+Q481+Q482+Q483+Q484+Q485+Q486+Q487+Q488+Q489+Q490+Q491+Q492+Q493+Q494+Q495+Q496+Q497+Q498+Q499+Q500+Q501+Q502+Q503+Q504+Q505+Q506+Q507+Q508+Q509+Q510+Q511+Q512+Q513+Q514+Q515+Q516+Q517+Q518+Q519+Q520+Q521+Q522+Q523+Q524+Q525+Q526+Q527+Q528+Q529+Q530+Q531+Q532+Q533+Q534+Q535+Q536+Q537+Q538+Q539+Q540+Q541+Q542+Q543+Q544+Q545+Q546+Q547+Q548+Q549+Q550+Q551+Q552+Q553+Q554+Q555+Q556+Q557+Q558+Q559+Q560+Q561+Q587+Q745+Q746+Q747+Q748+Q749+Q750+Q751+Q752+Q753+Q754+Q778+Q779+Q780+Q781+Q782+Q783+#REF!+Q1029+Q1030+Q1031+Q1032+Q1033+Q1034+Q1035+Q1077+Q1121</f>
        <v>#REF!</v>
      </c>
      <c r="R1141" s="42" t="e">
        <f>+R125+R126+#REF!+#REF!+R127+R128+R130+R131+R132+#REF!+R133+#REF!+#REF!+#REF!+#REF!+R134+R135+#REF!+R136+#REF!+#REF!+#REF!+R137+R138+R139+R140+#REF!+R164+R165+#REF!+R167+R168+R178+#REF!+#REF!+#REF!+R179+R180+R181+R182+R183+R184+#REF!+R185+R186+R187+R188+R189+#REF!+R190+R191+R192+R193+R194+R195+R196+R197+#REF!+R198+R199+R200+R201+#REF!+R202+R203+R204+R205+R206+R207+#REF!+R208+#REF!+#REF!+#REF!+#REF!+#REF!+#REF!+#REF!+#REF!+#REF!+R209+R210+#REF!+R211+R212+R213+R214+R215+R216+R217+R218+R219+R220+R221+R222+R223+R224+#REF!+#REF!+R225+#REF!+#REF!+R226+#REF!+#REF!+#REF!+R227+R228+R229+R230+R231+R232+#REF!+R233+R234+R235+R236+#REF!+#REF!+#REF!+#REF!+#REF!+#REF!+#REF!+#REF!+#REF!+#REF!+#REF!+R237+R238+R239+R240+R241+R242+R243+R244+R245+R246+R247+R248+#REF!+#REF!+R249+R250+R251+R253+R252+#REF!+R254+R255+#REF!+R256+R257+R258+R259+#REF!+R260+#REF!+#REF!+R261+R262+R263+#REF!+R264+R265+R266+R267+R268+R269+R272+R273+R274+R275+R276+#REF!+#REF!+R277+R278+#REF!+R279+R280+R281+R282+#REF!+#REF!+#REF!+R283+R284+R285+R286+R287+R288+R289+R290+R291+R292+R293+R294+R295+R296+R297+R298+R299+R300+R301+R302+R303+R304+R305+#REF!+R306+R307+R308+R309+R310+R311+R312+R313+R314+R315+R316+R317+R318+R319+R320+#REF!+R321+#REF!+R322+R323+R324+R325+#REF!+R326+R327+R328+R329+R330+R331+R332+R333+R334+R335+R336+R337+R338+#REF!+R339+#REF!+#REF!+R340+#REF!+R341+R342+R343+R344+R345+R346+R347+R348+#REF!+#REF!+#REF!+#REF!+#REF!+R349+R350+#REF!+R351+#REF!+R352+R353+R354+R355+R356+R357+#REF!+R358+R359+#REF!+R360+R361+R362+R363+R364+R365+R366+R367+R368+R369+R370+R371+R372+R373+R374+R375+R376+R377+#REF!+R378+R379+R380+#REF!+#REF!+R381+R382+R383+R384+R385+R386+R387+R388+#REF!+R389+R390+R391+R392+R393+R394+R395+#REF!+#REF!+R396+#REF!+R397+R398+R399+R400+R401+R402+R403+R404+R405+R406+R407+R408+R409+R410+R411+R412+R413+R414+R415+R416+R417+#REF!+#REF!+#REF!+R418+R419+R423+R424+R425+R426+#REF!+R427+#REF!+R428+R429+R430+R431+R432+R433+R434+R435+#REF!+#REF!+R436+R437+#REF!+R438+R439+R440+R441+R442+#REF!+#REF!+R443+R444+R445+#REF!+R446+R447+R448+R449+R450+R451+#REF!+#REF!+R452+#REF!+#REF!+#REF!+R453+#REF!+#REF!+#REF!+#REF!+#REF!+#REF!+R454+R455+R456+R457+R458+R459+R460+R461+R463+R462+R464+#REF!+#REF!+#REF!+#REF!+#REF!+#REF!+#REF!+#REF!+#REF!+#REF!+#REF!+#REF!+#REF!+#REF!+#REF!+#REF!+#REF!+#REF!+#REF!+#REF!+#REF!+#REF!+#REF!+#REF!+#REF!+#REF!+#REF!+R466+R468+R469+R470+R471+R472+R473+R474+R475+R476+R477+R478+R479+R480+R481+R482+R483+R484+R485+R486+R487+R488+R489+R490+R491+R492+R493+R494+R495+R496+R497+R498+R499+R500+R501+R502+R503+R504+R505+R506+R507+R508+R509+R510+R511+R512+R513+R514+R515+R516+R517+R518+R519+R520+R521+R522+R523+R524+R525+R526+R527+R528+R529+R530+R531+R532+R533+R534+R535+R536+R537+R538+R539+R540+R541+R542+R543+R544+R545+R546+R547+R548+R549+R550+R551+R552+R553+R554+R555+R556+R557+R558+R559+R560+R561+R587+R745+R746+R747+R748+R749+R750+R751+R752+R753+R754+R778+R779+R780+R781+R782+R783+#REF!+R1029+R1030+R1031+R1032+R1033+R1034+R1035+R1077+R1121</f>
        <v>#REF!</v>
      </c>
      <c r="S1141" s="42" t="e">
        <f>+S125+S126+#REF!+#REF!+S127+S128+S130+S131+S132+#REF!+S133+#REF!+#REF!+#REF!+#REF!+S134+S135+#REF!+S136+#REF!+#REF!+#REF!+S137+S138+S139+S140+#REF!+S164+S165+#REF!+S167+S168+S178+#REF!+#REF!+#REF!+S179+S180+S181+S182+S183+S184+#REF!+S185+S186+S187+S188+S189+#REF!+S190+S191+S192+S193+S194+S195+S196+S197+#REF!+S198+S199+S200+S201+#REF!+S202+S203+S204+S205+S206+S207+#REF!+S208+#REF!+#REF!+#REF!+#REF!+#REF!+#REF!+#REF!+#REF!+#REF!+S209+S210+#REF!+S211+S212+S213+S214+S215+S216+S217+S218+S219+S220+S221+S222+S223+S224+#REF!+#REF!+S225+#REF!+#REF!+S226+#REF!+#REF!+#REF!+S227+S228+S229+S230+S231+S232+#REF!+S233+S234+S235+S236+#REF!+#REF!+#REF!+#REF!+#REF!+#REF!+#REF!+#REF!+#REF!+#REF!+#REF!+S237+S238+S239+S240+S241+S242+S243+S244+S245+S246+S247+S248+#REF!+#REF!+S249+S250+S251+S253+S252+#REF!+S254+S255+#REF!+S256+S257+S258+S259+#REF!+S260+#REF!+#REF!+S261+S262+S263+#REF!+S264+S265+S266+S267+S268+S269+S272+S273+S274+S275+S276+#REF!+#REF!+S277+S278+#REF!+S279+S280+S281+S282+#REF!+#REF!+#REF!+S283+S284+S285+S286+S287+S288+S289+S290+S291+S292+S293+S294+S295+S296+S297+S298+S299+S300+S301+S302+S303+S304+S305+#REF!+S306+S307+S308+S309+S310+S311+S312+S313+S314+S315+S316+S317+S318+S319+S320+#REF!+S321+#REF!+S322+S323+S324+S325+#REF!+S326+S327+S328+S329+S330+S331+S332+S333+S334+S335+S336+S337+S338+#REF!+S339+#REF!+#REF!+S340+#REF!+S341+S342+S343+S344+S345+S346+S347+S348+#REF!+#REF!+#REF!+#REF!+#REF!+S349+S350+#REF!+S351+#REF!+S352+S353+S354+S355+S356+S357+#REF!+S358+S359+#REF!+S360+S361+S362+S363+S364+S365+S366+S367+S368+S369+S370+S371+S372+S373+S374+S375+S376+S377+#REF!+S378+S379+S380+#REF!+#REF!+S381+S382+S383+S384+S385+S386+S387+S388+#REF!+S389+S390+S391+S392+S393+S394+S395+#REF!+#REF!+S396+#REF!+S397+S398+S399+S400+S401+S402+S403+S404+S405+S406+S407+S408+S409+S410+S411+S412+S413+S414+S415+S416+S417+#REF!+#REF!+#REF!+S418+S419+S423+S424+S425+S426+#REF!+S427+#REF!+S428+S429+S430+S431+S432+S433+S434+S435+#REF!+#REF!+S436+S437+#REF!+S438+S439+S440+S441+S442+#REF!+#REF!+S443+S444+S445+#REF!+S446+S447+S448+S449+S450+S451+#REF!+#REF!+S452+#REF!+#REF!+#REF!+S453+#REF!+#REF!+#REF!+#REF!+#REF!+#REF!+S454+S455+S456+S457+S458+S459+S460+S461+S463+S462+S464+#REF!+#REF!+#REF!+#REF!+#REF!+#REF!+#REF!+#REF!+#REF!+#REF!+#REF!+#REF!+#REF!+#REF!+#REF!+#REF!+#REF!+#REF!+#REF!+#REF!+#REF!+#REF!+#REF!+#REF!+#REF!+#REF!+#REF!+S466+S468+S469+S470+S471+S472+S473+S474+S475+S476+S477+S478+S479+S480+S481+S482+S483+S484+S485+S486+S487+S488+S489+S490+S491+S492+S493+S494+S495+S496+S497+S498+S499+S500+S501+S502+S503+S504+S505+S506+S507+S508+S509+S510+S511+S512+S513+S514+S515+S516+S517+S518+S519+S520+S521+S522+S523+S524+S525+S526+S527+S528+S529+S530+S531+S532+S533+S534+S535+S536+S537+S538+S539+S540+S541+S542+S543+S544+S545+S546+S547+S548+S549+S550+S551+S552+S553+S554+S555+S556+S557+S558+S559+S560+S561+S587+S745+S746+S747+S748+S749+S750+S751+S752+S753+S754+S778+S779+S780+S781+S782+S783+#REF!+S1029+S1030+S1031+S1032+S1033+S1034+S1035+S1077+S1121</f>
        <v>#REF!</v>
      </c>
      <c r="T1141" s="42" t="e">
        <f>+T125+T126+#REF!+#REF!+T127+T128+T130+T131+T132+#REF!+T133+#REF!+#REF!+#REF!+#REF!+T134+T135+#REF!+T136+#REF!+#REF!+#REF!+T137+T138+T139+T140+#REF!+T164+T165+#REF!+T167+T168+T178+#REF!+#REF!+#REF!+T179+T180+T181+T182+T183+T184+#REF!+T185+T186+T187+T188+T189+#REF!+T190+T191+T192+T193+T194+T195+T196+T197+#REF!+T198+T199+T200+T201+#REF!+T202+T203+T204+T205+T206+T207+#REF!+T208+#REF!+#REF!+#REF!+#REF!+#REF!+#REF!+#REF!+#REF!+#REF!+T209+T210+#REF!+T211+T212+T213+T214+T215+T216+T217+T218+T219+T220+T221+T222+T223+T224+#REF!+#REF!+T225+#REF!+#REF!+T226+#REF!+#REF!+#REF!+T227+T228+T229+T230+T231+T232+#REF!+T233+T234+T235+T236+#REF!+#REF!+#REF!+#REF!+#REF!+#REF!+#REF!+#REF!+#REF!+#REF!+#REF!+T237+T238+T239+T240+T241+T242+T243+T244+T245+T246+T247+T248+#REF!+#REF!+T249+T250+T251+T253+T252+#REF!+T254+T255+#REF!+T256+T257+T258+T259+#REF!+T260+#REF!+#REF!+T261+T262+T263+#REF!+T264+T265+T266+T267+T268+T269+T272+T273+T274+T275+T276+#REF!+#REF!+T277+T278+#REF!+T279+T280+T281+T282+#REF!+#REF!+#REF!+T283+T284+T285+T286+T287+T288+T289+T290+T291+T292+T293+T294+T295+T296+T297+T298+T299+T300+T301+T302+T303+T304+T305+#REF!+T306+T307+T308+T309+T310+T311+T312+T313+T314+T315+T316+T317+T318+T319+T320+#REF!+T321+#REF!+T322+T323+T324+T325+#REF!+T326+T327+T328+T329+T330+T331+T332+T333+T334+T335+T336+T337+T338+#REF!+T339+#REF!+#REF!+T340+#REF!+T341+T342+T343+T344+T345+T346+T347+T348+#REF!+#REF!+#REF!+#REF!+#REF!+T349+T350+#REF!+T351+#REF!+T352+T353+T354+T355+T356+T357+#REF!+T358+T359+#REF!+T360+T361+T362+T363+T364+T365+T366+T367+T368+T369+T370+T371+T372+T373+T374+T375+T376+T377+#REF!+T378+T379+T380+#REF!+#REF!+T381+T382+T383+T384+T385+T386+T387+T388+#REF!+T389+T390+T391+T392+T393+T394+T395+#REF!+#REF!+T396+#REF!+T397+T398+T399+T400+T401+T402+T403+T404+T405+T406+T407+T408+T409+T410+T411+T412+T413+T414+T415+T416+T417+#REF!+#REF!+#REF!+T418+T419+T423+T424+T425+T426+#REF!+T427+#REF!+T428+T429+T430+T431+T432+T433+T434+T435+#REF!+#REF!+T436+T437+#REF!+T438+T439+T440+T441+T442+#REF!+#REF!+T443+T444+T445+#REF!+T446+T447+T448+T449+T450+T451+#REF!+#REF!+T452+#REF!+#REF!+#REF!+T453+#REF!+#REF!+#REF!+#REF!+#REF!+#REF!+T454+T455+T456+T457+T458+T459+T460+T461+T463+T462+T464+#REF!+#REF!+#REF!+#REF!+#REF!+#REF!+#REF!+#REF!+#REF!+#REF!+#REF!+#REF!+#REF!+#REF!+#REF!+#REF!+#REF!+#REF!+#REF!+#REF!+#REF!+#REF!+#REF!+#REF!+#REF!+#REF!+#REF!+T466+T468+T469+T470+T471+T472+T473+T474+T475+T476+T477+T478+T479+T480+T481+T482+T483+T484+T485+T486+T487+T488+T489+T490+T491+T492+T493+T494+T495+T496+T497+T498+T499+T500+T501+T502+T503+T504+T505+T506+T507+T508+T509+T510+T511+T512+T513+T514+T515+T516+T517+T518+T519+T520+T521+T522+T523+T524+T525+T526+T527+T528+T529+T530+T531+T532+T533+T534+T535+T536+T537+T538+T539+T540+T541+T542+T543+T544+T545+T546+T547+T548+T549+T550+T551+T552+T553+T554+T555+T556+T557+T558+T559+T560+T561+T587+T745+T746+T747+T748+T749+T750+T751+T752+T753+T754+T778+T779+T780+T781+T782+T783+#REF!+T1029+T1030+T1031+T1032+T1033+T1034+T1035+T1077+T1121</f>
        <v>#REF!</v>
      </c>
      <c r="U1141" s="42" t="e">
        <f>+U125+U126+#REF!+#REF!+U127+U128+U130+U131+U132+#REF!+U133+#REF!+#REF!+#REF!+#REF!+U134+U135+#REF!+U136+#REF!+#REF!+#REF!+U137+U138+U139+U140+#REF!+U164+U165+#REF!+U167+U168+U178+#REF!+#REF!+#REF!+U179+U180+U181+U182+U183+U184+#REF!+U185+U186+U187+U188+U189+#REF!+U190+U191+U192+U193+U194+U195+U196+U197+#REF!+U198+U199+U200+U201+#REF!+U202+U203+U204+U205+U206+U207+#REF!+U208+#REF!+#REF!+#REF!+#REF!+#REF!+#REF!+#REF!+#REF!+#REF!+U209+U210+#REF!+U211+U212+U213+U214+U215+U216+U217+U218+U219+U220+U221+U222+U223+U224+#REF!+#REF!+U225+#REF!+#REF!+U226+#REF!+#REF!+#REF!+U227+U228+U229+U230+U231+U232+#REF!+U233+U234+U235+U236+#REF!+#REF!+#REF!+#REF!+#REF!+#REF!+#REF!+#REF!+#REF!+#REF!+#REF!+U237+U238+U239+U240+U241+U242+U243+U244+U245+U246+U247+U248+#REF!+#REF!+U249+U250+U251+U253+U252+#REF!+U254+U255+#REF!+U256+U257+U258+U259+#REF!+U260+#REF!+#REF!+U261+U262+U263+#REF!+U264+U265+U266+U267+U268+U269+U272+U273+U274+U275+U276+#REF!+#REF!+U277+U278+#REF!+U279+U280+U281+U282+#REF!+#REF!+#REF!+U283+U284+U285+U286+U287+U288+U289+U290+U291+U292+U293+U294+U295+U296+U297+U298+U299+U300+U301+U302+U303+U304+U305+#REF!+U306+U307+U308+U309+U310+U311+U312+U313+U314+U315+U316+U317+U318+U319+U320+#REF!+U321+#REF!+U322+U323+U324+U325+#REF!+U326+U327+U328+U329+U330+U331+U332+U333+U334+U335+U336+U337+U338+#REF!+U339+#REF!+#REF!+U340+#REF!+U341+U342+U343+U344+U345+U346+U347+U348+#REF!+#REF!+#REF!+#REF!+#REF!+U349+U350+#REF!+U351+#REF!+U352+U353+U354+U355+U356+U357+#REF!+U358+U359+#REF!+U360+U361+U362+U363+U364+U365+U366+U367+U368+U369+U370+U371+U372+U373+U374+U375+U376+U377+#REF!+U378+U379+U380+#REF!+#REF!+U381+U382+U383+U384+U385+U386+U387+U388+#REF!+U389+U390+U391+U392+U393+U394+U395+#REF!+#REF!+U396+#REF!+U397+U398+U399+U400+U401+U402+U403+U404+U405+U406+U407+U408+U409+U410+U411+U412+U413+U414+U415+U416+U417+#REF!+#REF!+#REF!+U418+U419+U423+U424+U425+U426+#REF!+U427+#REF!+U428+U429+U430+U431+U432+U433+U434+U435+#REF!+#REF!+U436+U437+#REF!+U438+U439+U440+U441+U442+#REF!+#REF!+U443+U444+U445+#REF!+U446+U447+U448+U449+U450+U451+#REF!+#REF!+U452+#REF!+#REF!+#REF!+U453+#REF!+#REF!+#REF!+#REF!+#REF!+#REF!+U454+U455+U456+U457+U458+U459+U460+U461+U463+U462+U464+#REF!+#REF!+#REF!+#REF!+#REF!+#REF!+#REF!+#REF!+#REF!+#REF!+#REF!+#REF!+#REF!+#REF!+#REF!+#REF!+#REF!+#REF!+#REF!+#REF!+#REF!+#REF!+#REF!+#REF!+#REF!+#REF!+#REF!+U466+U468+U469+U470+U471+U472+U473+U474+U475+U476+U477+U478+U479+U480+U481+U482+U483+U484+U485+U486+U487+U488+U489+U490+U491+U492+U493+U494+U495+U496+U497+U498+U499+U500+U501+U502+U503+U504+U505+U506+U507+U508+U509+U510+U511+U512+U513+U514+U515+U516+U517+U518+U519+U520+U521+U522+U523+U524+U525+U526+U527+U528+U529+U530+U531+U532+U533+U534+U535+U536+U537+U538+U539+U540+U541+U542+U543+U544+U545+U546+U547+U548+U549+U550+U551+U552+U553+U554+U555+U556+U557+U558+U559+U560+U561+U587+U745+U746+U747+U748+U749+U750+U751+U752+U753+U754+U778+U779+U780+U781+U782+U783+#REF!+U1029+U1030+U1031+U1032+U1033+U1034+U1035+U1077+U1121</f>
        <v>#REF!</v>
      </c>
      <c r="V1141" s="42" t="e">
        <f>+V125+V126+#REF!+#REF!+V127+V128+V130+V131+V132+#REF!+V133+#REF!+#REF!+#REF!+#REF!+V134+V135+#REF!+V136+#REF!+#REF!+#REF!+V137+V138+V139+V140+#REF!+V164+V165+#REF!+V167+V168+V178+#REF!+#REF!+#REF!+V179+V180+V181+V182+V183+V184+#REF!+V185+V186+V187+V188+V189+#REF!+V190+V191+V192+V193+V194+V195+V196+V197+#REF!+V198+V199+V200+V201+#REF!+V202+V203+V204+V205+V206+V207+#REF!+V208+#REF!+#REF!+#REF!+#REF!+#REF!+#REF!+#REF!+#REF!+#REF!+V209+V210+#REF!+V211+V212+V213+V214+V215+V216+V217+V218+V219+V220+V221+V222+V223+V224+#REF!+#REF!+V225+#REF!+#REF!+V226+#REF!+#REF!+#REF!+V227+V228+V229+V230+V231+V232+#REF!+V233+V234+V235+V236+#REF!+#REF!+#REF!+#REF!+#REF!+#REF!+#REF!+#REF!+#REF!+#REF!+#REF!+V237+V238+V239+V240+V241+V242+V243+V244+V245+V246+V247+V248+#REF!+#REF!+V249+V250+V251+V253+V252+#REF!+V254+V255+#REF!+V256+V257+V258+V259+#REF!+V260+#REF!+#REF!+V261+V262+V263+#REF!+V264+V265+V266+V267+V268+V269+V272+V273+V274+V275+V276+#REF!+#REF!+V277+V278+#REF!+V279+V280+V281+V282+#REF!+#REF!+#REF!+V283+V284+V285+V286+V287+V288+V289+V290+V291+V292+V293+V294+V295+V296+V297+V298+V299+V300+V301+V302+V303+V304+V305+#REF!+V306+V307+V308+V309+V310+V311+V312+V313+V314+V315+V316+V317+V318+V319+V320+#REF!+V321+#REF!+V322+V323+V324+V325+#REF!+V326+V327+V328+V329+V330+V331+V332+V333+V334+V335+V336+V337+V338+#REF!+V339+#REF!+#REF!+V340+#REF!+V341+V342+V343+V344+V345+V346+V347+V348+#REF!+#REF!+#REF!+#REF!+#REF!+V349+V350+#REF!+V351+#REF!+V352+V353+V354+V355+V356+V357+#REF!+V358+V359+#REF!+V360+V361+V362+V363+V364+V365+V366+V367+V368+V369+V370+V371+V372+V373+V374+V375+V376+V377+#REF!+V378+V379+V380+#REF!+#REF!+V381+V382+V383+V384+V385+V386+V387+V388+#REF!+V389+V390+V391+V392+V393+V394+V395+#REF!+#REF!+V396+#REF!+V397+V398+V399+V400+V401+V402+V403+V404+V405+V406+V407+V408+V409+V410+V411+V412+V413+V414+V415+V416+V417+#REF!+#REF!+#REF!+V418+V419+V423+V424+V425+V426+#REF!+V427+#REF!+V428+V429+V430+V431+V432+V433+V434+V435+#REF!+#REF!+V436+V437+#REF!+V438+V439+V440+V441+V442+#REF!+#REF!+V443+V444+V445+#REF!+V446+V447+V448+V449+V450+V451+#REF!+#REF!+V452+#REF!+#REF!+#REF!+V453+#REF!+#REF!+#REF!+#REF!+#REF!+#REF!+V454+V455+V456+V457+V458+V459+V460+V461+V463+V462+V464+#REF!+#REF!+#REF!+#REF!+#REF!+#REF!+#REF!+#REF!+#REF!+#REF!+#REF!+#REF!+#REF!+#REF!+#REF!+#REF!+#REF!+#REF!+#REF!+#REF!+#REF!+#REF!+#REF!+#REF!+#REF!+#REF!+#REF!+V466+V468+V469+V470+V471+V472+V473+V474+V475+V476+V477+V478+V479+V480+V481+V482+V483+V484+V485+V486+V487+V488+V489+V490+V491+V492+V493+V494+V495+V496+V497+V498+V499+V500+V501+V502+V503+V504+V505+V506+V507+V508+V509+V510+V511+V512+V513+V514+V515+V516+V517+V518+V519+V520+V521+V522+V523+V524+V525+V526+V527+V528+V529+V530+V531+V532+V533+V534+V535+V536+V537+V538+V539+V540+V541+V542+V543+V544+V545+V546+V547+V548+V549+V550+V551+V552+V553+V554+V555+V556+V557+V558+V559+V560+V561+V587+V745+V746+V747+V748+V749+V750+V751+V752+V753+V754+V778+V779+V780+V781+V782+V783+#REF!+V1029+V1030+V1031+V1032+V1033+V1034+V1035+V1077+V1121</f>
        <v>#REF!</v>
      </c>
      <c r="W1141" s="42" t="e">
        <f>+W125+W126+#REF!+#REF!+W127+W128+W130+W131+W132+#REF!+W133+#REF!+#REF!+#REF!+#REF!+W134+W135+#REF!+W136+#REF!+#REF!+#REF!+W137+W138+W139+W140+#REF!+W164+W165+#REF!+W167+W168+W178+#REF!+#REF!+#REF!+W179+W180+W181+W182+W183+W184+#REF!+W185+W186+W187+W188+W189+#REF!+W190+W191+W192+W193+W194+W195+W196+W197+#REF!+W198+W199+W200+W201+#REF!+W202+W203+W204+W205+W206+W207+#REF!+W208+#REF!+#REF!+#REF!+#REF!+#REF!+#REF!+#REF!+#REF!+#REF!+W209+W210+#REF!+W211+W212+W213+W214+W215+W216+W217+W218+W219+W220+W221+W222+W223+W224+#REF!+#REF!+W225+#REF!+#REF!+W226+#REF!+#REF!+#REF!+W227+W228+W229+W230+W231+W232+#REF!+W233+W234+W235+W236+#REF!+#REF!+#REF!+#REF!+#REF!+#REF!+#REF!+#REF!+#REF!+#REF!+#REF!+W237+W238+W239+W240+W241+W242+W243+W244+W245+W246+W247+W248+#REF!+#REF!+W249+W250+W251+W253+W252+#REF!+W254+W255+#REF!+W256+W257+W258+W259+#REF!+W260+#REF!+#REF!+W261+W262+W263+#REF!+W264+W265+W266+W267+W268+W269+W272+W273+W274+W275+W276+#REF!+#REF!+W277+W278+#REF!+W279+W280+W281+W282+#REF!+#REF!+#REF!+W283+W284+W285+W286+W287+W288+W289+W290+W291+W292+W293+W294+W295+W296+W297+W298+W299+W300+W301+W302+W303+W304+W305+#REF!+W306+W307+W308+W309+W310+W311+W312+W313+W314+W315+W316+W317+W318+W319+W320+#REF!+W321+#REF!+W322+W323+W324+W325+#REF!+W326+W327+W328+W329+W330+W331+W332+W333+W334+W335+W336+W337+W338+#REF!+W339+#REF!+#REF!+W340+#REF!+W341+W342+W343+W344+W345+W346+W347+W348+#REF!+#REF!+#REF!+#REF!+#REF!+W349+W350+#REF!+W351+#REF!+W352+W353+W354+W355+W356+W357+#REF!+W358+W359+#REF!+W360+W361+W362+W363+W364+W365+W366+W367+W368+W369+W370+W371+W372+W373+W374+W375+W376+W377+#REF!+W378+W379+W380+#REF!+#REF!+W381+W382+W383+W384+W385+W386+W387+W388+#REF!+W389+W390+W391+W392+W393+W394+W395+#REF!+#REF!+W396+#REF!+W397+W398+W399+W400+W401+W402+W403+W404+W405+W406+W407+W408+W409+W410+W411+W412+W413+W414+W415+W416+W417+#REF!+#REF!+#REF!+W418+W419+W423+W424+W425+W426+#REF!+W427+#REF!+W428+W429+W430+W431+W432+W433+W434+W435+#REF!+#REF!+W436+W437+#REF!+W438+W439+W440+W441+W442+#REF!+#REF!+W443+W444+W445+#REF!+W446+W447+W448+W449+W450+W451+#REF!+#REF!+W452+#REF!+#REF!+#REF!+W453+#REF!+#REF!+#REF!+#REF!+#REF!+#REF!+W454+W455+W456+W457+W458+W459+W460+W461+W463+W462+W464+#REF!+#REF!+#REF!+#REF!+#REF!+#REF!+#REF!+#REF!+#REF!+#REF!+#REF!+#REF!+#REF!+#REF!+#REF!+#REF!+#REF!+#REF!+#REF!+#REF!+#REF!+#REF!+#REF!+#REF!+#REF!+#REF!+#REF!+W466+W468+W469+W470+W471+W472+W473+W474+W475+W476+W477+W478+W479+W480+W481+W482+W483+W484+W485+W486+W487+W488+W489+W490+W491+W492+W493+W494+W495+W496+W497+W498+W499+W500+W501+W502+W503+W504+W505+W506+W507+W508+W509+W510+W511+W512+W513+W514+W515+W516+W517+W518+W519+W520+W521+W522+W523+W524+W525+W526+W527+W528+W529+W530+W531+W532+W533+W534+W535+W536+W537+W538+W539+W540+W541+W542+W543+W544+W545+W546+W547+W548+W549+W550+W551+W552+W553+W554+W555+W556+W557+W558+W559+W560+W561+W587+W745+W746+W747+W748+W749+W750+W751+W752+W753+W754+W778+W779+W780+W781+W782+W783+#REF!+W1029+W1030+W1031+W1032+W1033+W1034+W1035+W1077+W1121</f>
        <v>#REF!</v>
      </c>
      <c r="X1141" s="42" t="e">
        <f>+X125+X126+#REF!+#REF!+X127+X128+X130+X131+X132+#REF!+X133+#REF!+#REF!+#REF!+#REF!+X134+X135+#REF!+X136+#REF!+#REF!+#REF!+X137+X138+X139+X140+#REF!+X164+X165+#REF!+X167+X168+X178+#REF!+#REF!+#REF!+X179+X180+X181+X182+X183+X184+#REF!+X185+X186+X187+X188+X189+#REF!+X190+X191+X192+X193+X194+X195+X196+X197+#REF!+X198+X199+X200+X201+#REF!+X202+X203+X204+X205+X206+X207+#REF!+X208+#REF!+#REF!+#REF!+#REF!+#REF!+#REF!+#REF!+#REF!+#REF!+X209+X210+#REF!+X211+X212+X213+X214+X215+X216+X217+X218+X219+X220+X221+X222+X223+X224+#REF!+#REF!+X225+#REF!+#REF!+X226+#REF!+#REF!+#REF!+X227+X228+X229+X230+X231+X232+#REF!+X233+X234+X235+X236+#REF!+#REF!+#REF!+#REF!+#REF!+#REF!+#REF!+#REF!+#REF!+#REF!+#REF!+X237+X238+X239+X240+X241+X242+X243+X244+X245+X246+X247+X248+#REF!+#REF!+X249+X250+X251+X253+X252+#REF!+X254+X255+#REF!+X256+X257+X258+X259+#REF!+X260+#REF!+#REF!+X261+X262+X263+#REF!+X264+X265+X266+X267+X268+X269+X272+X273+X274+X275+X276+#REF!+#REF!+X277+X278+#REF!+X279+X280+X281+X282+#REF!+#REF!+#REF!+X283+X284+X285+X286+X287+X288+X289+X290+X291+X292+X293+X294+X295+X296+X297+X298+X299+X300+X301+X302+X303+X304+X305+#REF!+X306+X307+X308+X309+X310+X311+X312+X313+X314+X315+X316+X317+X318+X319+X320+#REF!+X321+#REF!+X322+X323+X324+X325+#REF!+X326+X327+X328+X329+X330+X331+X332+X333+X334+X335+X336+X337+X338+#REF!+X339+#REF!+#REF!+X340+#REF!+X341+X342+X343+X344+X345+X346+X347+X348+#REF!+#REF!+#REF!+#REF!+#REF!+X349+X350+#REF!+X351+#REF!+X352+X353+X354+X355+X356+X357+#REF!+X358+X359+#REF!+X360+X361+X362+X363+X364+X365+X366+X367+X368+X369+X370+X371+X372+X373+X374+X375+X376+X377+#REF!+X378+X379+X380+#REF!+#REF!+X381+X382+X383+X384+X385+X386+X387+X388+#REF!+X389+X390+X391+X392+X393+X394+X395+#REF!+#REF!+X396+#REF!+X397+X398+X399+X400+X401+X402+X403+X404+X405+X406+X407+X408+X409+X410+X411+X412+X413+X414+X415+X416+X417+#REF!+#REF!+#REF!+X418+X419+X423+X424+X425+X426+#REF!+X427+#REF!+X428+X429+X430+X431+X432+X433+X434+X435+#REF!+#REF!+X436+X437+#REF!+X438+X439+X440+X441+X442+#REF!+#REF!+X443+X444+X445+#REF!+X446+X447+X448+X449+X450+X451+#REF!+#REF!+X452+#REF!+#REF!+#REF!+X453+#REF!+#REF!+#REF!+#REF!+#REF!+#REF!+X454+X455+X456+X457+X458+X459+X460+X461+X463+X462+X464+#REF!+#REF!+#REF!+#REF!+#REF!+#REF!+#REF!+#REF!+#REF!+#REF!+#REF!+#REF!+#REF!+#REF!+#REF!+#REF!+#REF!+#REF!+#REF!+#REF!+#REF!+#REF!+#REF!+#REF!+#REF!+#REF!+#REF!+X466+X468+X469+X470+X471+X472+X473+X474+X475+X476+X477+X478+X479+X480+X481+X482+X483+X484+X485+X486+X487+X488+X489+X490+X491+X492+X493+X494+X495+X496+X497+X498+X499+X500+X501+X502+X503+X504+X505+X506+X507+X508+X509+X510+X511+X512+X513+X514+X515+X516+X517+X518+X519+X520+X521+X522+X523+X524+X525+X526+X527+X528+X529+X530+X531+X532+X533+X534+X535+X536+X537+X538+X539+X540+X541+X542+X543+X544+X545+X546+X547+X548+X549+X550+X551+X552+X553+X554+X555+X556+X557+X558+X559+X560+X561+X587+X745+X746+X747+X748+X749+X750+X751+X752+X753+X754+X778+X779+X780+X781+X782+X783+#REF!+X1029+X1030+X1031+X1032+X1033+X1034+X1035+X1077+X1121</f>
        <v>#REF!</v>
      </c>
      <c r="Y1141" s="42" t="e">
        <f>+Y125+Y126+#REF!+#REF!+Y127+Y128+Y130+Y131+Y132+#REF!+Y133+#REF!+#REF!+#REF!+#REF!+Y134+Y135+#REF!+Y136+#REF!+#REF!+#REF!+Y137+Y138+Y139+Y140+#REF!+Y164+Y165+#REF!+Y167+Y168+Y178+#REF!+#REF!+#REF!+Y179+Y180+Y181+Y182+Y183+Y184+#REF!+Y185+Y186+Y187+Y188+Y189+#REF!+Y190+Y191+Y192+Y193+Y194+Y195+Y196+Y197+#REF!+Y198+Y199+Y200+Y201+#REF!+Y202+Y203+Y204+Y205+Y206+Y207+#REF!+Y208+#REF!+#REF!+#REF!+#REF!+#REF!+#REF!+#REF!+#REF!+#REF!+Y209+Y210+#REF!+Y211+Y212+Y213+Y214+Y215+Y216+Y217+Y218+Y219+Y220+Y221+Y222+Y223+Y224+#REF!+#REF!+Y225+#REF!+#REF!+Y226+#REF!+#REF!+#REF!+Y227+Y228+Y229+Y230+Y231+Y232+#REF!+Y233+Y234+Y235+Y236+#REF!+#REF!+#REF!+#REF!+#REF!+#REF!+#REF!+#REF!+#REF!+#REF!+#REF!+Y237+Y238+Y239+Y240+Y241+Y242+Y243+Y244+Y245+Y246+Y247+Y248+#REF!+#REF!+Y249+Y250+Y251+Y253+Y252+#REF!+Y254+Y255+#REF!+Y256+Y257+Y258+Y259+#REF!+Y260+#REF!+#REF!+Y261+Y262+Y263+#REF!+Y264+Y265+Y266+Y267+Y268+Y269+Y272+Y273+Y274+Y275+Y276+#REF!+#REF!+Y277+Y278+#REF!+Y279+Y280+Y281+Y282+#REF!+#REF!+#REF!+Y283+Y284+Y285+Y286+Y287+Y288+Y289+Y290+Y291+Y292+Y293+Y294+Y295+Y296+Y297+Y298+Y299+Y300+Y301+Y302+Y303+Y304+Y305+#REF!+Y306+Y307+Y308+Y309+Y310+Y311+Y312+Y313+Y314+Y315+Y316+Y317+Y318+Y319+Y320+#REF!+Y321+#REF!+Y322+Y323+Y324+Y325+#REF!+Y326+Y327+Y328+Y329+Y330+Y331+Y332+Y333+Y334+Y335+Y336+Y337+Y338+#REF!+Y339+#REF!+#REF!+Y340+#REF!+Y341+Y342+Y343+Y344+Y345+Y346+Y347+Y348+#REF!+#REF!+#REF!+#REF!+#REF!+Y349+Y350+#REF!+Y351+#REF!+Y352+Y353+Y354+Y355+Y356+Y357+#REF!+Y358+Y359+#REF!+Y360+Y361+Y362+Y363+Y364+Y365+Y366+Y367+Y368+Y369+Y370+Y371+Y372+Y373+Y374+Y375+Y376+Y377+#REF!+Y378+Y379+Y380+#REF!+#REF!+Y381+Y382+Y383+Y384+Y385+Y386+Y387+Y388+#REF!+Y389+Y390+Y391+Y392+Y393+Y394+Y395+#REF!+#REF!+Y396+#REF!+Y397+Y398+Y399+Y400+Y401+Y402+Y403+Y404+Y405+Y406+Y407+Y408+Y409+Y410+Y411+Y412+Y413+Y414+Y415+Y416+Y417+#REF!+#REF!+#REF!+Y418+Y419+Y423+Y424+Y425+Y426+#REF!+Y427+#REF!+Y428+Y429+Y430+Y431+Y432+Y433+Y434+Y435+#REF!+#REF!+Y436+Y437+#REF!+Y438+Y439+Y440+Y441+Y442+#REF!+#REF!+Y443+Y444+Y445+#REF!+Y446+Y447+Y448+Y449+Y450+Y451+#REF!+#REF!+Y452+#REF!+#REF!+#REF!+Y453+#REF!+#REF!+#REF!+#REF!+#REF!+#REF!+Y454+Y455+Y456+Y457+Y458+Y459+Y460+Y461+Y463+Y462+Y464+#REF!+#REF!+#REF!+#REF!+#REF!+#REF!+#REF!+#REF!+#REF!+#REF!+#REF!+#REF!+#REF!+#REF!+#REF!+#REF!+#REF!+#REF!+#REF!+#REF!+#REF!+#REF!+#REF!+#REF!+#REF!+#REF!+#REF!+Y466+Y468+Y469+Y470+Y471+Y472+Y473+Y474+Y475+Y476+Y477+Y478+Y479+Y480+Y481+Y482+Y483+Y484+Y485+Y486+Y487+Y488+Y489+Y490+Y491+Y492+Y493+Y494+Y495+Y496+Y497+Y498+Y499+Y500+Y501+Y502+Y503+Y504+Y505+Y506+Y507+Y508+Y509+Y510+Y511+Y512+Y513+Y514+Y515+Y516+Y517+Y518+Y519+Y520+Y521+Y522+Y523+Y524+Y525+Y526+Y527+Y528+Y529+Y530+Y531+Y532+Y533+Y534+Y535+Y536+Y537+Y538+Y539+Y540+Y541+Y542+Y543+Y544+Y545+Y546+Y547+Y548+Y549+Y550+Y551+Y552+Y553+Y554+Y555+Y556+Y557+Y558+Y559+Y560+Y561+Y587+Y745+Y746+Y747+Y748+Y749+Y750+Y751+Y752+Y753+Y754+Y778+Y779+Y780+Y781+Y782+Y783+#REF!+Y1029+Y1030+Y1031+Y1032+Y1033+Y1034+Y1035+Y1077+Y1121</f>
        <v>#REF!</v>
      </c>
      <c r="Z1141" s="42" t="e">
        <f>+Z125+Z126+#REF!+#REF!+Z127+Z128+Z130+Z131+Z132+#REF!+Z133+#REF!+#REF!+#REF!+#REF!+Z134+Z135+#REF!+Z136+#REF!+#REF!+#REF!+Z137+Z138+Z139+Z140+#REF!+Z164+Z165+#REF!+Z167+Z168+Z178+#REF!+#REF!+#REF!+Z179+Z180+Z181+Z182+Z183+Z184+#REF!+Z185+Z186+Z187+Z188+Z189+#REF!+Z190+Z191+Z192+Z193+Z194+Z195+Z196+Z197+#REF!+Z198+Z199+Z200+Z201+#REF!+Z202+Z203+Z204+Z205+Z206+Z207+#REF!+Z208+#REF!+#REF!+#REF!+#REF!+#REF!+#REF!+#REF!+#REF!+#REF!+Z209+Z210+#REF!+Z211+Z212+Z213+Z214+Z215+Z216+Z217+Z218+Z219+Z220+Z221+Z222+Z223+Z224+#REF!+#REF!+Z225+#REF!+#REF!+Z226+#REF!+#REF!+#REF!+Z227+Z228+Z229+Z230+Z231+Z232+#REF!+Z233+Z234+Z235+Z236+#REF!+#REF!+#REF!+#REF!+#REF!+#REF!+#REF!+#REF!+#REF!+#REF!+#REF!+Z237+Z238+Z239+Z240+Z241+Z242+Z243+Z244+Z245+Z246+Z247+Z248+#REF!+#REF!+Z249+Z250+Z251+Z253+Z252+#REF!+Z254+Z255+#REF!+Z256+Z257+Z258+Z259+#REF!+Z260+#REF!+#REF!+Z261+Z262+Z263+#REF!+Z264+Z265+Z266+Z267+Z268+Z269+Z272+Z273+Z274+Z275+Z276+#REF!+#REF!+Z277+Z278+#REF!+Z279+Z280+Z281+Z282+#REF!+#REF!+#REF!+Z283+Z284+Z285+Z286+Z287+Z288+Z289+Z290+Z291+Z292+Z293+Z294+Z295+Z296+Z297+Z298+Z299+Z300+Z301+Z302+Z303+Z304+Z305+#REF!+Z306+Z307+Z308+Z309+Z310+Z311+Z312+Z313+Z314+Z315+Z316+Z317+Z318+Z319+Z320+#REF!+Z321+#REF!+Z322+Z323+Z324+Z325+#REF!+Z326+Z327+Z328+Z329+Z330+Z331+Z332+Z333+Z334+Z335+Z336+Z337+Z338+#REF!+Z339+#REF!+#REF!+Z340+#REF!+Z341+Z342+Z343+Z344+Z345+Z346+Z347+Z348+#REF!+#REF!+#REF!+#REF!+#REF!+Z349+Z350+#REF!+Z351+#REF!+Z352+Z353+Z354+Z355+Z356+Z357+#REF!+Z358+Z359+#REF!+Z360+Z361+Z362+Z363+Z364+Z365+Z366+Z367+Z368+Z369+Z370+Z371+Z372+Z373+Z374+Z375+Z376+Z377+#REF!+Z378+Z379+Z380+#REF!+#REF!+Z381+Z382+Z383+Z384+Z385+Z386+Z387+Z388+#REF!+Z389+Z390+Z391+Z392+Z393+Z394+Z395+#REF!+#REF!+Z396+#REF!+Z397+Z398+Z399+Z400+Z401+Z402+Z403+Z404+Z405+Z406+Z407+Z408+Z409+Z410+Z411+Z412+Z413+Z414+Z415+Z416+Z417+#REF!+#REF!+#REF!+Z418+Z419+Z423+Z424+Z425+Z426+#REF!+Z427+#REF!+Z428+Z429+Z430+Z431+Z432+Z433+Z434+Z435+#REF!+#REF!+Z436+Z437+#REF!+Z438+Z439+Z440+Z441+Z442+#REF!+#REF!+Z443+Z444+Z445+#REF!+Z446+Z447+Z448+Z449+Z450+Z451+#REF!+#REF!+Z452+#REF!+#REF!+#REF!+Z453+#REF!+#REF!+#REF!+#REF!+#REF!+#REF!+Z454+Z455+Z456+Z457+Z458+Z459+Z460+Z461+Z463+Z462+Z464+#REF!+#REF!+#REF!+#REF!+#REF!+#REF!+#REF!+#REF!+#REF!+#REF!+#REF!+#REF!+#REF!+#REF!+#REF!+#REF!+#REF!+#REF!+#REF!+#REF!+#REF!+#REF!+#REF!+#REF!+#REF!+#REF!+#REF!+Z466+Z468+Z469+Z470+Z471+Z472+Z473+Z474+Z475+Z476+Z477+Z478+Z479+Z480+Z481+Z482+Z483+Z484+Z485+Z486+Z487+Z488+Z489+Z490+Z491+Z492+Z493+Z494+Z495+Z496+Z497+Z498+Z499+Z500+Z501+Z502+Z503+Z504+Z505+Z506+Z507+Z508+Z509+Z510+Z511+Z512+Z513+Z514+Z515+Z516+Z517+Z518+Z519+Z520+Z521+Z522+Z523+Z524+Z525+Z526+Z527+Z528+Z529+Z530+Z531+Z532+Z533+Z534+Z535+Z536+Z537+Z538+Z539+Z540+Z541+Z542+Z543+Z544+Z545+Z546+Z547+Z548+Z549+Z550+Z551+Z552+Z553+Z554+Z555+Z556+Z557+Z558+Z559+Z560+Z561+Z587+Z745+Z746+Z747+Z748+Z749+Z750+Z751+Z752+Z753+Z754+Z778+Z779+Z780+Z781+Z782+Z783+#REF!+Z1029+Z1030+Z1031+Z1032+Z1033+Z1034+Z1035+Z1077+Z1121</f>
        <v>#REF!</v>
      </c>
      <c r="AA1141" s="42" t="e">
        <f>+AA125+AA126+#REF!+#REF!+AA127+AA128+AA130+AA131+AA132+#REF!+AA133+#REF!+#REF!+#REF!+#REF!+AA134+AA135+#REF!+AA136+#REF!+#REF!+#REF!+AA137+AA138+AA139+AA140+#REF!+AA164+AA165+#REF!+AA167+AA168+AA178+#REF!+#REF!+#REF!+AA179+AA180+AA181+AA182+AA183+AA184+#REF!+AA185+AA186+AA187+AA188+AA189+#REF!+AA190+AA191+AA192+AA193+AA194+AA195+AA196+AA197+#REF!+AA198+AA199+AA200+AA201+#REF!+AA202+AA203+AA204+AA205+AA206+AA207+#REF!+AA208+#REF!+#REF!+#REF!+#REF!+#REF!+#REF!+#REF!+#REF!+#REF!+AA209+AA210+#REF!+AA211+AA212+AA213+AA214+AA215+AA216+AA217+AA218+AA219+AA220+AA221+AA222+AA223+AA224+#REF!+#REF!+AA225+#REF!+#REF!+AA226+#REF!+#REF!+#REF!+AA227+AA228+AA229+AA230+AA231+AA232+#REF!+AA233+AA234+AA235+AA236+#REF!+#REF!+#REF!+#REF!+#REF!+#REF!+#REF!+#REF!+#REF!+#REF!+#REF!+AA237+AA238+AA239+AA240+AA241+AA242+AA243+AA244+AA245+AA246+AA247+AA248+#REF!+#REF!+AA249+AA250+AA251+AA253+AA252+#REF!+AA254+AA255+#REF!+AA256+AA257+AA258+AA259+#REF!+AA260+#REF!+#REF!+AA261+AA262+AA263+#REF!+AA264+AA265+AA266+AA267+AA268+AA269+AA272+AA273+AA274+AA275+AA276+#REF!+#REF!+AA277+AA278+#REF!+AA279+AA280+AA281+AA282+#REF!+#REF!+#REF!+AA283+AA284+AA285+AA286+AA287+AA288+AA289+AA290+AA291+AA292+AA293+AA294+AA295+AA296+AA297+AA298+AA299+AA300+AA301+AA302+AA303+AA304+AA305+#REF!+AA306+AA307+AA308+AA309+AA310+AA311+AA312+AA313+AA314+AA315+AA316+AA317+AA318+AA319+AA320+#REF!+AA321+#REF!+AA322+AA323+AA324+AA325+#REF!+AA326+AA327+AA328+AA329+AA330+AA331+AA332+AA333+AA334+AA335+AA336+AA337+AA338+#REF!+AA339+#REF!+#REF!+AA340+#REF!+AA341+AA342+AA343+AA344+AA345+AA346+AA347+AA348+#REF!+#REF!+#REF!+#REF!+#REF!+AA349+AA350+#REF!+AA351+#REF!+AA352+AA353+AA354+AA355+AA356+AA357+#REF!+AA358+AA359+#REF!+AA360+AA361+AA362+AA363+AA364+AA365+AA366+AA367+AA368+AA369+AA370+AA371+AA372+AA373+AA374+AA375+AA376+AA377+#REF!+AA378+AA379+AA380+#REF!+#REF!+AA381+AA382+AA383+AA384+AA385+AA386+AA387+AA388+#REF!+AA389+AA390+AA391+AA392+AA393+AA394+AA395+#REF!+#REF!+AA396+#REF!+AA397+AA398+AA399+AA400+AA401+AA402+AA403+AA404+AA405+AA406+AA407+AA408+AA409+AA410+AA411+AA412+AA413+AA414+AA415+AA416+AA417+#REF!+#REF!+#REF!+AA418+AA419+AA423+AA424+AA425+AA426+#REF!+AA427+#REF!+AA428+AA429+AA430+AA431+AA432+AA433+AA434+AA435+#REF!+#REF!+AA436+AA437+#REF!+AA438+AA439+AA440+AA441+AA442+#REF!+#REF!+AA443+AA444+AA445+#REF!+AA446+AA447+AA448+AA449+AA450+AA451+#REF!+#REF!+AA452+#REF!+#REF!+#REF!+AA453+#REF!+#REF!+#REF!+#REF!+#REF!+#REF!+AA454+AA455+AA456+AA457+AA458+AA459+AA460+AA461+AA463+AA462+AA464+#REF!+#REF!+#REF!+#REF!+#REF!+#REF!+#REF!+#REF!+#REF!+#REF!+#REF!+#REF!+#REF!+#REF!+#REF!+#REF!+#REF!+#REF!+#REF!+#REF!+#REF!+#REF!+#REF!+#REF!+#REF!+#REF!+#REF!+AA466+AA468+AA469+AA470+AA471+AA472+AA473+AA474+AA475+AA476+AA477+AA478+AA479+AA480+AA481+AA482+AA483+AA484+AA485+AA486+AA487+AA488+AA489+AA490+AA491+AA492+AA493+AA494+AA495+AA496+AA497+AA498+AA499+AA500+AA501+AA502+AA503+AA504+AA505+AA506+AA507+AA508+AA509+AA510+AA511+AA512+AA513+AA514+AA515+AA516+AA517+AA518+AA519+AA520+AA521+AA522+AA523+AA524+AA525+AA526+AA527+AA528+AA529+AA530+AA531+AA532+AA533+AA534+AA535+AA536+AA537+AA538+AA539+AA540+AA541+AA542+AA543+AA544+AA545+AA546+AA547+AA548+AA549+AA550+AA551+AA552+AA553+AA554+AA555+AA556+AA557+AA558+AA559+AA560+AA561+AA587+AA745+AA746+AA747+AA748+AA749+AA750+AA751+AA752+AA753+AA754+AA778+AA779+AA780+AA781+AA782+AA783+#REF!+AA1029+AA1030+AA1031+AA1032+AA1033+AA1034+AA1035+AA1077+AA1121</f>
        <v>#REF!</v>
      </c>
      <c r="AB1141" s="42" t="e">
        <f>+AB125+AB126+#REF!+#REF!+AB127+AB128+AB130+AB131+AB132+#REF!+AB133+#REF!+#REF!+#REF!+#REF!+AB134+AB135+#REF!+AB136+#REF!+#REF!+#REF!+AB137+AB138+AB139+AB140+#REF!+AB164+AB165+#REF!+AB167+AB168+AB178+#REF!+#REF!+#REF!+AB179+AB180+AB181+AB182+AB183+AB184+#REF!+AB185+AB186+AB187+AB188+AB189+#REF!+AB190+AB191+AB192+AB193+AB194+AB195+AB196+AB197+#REF!+AB198+AB199+AB200+AB201+#REF!+AB202+AB203+AB204+AB205+AB206+AB207+#REF!+AB208+#REF!+#REF!+#REF!+#REF!+#REF!+#REF!+#REF!+#REF!+#REF!+AB209+AB210+#REF!+AB211+AB212+AB213+AB214+AB215+AB216+AB217+AB218+AB219+AB220+AB221+AB222+AB223+AB224+#REF!+#REF!+AB225+#REF!+#REF!+AB226+#REF!+#REF!+#REF!+AB227+AB228+AB229+AB230+AB231+AB232+#REF!+AB233+AB234+AB235+AB236+#REF!+#REF!+#REF!+#REF!+#REF!+#REF!+#REF!+#REF!+#REF!+#REF!+#REF!+AB237+AB238+AB239+AB240+AB241+AB242+AB243+AB244+AB245+AB246+AB247+AB248+#REF!+#REF!+AB249+AB250+AB251+AB253+AB252+#REF!+AB254+AB255+#REF!+AB256+AB257+AB258+AB259+#REF!+AB260+#REF!+#REF!+AB261+AB262+AB263+#REF!+AB264+AB265+AB266+AB267+AB268+AB269+AB272+AB273+AB274+AB275+AB276+#REF!+#REF!+AB277+AB278+#REF!+AB279+AB280+AB281+AB282+#REF!+#REF!+#REF!+AB283+AB284+AB285+AB286+AB287+AB288+AB289+AB290+AB291+AB292+AB293+AB294+AB295+AB296+AB297+AB298+AB299+AB300+AB301+AB302+AB303+AB304+AB305+#REF!+AB306+AB307+AB308+AB309+AB310+AB311+AB312+AB313+AB314+AB315+AB316+AB317+AB318+AB319+AB320+#REF!+AB321+#REF!+AB322+AB323+AB324+AB325+#REF!+AB326+AB327+AB328+AB329+AB330+AB331+AB332+AB333+AB334+AB335+AB336+AB337+AB338+#REF!+AB339+#REF!+#REF!+AB340+#REF!+AB341+AB342+AB343+AB344+AB345+AB346+AB347+AB348+#REF!+#REF!+#REF!+#REF!+#REF!+AB349+AB350+#REF!+AB351+#REF!+AB352+AB353+AB354+AB355+AB356+AB357+#REF!+AB358+AB359+#REF!+AB360+AB361+AB362+AB363+AB364+AB365+AB366+AB367+AB368+AB369+AB370+AB371+AB372+AB373+AB374+AB375+AB376+AB377+#REF!+AB378+AB379+AB380+#REF!+#REF!+AB381+AB382+AB383+AB384+AB385+AB386+AB387+AB388+#REF!+AB389+AB390+AB391+AB392+AB393+AB394+AB395+#REF!+#REF!+AB396+#REF!+AB397+AB398+AB399+AB400+AB401+AB402+AB403+AB404+AB405+AB406+AB407+AB408+AB409+AB410+AB411+AB412+AB413+AB414+AB415+AB416+AB417+#REF!+#REF!+#REF!+AB418+AB419+AB423+AB424+AB425+AB426+#REF!+AB427+#REF!+AB428+AB429+AB430+AB431+AB432+AB433+AB434+AB435+#REF!+#REF!+AB436+AB437+#REF!+AB438+AB439+AB440+AB441+AB442+#REF!+#REF!+AB443+AB444+AB445+#REF!+AB446+AB447+AB448+AB449+AB450+AB451+#REF!+#REF!+AB452+#REF!+#REF!+#REF!+AB453+#REF!+#REF!+#REF!+#REF!+#REF!+#REF!+AB454+AB455+AB456+AB457+AB458+AB459+AB460+AB461+AB463+AB462+AB464+#REF!+#REF!+#REF!+#REF!+#REF!+#REF!+#REF!+#REF!+#REF!+#REF!+#REF!+#REF!+#REF!+#REF!+#REF!+#REF!+#REF!+#REF!+#REF!+#REF!+#REF!+#REF!+#REF!+#REF!+#REF!+#REF!+#REF!+AB466+AB468+AB469+AB470+AB471+AB472+AB473+AB474+AB475+AB476+AB477+AB478+AB479+AB480+AB481+AB482+AB483+AB484+AB485+AB486+AB487+AB488+AB489+AB490+AB491+AB492+AB493+AB494+AB495+AB496+AB497+AB498+AB499+AB500+AB501+AB502+AB503+AB504+AB505+AB506+AB507+AB508+AB509+AB510+AB511+AB512+AB513+AB514+AB515+AB516+AB517+AB518+AB519+AB520+AB521+AB522+AB523+AB524+AB525+AB526+AB527+AB528+AB529+AB530+AB531+AB532+AB533+AB534+AB535+AB536+AB537+AB538+AB539+AB540+AB541+AB542+AB543+AB544+AB545+AB546+AB547+AB548+AB549+AB550+AB551+AB552+AB553+AB554+AB555+AB556+AB557+AB558+AB559+AB560+AB561+AB587+AB745+AB746+AB747+AB748+AB749+AB750+AB751+AB752+AB753+AB754+AB778+AB779+AB780+AB781+AB782+AB783+#REF!+AB1029+AB1030+AB1031+AB1032+AB1033+AB1034+AB1035+AB1077+AB1121</f>
        <v>#REF!</v>
      </c>
      <c r="AC1141" s="42" t="e">
        <f>+AC125+AC126+#REF!+#REF!+AC127+AC128+AC130+AC131+AC132+#REF!+AC133+#REF!+#REF!+#REF!+#REF!+AC134+AC135+#REF!+AC136+#REF!+#REF!+#REF!+AC137+AC138+AC139+AC140+#REF!+AC164+AC165+#REF!+AC167+AC168+AC178+#REF!+#REF!+#REF!+AC179+AC180+AC181+AC182+AC183+AC184+#REF!+AC185+AC186+AC187+AC188+AC189+#REF!+AC190+AC191+AC192+AC193+AC194+AC195+AC196+AC197+#REF!+AC198+AC199+AC200+AC201+#REF!+AC202+AC203+AC204+AC205+AC206+AC207+#REF!+AC208+#REF!+#REF!+#REF!+#REF!+#REF!+#REF!+#REF!+#REF!+#REF!+AC209+AC210+#REF!+AC211+AC212+AC213+AC214+AC215+AC216+AC217+AC218+AC219+AC220+AC221+AC222+AC223+AC224+#REF!+#REF!+AC225+#REF!+#REF!+AC226+#REF!+#REF!+#REF!+AC227+AC228+AC229+AC230+AC231+AC232+#REF!+AC233+AC234+AC235+AC236+#REF!+#REF!+#REF!+#REF!+#REF!+#REF!+#REF!+#REF!+#REF!+#REF!+#REF!+AC237+AC238+AC239+AC240+AC241+AC242+AC243+AC244+AC245+AC246+AC247+AC248+#REF!+#REF!+AC249+AC250+AC251+AC253+AC252+#REF!+AC254+AC255+#REF!+AC256+AC257+AC258+AC259+#REF!+AC260+#REF!+#REF!+AC261+AC262+AC263+#REF!+AC264+AC265+AC266+AC267+AC268+AC269+AC272+AC273+AC274+AC275+AC276+#REF!+#REF!+AC277+AC278+#REF!+AC279+AC280+AC281+AC282+#REF!+#REF!+#REF!+AC283+AC284+AC285+AC286+AC287+AC288+AC289+AC290+AC291+AC292+AC293+AC294+AC295+AC296+AC297+AC298+AC299+AC300+AC301+AC302+AC303+AC304+AC305+#REF!+AC306+AC307+AC308+AC309+AC310+AC311+AC312+AC313+AC314+AC315+AC316+AC317+AC318+AC319+AC320+#REF!+AC321+#REF!+AC322+AC323+AC324+AC325+#REF!+AC326+AC327+AC328+AC329+AC330+AC331+AC332+AC333+AC334+AC335+AC336+AC337+AC338+#REF!+AC339+#REF!+#REF!+AC340+#REF!+AC341+AC342+AC343+AC344+AC345+AC346+AC347+AC348+#REF!+#REF!+#REF!+#REF!+#REF!+AC349+AC350+#REF!+AC351+#REF!+AC352+AC353+AC354+AC355+AC356+AC357+#REF!+AC358+AC359+#REF!+AC360+AC361+AC362+AC363+AC364+AC365+AC366+AC367+AC368+AC369+AC370+AC371+AC372+AC373+AC374+AC375+AC376+AC377+#REF!+AC378+AC379+AC380+#REF!+#REF!+AC381+AC382+AC383+AC384+AC385+AC386+AC387+AC388+#REF!+AC389+AC390+AC391+AC392+AC393+AC394+AC395+#REF!+#REF!+AC396+#REF!+AC397+AC398+AC399+AC400+AC401+AC402+AC403+AC404+AC405+AC406+AC407+AC408+AC409+AC410+AC411+AC412+AC413+AC414+AC415+AC416+AC417+#REF!+#REF!+#REF!+AC418+AC419+AC423+AC424+AC425+AC426+#REF!+AC427+#REF!+AC428+AC429+AC430+AC431+AC432+AC433+AC434+AC435+#REF!+#REF!+AC436+AC437+#REF!+AC438+AC439+AC440+AC441+AC442+#REF!+#REF!+AC443+AC444+AC445+#REF!+AC446+AC447+AC448+AC449+AC450+AC451+#REF!+#REF!+AC452+#REF!+#REF!+#REF!+AC453+#REF!+#REF!+#REF!+#REF!+#REF!+#REF!+AC454+AC455+AC456+AC457+AC458+AC459+AC460+AC461+AC463+AC462+AC464+#REF!+#REF!+#REF!+#REF!+#REF!+#REF!+#REF!+#REF!+#REF!+#REF!+#REF!+#REF!+#REF!+#REF!+#REF!+#REF!+#REF!+#REF!+#REF!+#REF!+#REF!+#REF!+#REF!+#REF!+#REF!+#REF!+#REF!+AC466+AC468+AC469+AC470+AC471+AC472+AC473+AC474+AC475+AC476+AC477+AC478+AC479+AC480+AC481+AC482+AC483+AC484+AC485+AC486+AC487+AC488+AC489+AC490+AC491+AC492+AC493+AC494+AC495+AC496+AC497+AC498+AC499+AC500+AC501+AC502+AC503+AC504+AC505+AC506+AC507+AC508+AC509+AC510+AC511+AC512+AC513+AC514+AC515+AC516+AC517+AC518+AC519+AC520+AC521+AC522+AC523+AC524+AC525+AC526+AC527+AC528+AC529+AC530+AC531+AC532+AC533+AC534+AC535+AC536+AC537+AC538+AC539+AC540+AC541+AC542+AC543+AC544+AC545+AC546+AC547+AC548+AC549+AC550+AC551+AC552+AC553+AC554+AC555+AC556+AC557+AC558+AC559+AC560+AC561+AC587+AC745+AC746+AC747+AC748+AC749+AC750+AC751+AC752+AC753+AC754+AC778+AC779+AC780+AC781+AC782+AC783+#REF!+AC1029+AC1030+AC1031+AC1032+AC1033+AC1034+AC1035+AC1077+AC1121</f>
        <v>#REF!</v>
      </c>
      <c r="AD1141" s="42" t="e">
        <f>+AD125+AD126+#REF!+#REF!+AD127+AD128+AD130+AD131+AD132+#REF!+AD133+#REF!+#REF!+#REF!+#REF!+AD134+AD135+#REF!+AD136+#REF!+#REF!+#REF!+AD137+AD138+AD139+AD140+#REF!+AD164+AD165+#REF!+AD167+AD168+AD178+#REF!+#REF!+#REF!+AD179+AD180+AD181+AD182+AD183+AD184+#REF!+AD185+AD186+AD187+AD188+AD189+#REF!+AD190+AD191+AD192+AD193+AD194+AD195+AD196+AD197+#REF!+AD198+AD199+AD200+AD201+#REF!+AD202+AD203+AD204+AD205+AD206+AD207+#REF!+AD208+#REF!+#REF!+#REF!+#REF!+#REF!+#REF!+#REF!+#REF!+#REF!+AD209+AD210+#REF!+AD211+AD212+AD213+AD214+AD215+AD216+AD217+AD218+AD219+AD220+AD221+AD222+AD223+AD224+#REF!+#REF!+AD225+#REF!+#REF!+AD226+#REF!+#REF!+#REF!+AD227+AD228+AD229+AD230+AD231+AD232+#REF!+AD233+AD234+AD235+AD236+#REF!+#REF!+#REF!+#REF!+#REF!+#REF!+#REF!+#REF!+#REF!+#REF!+#REF!+AD237+AD238+AD239+AD240+AD241+AD242+AD243+AD244+AD245+AD246+AD247+AD248+#REF!+#REF!+AD249+AD250+AD251+AD253+AD252+#REF!+AD254+AD255+#REF!+AD256+AD257+AD258+AD259+#REF!+AD260+#REF!+#REF!+AD261+AD262+AD263+#REF!+AD264+AD265+AD266+AD267+AD268+AD269+AD272+AD273+AD274+AD275+AD276+#REF!+#REF!+AD277+AD278+#REF!+AD279+AD280+AD281+AD282+#REF!+#REF!+#REF!+AD283+AD284+AD285+AD286+AD287+AD288+AD289+AD290+AD291+AD292+AD293+AD294+AD295+AD296+AD297+AD298+AD299+AD300+AD301+AD302+AD303+AD304+AD305+#REF!+AD306+AD307+AD308+AD309+AD310+AD311+AD312+AD313+AD314+AD315+AD316+AD317+AD318+AD319+AD320+#REF!+AD321+#REF!+AD322+AD323+AD324+AD325+#REF!+AD326+AD327+AD328+AD329+AD330+AD331+AD332+AD333+AD334+AD335+AD336+AD337+AD338+#REF!+AD339+#REF!+#REF!+AD340+#REF!+AD341+AD342+AD343+AD344+AD345+AD346+AD347+AD348+#REF!+#REF!+#REF!+#REF!+#REF!+AD349+AD350+#REF!+AD351+#REF!+AD352+AD353+AD354+AD355+AD356+AD357+#REF!+AD358+AD359+#REF!+AD360+AD361+AD362+AD363+AD364+AD365+AD366+AD367+AD368+AD369+AD370+AD371+AD372+AD373+AD374+AD375+AD376+AD377+#REF!+AD378+AD379+AD380+#REF!+#REF!+AD381+AD382+AD383+AD384+AD385+AD386+AD387+AD388+#REF!+AD389+AD390+AD391+AD392+AD393+AD394+AD395+#REF!+#REF!+AD396+#REF!+AD397+AD398+AD399+AD400+AD401+AD402+AD403+AD404+AD405+AD406+AD407+AD408+AD409+AD410+AD411+AD412+AD413+AD414+AD415+AD416+AD417+#REF!+#REF!+#REF!+AD418+AD419+AD423+AD424+AD425+AD426+#REF!+AD427+#REF!+AD428+AD429+AD430+AD431+AD432+AD433+AD434+AD435+#REF!+#REF!+AD436+AD437+#REF!+AD438+AD439+AD440+AD441+AD442+#REF!+#REF!+AD443+AD444+AD445+#REF!+AD446+AD447+AD448+AD449+AD450+AD451+#REF!+#REF!+AD452+#REF!+#REF!+#REF!+AD453+#REF!+#REF!+#REF!+#REF!+#REF!+#REF!+AD454+AD455+AD456+AD457+AD458+AD459+AD460+AD461+AD463+AD462+AD464+#REF!+#REF!+#REF!+#REF!+#REF!+#REF!+#REF!+#REF!+#REF!+#REF!+#REF!+#REF!+#REF!+#REF!+#REF!+#REF!+#REF!+#REF!+#REF!+#REF!+#REF!+#REF!+#REF!+#REF!+#REF!+#REF!+#REF!+AD466+AD468+AD469+AD470+AD471+AD472+AD473+AD474+AD475+AD476+AD477+AD478+AD479+AD480+AD481+AD482+AD483+AD484+AD485+AD486+AD487+AD488+AD489+AD490+AD491+AD492+AD493+AD494+AD495+AD496+AD497+AD498+AD499+AD500+AD501+AD502+AD503+AD504+AD505+AD506+AD507+AD508+AD509+AD510+AD511+AD512+AD513+AD514+AD515+AD516+AD517+AD518+AD519+AD520+AD521+AD522+AD523+AD524+AD525+AD526+AD527+AD528+AD529+AD530+AD531+AD532+AD533+AD534+AD535+AD536+AD537+AD538+AD539+AD540+AD541+AD542+AD543+AD544+AD545+AD546+AD547+AD548+AD549+AD550+AD551+AD552+AD553+AD554+AD555+AD556+AD557+AD558+AD559+AD560+AD561+AD587+AD745+AD746+AD747+AD748+AD749+AD750+AD751+AD752+AD753+AD754+AD778+AD779+AD780+AD781+AD782+AD783+#REF!+AD1029+AD1030+AD1031+AD1032+AD1033+AD1034+AD1035+AD1077+AD1121</f>
        <v>#REF!</v>
      </c>
      <c r="AE1141" s="42" t="e">
        <f>+AE125+AE126+#REF!+#REF!+AE127+AE128+AE130+AE131+AE132+#REF!+AE133+#REF!+#REF!+#REF!+#REF!+#REF!+AE134+#REF!+AE136+#REF!+#REF!+#REF!+AE137+AE138+AE139+AE140+#REF!+AE164+AE165+#REF!+AE167+AE168+AE178+#REF!+#REF!+#REF!+AE179+AE180+AE181+AE182+AE183+AE184+#REF!+AE185+AE186+AE187+AE188+AE189+#REF!+AE190+AE191+AE192+AE193+AE194+AE195+AE196+AE197+#REF!+AE198+AE199+AE200+AE201+#REF!+AE202+AE203+AE204+AE205+AE206+AE207+#REF!+AE208+#REF!+#REF!+#REF!+#REF!+#REF!+#REF!+#REF!+#REF!+#REF!+AE209+AE210+#REF!+AE211+AE212+AE213+AE214+AE215+AE216+AE217+AE218+AE219+AE220+AE221+AE222+AE223+AE224+#REF!+#REF!+AE225+#REF!+#REF!+AE226+#REF!+#REF!+#REF!+AE227+AE228+AE229+AE230+AE231+AE232+#REF!+AE233+AE234+AE235+AE236+#REF!+#REF!+#REF!+#REF!+#REF!+#REF!+#REF!+#REF!+#REF!+#REF!+#REF!+AE237+AE238+AE239+AE240+AE241+AE242+AE243+AE244+AE245+AE246+AE247+AE248+#REF!+#REF!+AE249+AE250+AE251+AE253+AE252+#REF!+AE254+AE255+#REF!+AE256+AE257+AE258+AE259+#REF!+AE260+#REF!+#REF!+AE261+AE262+AE263+#REF!+AE264+AE265+AE266+AE267+AE268+AE269+AE272+AE273+AE274+AE275+AE276+#REF!+#REF!+AE277+AE278+#REF!+AE279+AE280+AE281+AE282+#REF!+#REF!+#REF!+AE283+AE284+AE285+AE286+AE287+AE288+AE289+AE290+AE291+AE292+AE293+AE294+AE295+AE296+AE297+AE298+AE299+AE300+AE301+AE302+AE303+AE304+AE305+#REF!+AE306+AE307+AE308+AE309+AE310+AE311+AE312+AE313+AE314+AE315+AE316+AE317+AE318+AE319+AE320+#REF!+AE321+#REF!+AE322+AE323+AE324+AE325+#REF!+AE326+AE327+AE328+AE329+AE330+AE331+AE332+AE333+AE334+AE335+AE336+AE337+AE338+#REF!+AE339+#REF!+#REF!+AE340+#REF!+AE341+AE342+AE343+AE344+AE345+AE346+AE347+AE348+#REF!+#REF!+#REF!+#REF!+#REF!+AE349+AE350+#REF!+AE351+#REF!+AE352+AE353+AE354+AE355+AE356+AE357+#REF!+AE358+AE359+#REF!+AE360+AE361+AE362+AE363+AE364+AE365+AE366+AE367+AE368+AE369+AE370+AE371+AE372+AE373+AE374+AE375+AE376+AE377+#REF!+AE378+AE379+AE380+#REF!+#REF!+AE381+AE382+AE383+AE384+AE385+AE386+AE387+AE388+#REF!+AE389+AE390+AE391+AE392+AE393+AE394+AE395+#REF!+#REF!+AE396+#REF!+AE397+AE398+AE399+AE400+AE401+AE402+AE403+AE404+AE405+AE406+AE407+AE408+AE409+AE410+AE411+AE412+AE413+AE414+AE415+AE416+AE417+#REF!+#REF!+#REF!+AE418+AE419+AE423+AE424+AE425+AE426+#REF!+AE427+#REF!+AE428+AE429+AE430+AE431+AE432+AE433+AE434+AE435+#REF!+#REF!+AE436+AE437+#REF!+AE438+AE439+AE440+AE441+AE442+#REF!+#REF!+AE443+AE444+AE445+#REF!+AE446+AE447+AE448+AE449+AE450+AE451+#REF!+#REF!+AE452+#REF!+#REF!+#REF!+AE453+#REF!+#REF!+#REF!+#REF!+#REF!+#REF!+AE454+AE455+AE456+AE457+AE458+AE459+AE460+AE461+AE463+AE462+AE464+#REF!+#REF!+#REF!+#REF!+#REF!+#REF!+#REF!+#REF!+#REF!+#REF!+#REF!+#REF!+#REF!+#REF!+#REF!+#REF!+#REF!+#REF!+#REF!+#REF!+#REF!+#REF!+#REF!+#REF!+#REF!+#REF!+#REF!+AE466+AE468+AE469+AE470+AE471+AE472+AE473+AE474+AE475+AE476+AE477+AE478+AE479+AE480+AE481+AE482+AE483+AE484+AE485+AE486+AE487+AE488+AE489+AE490+AE491+AE492+AE493+AE494+AE495+AE496+AE497+AE498+AE499+AE500+AE501+AE502+AE503+AE504+AE505+AE506+AE507+AE508+AE509+AE510+AE511+AE512+AE513+AE514+AE515+AE516+AE517+AE518+AE519+AE520+AE521+AE522+AE523+AE524+AE525+AE526+AE527+AE528+AE529+AE530+AE531+AE532+AE533+AE534+AE535+AE536+AE537+AE538+AE539+AE540+AE541+AE542+AE543+AE544+AE545+AE546+AE547+AE548+AE549+AE550+AE551+AE552+AE553+AE554+AE555+AE556+AE557+AE558+AE559+AE560+AE561+AE587+AE745+AE746+AE747+AE748+AE749+AE750+AE751+AE752+AE753+AE754+AE778+AE779+AE780+AE781+AE782+AE783+#REF!+AE1029+AE1030+AE1031+AE1032+AE1033+AE1034+AE1035+AE1077+AE1121</f>
        <v>#REF!</v>
      </c>
      <c r="AF1141" s="42" t="e">
        <f>+AF125+AF126+#REF!+#REF!+AF127+AF128+AF130+AF131+AF132+#REF!+AF133+#REF!+#REF!+#REF!+#REF!+AF134+AF135+#REF!+AF136+#REF!+#REF!+#REF!+AF137+AF138+AF139+AF140+#REF!+AF164+AF165+#REF!+AF167+AF168+AF178+#REF!+#REF!+#REF!+AF179+AF180+AF181+AF182+AF183+AF184+#REF!+AF185+AF186+AF187+AF188+AF189+#REF!+AF190+AF191+AF192+AF193+AF194+AF195+AF196+AF197+#REF!+AF198+AF199+AF200+AF201+#REF!+AF202+AF203+AF204+AF205+AF206+AF207+#REF!+AF208+#REF!+#REF!+#REF!+#REF!+#REF!+#REF!+#REF!+#REF!+#REF!+AF209+AF210+#REF!+AF211+AF212+AF213+AF214+AF215+AF216+AF217+AF218+AF219+AF220+AF221+AF222+AF223+AF224+#REF!+#REF!+AF225+#REF!+#REF!+AF226+#REF!+#REF!+#REF!+AF227+AF228+AF229+AF230+AF231+AF232+#REF!+AF233+AF234+AF235+AF236+#REF!+#REF!+#REF!+#REF!+#REF!+#REF!+#REF!+#REF!+#REF!+#REF!+#REF!+AF237+AF238+AF239+AF240+AF241+AF242+AF243+AF244+AF245+AF246+AF247+AF248+#REF!+#REF!+AF249+AF250+AF251+AF253+AF252+#REF!+AF254+AF255+#REF!+AF256+AF257+AF258+AF259+#REF!+AF260+#REF!+#REF!+AF261+AF262+AF263+#REF!+AF264+AF265+AF266+AF267+AF268+AF269+AF272+AF273+AF274+AF275+AF276+#REF!+#REF!+AF277+AF278+#REF!+AF279+AF280+AF281+AF282+#REF!+#REF!+#REF!+AF283+AF284+AF285+AF286+AF287+AF288+AF289+AF290+AF291+AF292+AF293+AF294+AF295+AF296+AF297+AF298+AF299+AF300+AF301+AF302+AF303+AF304+AF305+#REF!+AF306+AF307+AF308+AF309+AF310+AF311+AF312+AF313+AF314+AF315+AF316+AF317+AF318+AF319+AF320+#REF!+AF321+#REF!+AF322+AF323+AF324+AF325+#REF!+AF326+AF327+AF328+AF329+AF330+AF331+AF332+AF333+AF334+AF335+AF336+AF337+AF338+#REF!+AF339+#REF!+#REF!+AF340+#REF!+AF341+AF342+AF343+AF344+AF345+AF346+AF347+AF348+#REF!+#REF!+#REF!+#REF!+#REF!+AF349+AF350+#REF!+AF351+#REF!+AF352+AF353+AF354+AF355+AF356+AF357+#REF!+AF358+AF359+#REF!+AF360+AF361+AF362+AF363+AF364+AF365+AF366+AF367+AF368+AF369+AF370+AF371+AF372+AF373+AF374+AF375+AF376+AF377+#REF!+AF378+AF379+AF380+#REF!+#REF!+AF381+AF382+AF383+AF384+AF385+AF386+AF387+AF388+#REF!+AF389+AF390+AF391+AF392+AF393+AF394+AF395+#REF!+#REF!+AF396+#REF!+AF397+AF398+AF399+AF400+AF401+AF402+AF403+AF404+AF405+AF406+AF407+AF408+AF409+AF410+AF411+AF412+AF413+AF414+AF415+AF416+AF417+#REF!+#REF!+#REF!+AF418+AF419+AF423+AF424+AF425+AF426+#REF!+AF427+#REF!+AF428+AF429+AF430+AF431+AF432+AF433+AF434+AF435+#REF!+#REF!+AF436+AF437+#REF!+AF438+AF439+AF440+AF441+AF442+#REF!+#REF!+AF443+AF444+AF445+#REF!+AF446+AF447+AF448+AF449+AF450+AF451+#REF!+#REF!+AF452+#REF!+#REF!+#REF!+AF453+#REF!+#REF!+#REF!+#REF!+#REF!+#REF!+AF454+AF455+AF456+AF457+AF458+AF459+AF460+AF461+AF463+AF462+AF464+#REF!+#REF!+#REF!+#REF!+#REF!+#REF!+#REF!+#REF!+#REF!+#REF!+#REF!+#REF!+#REF!+#REF!+#REF!+#REF!+#REF!+#REF!+#REF!+#REF!+#REF!+#REF!+#REF!+#REF!+#REF!+#REF!+#REF!+AF466+AF468+AF469+AF470+AF471+AF472+AF473+AF474+AF475+AF476+AF477+AF478+AF479+AF480+AF481+AF482+AF483+AF484+AF485+AF486+AF487+AF488+AF489+AF490+AF491+AF492+AF493+AF494+AF495+AF496+AF497+AF498+AF499+AF500+AF501+AF502+AF503+AF504+AF505+AF506+AF507+AF508+AF509+AF510+AF511+AF512+AF513+AF514+AF515+AF516+AF517+AF518+AF519+AF520+AF521+AF522+AF523+AF524+AF525+AF526+AF527+AF528+AF529+AF530+AF531+AF532+AF533+AF534+AF535+AF536+AF537+AF538+AF539+AF540+AF541+AF542+AF543+AF544+AF545+AF546+AF547+AF548+AF549+AF550+AF551+AF552+AF553+AF554+AF555+AF556+AF557+AF558+AF559+AF560+AF561+AF587+AF745+AF746+AF747+AF748+AF749+AF750+AF751+AF752+AF753+AF754+AF778+AF779+AF780+AF781+AF782+AF783+#REF!+AF1029+AF1030+AF1031+AF1032+AF1033+AF1034+AF1035+AF1077+AF1121</f>
        <v>#REF!</v>
      </c>
      <c r="AG1141" s="42" t="e">
        <f>+AG125+AG126+#REF!+#REF!+AG127+AG128+AG130+AG131+AG132+#REF!+AG133+#REF!+#REF!+#REF!+#REF!+AG134+AG135+#REF!+AG136+#REF!+#REF!+#REF!+AG137+AG138+AG139+AG140+#REF!+AG164+AG165+#REF!+AG167+AG168+AG178+#REF!+#REF!+#REF!+AG179+AG180+AG181+AG182+AG183+AG184+#REF!+AG185+AG186+AG187+AG188+AG189+#REF!+AG190+AG191+AG192+AG193+AG194+AG195+AG196+AG197+#REF!+AG198+AG199+AG200+AG201+#REF!+AG202+AG203+AG204+AG205+AG206+AG207+#REF!+AG208+#REF!+#REF!+#REF!+#REF!+#REF!+#REF!+#REF!+#REF!+#REF!+AG209+AG210+#REF!+AG211+AG212+AG213+AG214+AG215+AG216+AG217+AG218+AG219+AG220+AG221+AG222+AG223+AG224+#REF!+#REF!+AG225+#REF!+#REF!+AG226+#REF!+#REF!+#REF!+AG227+AG228+AG229+AG230+AG231+AG232+#REF!+AG233+AG234+AG235+AG236+#REF!+#REF!+#REF!+#REF!+#REF!+#REF!+#REF!+#REF!+#REF!+#REF!+#REF!+AG237+AG238+AG239+AG240+AG241+AG242+AG243+AG244+AG245+AG246+AG247+AG248+#REF!+#REF!+AG249+AG250+AG251+AG253+AG252+#REF!+AG254+AG255+#REF!+AG256+AG257+AG258+AG259+#REF!+AG260+#REF!+#REF!+AG261+AG262+AG263+#REF!+AG264+AG265+AG266+AG267+AG268+AG269+AG272+AG273+AG274+AG275+AG276+#REF!+#REF!+AG277+AG278+#REF!+AG279+AG280+AG281+AG282+#REF!+#REF!+#REF!+AG283+AG284+AG285+AG286+AG287+AG288+AG289+AG290+AG291+AG292+AG293+AG294+AG295+AG296+AG297+AG298+AG299+AG300+AG301+AG302+AG303+AG304+AG305+#REF!+AG306+AG307+AG308+AG309+AG310+AG311+AG312+AG313+AG314+AG315+AG316+AG317+AG318+AG319+AG320+#REF!+AG321+#REF!+AG322+AG323+AG324+AG325+#REF!+AG326+AG327+AG328+AG329+AG330+AG331+AG332+AG333+AG334+AG335+AG336+AG337+AG338+#REF!+AG339+#REF!+#REF!+AG340+#REF!+AG341+AG342+AG343+AG344+AG345+AG346+AG347+AG348+#REF!+#REF!+#REF!+#REF!+#REF!+AG349+AG350+#REF!+AG351+#REF!+AG352+AG353+AG354+AG355+AG356+AG357+#REF!+AG358+AG359+#REF!+AG360+AG361+AG362+AG363+AG364+AG365+AG366+AG367+AG368+AG369+AG370+AG371+AG372+AG373+AG374+AG375+AG376+AG377+#REF!+AG378+AG379+AG380+#REF!+#REF!+AG381+AG382+AG383+AG384+AG385+AG386+AG387+AG388+#REF!+AG389+AG390+AG391+AG392+AG393+AG394+AG395+#REF!+#REF!+AG396+#REF!+AG397+AG398+AG399+AG400+AG401+AG402+AG403+AG404+AG405+AG406+AG407+AG408+AG409+AG410+AG411+AG412+AG413+AG414+AG415+AG416+AG417+#REF!+#REF!+#REF!+AG418+AG419+AG423+AG424+AG425+AG426+#REF!+AG427+#REF!+AG428+AG429+AG430+AG431+AG432+AG433+AG434+AG435+#REF!+#REF!+AG436+AG437+#REF!+AG438+AG439+AG440+AG441+AG442+#REF!+#REF!+AG443+AG444+AG445+#REF!+AG446+AG447+AG448+AG449+AG450+AG451+#REF!+#REF!+AG452+#REF!+#REF!+#REF!+AG453+#REF!+#REF!+#REF!+#REF!+#REF!+#REF!+AG454+AG455+AG456+AG457+AG458+AG459+AG460+AG461+AG463+AG462+AG464+#REF!+#REF!+#REF!+#REF!+#REF!+#REF!+#REF!+#REF!+#REF!+#REF!+#REF!+#REF!+#REF!+#REF!+#REF!+#REF!+#REF!+#REF!+#REF!+#REF!+#REF!+#REF!+#REF!+#REF!+#REF!+#REF!+#REF!+AG466+AG468+AG469+AG470+AG471+AG472+AG473+AG474+AG475+AG476+AG477+AG478+AG479+AG480+AG481+AG482+AG483+AG484+AG485+AG486+AG487+AG488+AG489+AG490+AG491+AG492+AG493+AG494+AG495+AG496+AG497+AG498+AG499+AG500+AG501+AG502+AG503+AG504+AG505+AG506+AG507+AG508+AG509+AG510+AG511+AG512+AG513+AG514+AG515+AG516+AG517+AG518+AG519+AG520+AG521+AG522+AG523+AG524+AG525+AG526+AG527+AG528+AG529+AG530+AG531+AG532+AG533+AG534+AG535+AG536+AG537+AG538+AG539+AG540+AG541+AG542+AG543+AG544+AG545+AG546+AG547+AG548+AG549+AG550+AG551+AG552+AG553+AG554+AG555+AG556+AG557+AG558+AG559+AG560+AG561+AG587+AG745+AG746+AG747+AG748+AG749+AG750+AG751+AG752+AG753+AG754+AG778+AG779+AG780+AG781+AG782+AG783+#REF!+AG1029+AG1030+AG1031+AG1032+AG1033+AG1034+AG1035+AG1077+AG1121</f>
        <v>#REF!</v>
      </c>
      <c r="AH1141" s="42" t="e">
        <f>+AH125+AH126+#REF!+#REF!+AH127+AH128+AH130+AH131+AH132+#REF!+AH133+#REF!+#REF!+#REF!+#REF!+AH134+AH135+#REF!+AH136+#REF!+#REF!+#REF!+AH137+AH138+AH139+AH140+#REF!+AH164+AH165+#REF!+AH167+AH168+AH178+#REF!+#REF!+#REF!+AH179+AH180+AH181+AH182+AH183+AH184+#REF!+AH185+AH186+AH187+AH188+AH189+#REF!+AH190+AH191+AH192+AH193+AH194+AH195+AH196+AH197+#REF!+AH198+AH199+AH200+AH201+#REF!+AH202+AH203+AH204+AH205+AH206+AH207+#REF!+AH208+#REF!+#REF!+#REF!+#REF!+#REF!+#REF!+#REF!+#REF!+#REF!+AH209+AH210+#REF!+AH211+AH212+AH213+AH214+AH215+AH216+AH217+AH218+AH219+AH220+AH221+AH222+AH223+AH224+#REF!+#REF!+AH225+#REF!+#REF!+AH226+#REF!+#REF!+#REF!+AH227+AH228+AH229+AH230+AH231+AH232+#REF!+AH233+AH234+AH235+AH236+#REF!+#REF!+#REF!+#REF!+#REF!+#REF!+#REF!+#REF!+#REF!+#REF!+#REF!+AH237+AH238+AH239+AH240+AH241+AH242+AH243+AH244+AH245+AH246+AH247+AH248+#REF!+#REF!+AH249+AH250+AH251+AH253+AH252+#REF!+AH254+AH255+#REF!+AH256+AH257+AH258+AH259+#REF!+AH260+#REF!+#REF!+AH261+AH262+AH263+#REF!+AH264+AH265+AH266+AH267+AH268+AH269+AH272+AH273+AH274+AH275+AH276+#REF!+#REF!+AH277+AH278+#REF!+AH279+AH280+AH281+AH282+#REF!+#REF!+#REF!+AH283+AH284+AH285+AH286+AH287+AH288+AH289+AH290+AH291+AH292+AH293+AH294+AH295+AH296+AH297+AH298+AH299+AH300+AH301+AH302+AH303+AH304+AH305+#REF!+AH306+AH307+AH308+AH309+AH310+AH311+AH312+AH313+AH314+AH315+AH316+AH317+AH318+AH319+AH320+#REF!+AH321+#REF!+AH322+AH323+AH324+AH325+#REF!+AH326+AH327+AH328+AH329+AH330+AH331+AH332+AH333+AH334+AH335+AH336+AH337+AH338+#REF!+AH339+#REF!+#REF!+AH340+#REF!+AH341+AH342+AH343+AH344+AH345+AH346+AH347+AH348+#REF!+#REF!+#REF!+#REF!+#REF!+AH349+AH350+#REF!+AH351+#REF!+AH352+AH353+AH354+AH355+AH356+AH357+#REF!+AH358+AH359+#REF!+AH360+AH361+AH362+AH363+AH364+AH365+AH366+AH367+AH368+AH369+AH370+AH371+AH372+AH373+AH374+AH375+AH376+AH377+#REF!+AH378+AH379+AH380+#REF!+#REF!+AH381+AH382+AH383+AH384+AH385+AH386+AH387+AH388+#REF!+AH389+AH390+AH391+AH392+AH393+AH394+AH395+#REF!+#REF!+AH396+#REF!+AH397+AH398+AH399+AH400+AH401+AH402+AH403+AH404+AH405+AH406+AH407+AH408+AH409+AH410+AH411+AH412+AH413+AH414+AH415+AH416+AH417+#REF!+#REF!+#REF!+AH418+AH419+AH423+AH424+AH425+AH426+#REF!+AH427+#REF!+AH428+AH429+AH430+AH431+AH432+AH433+AH434+AH435+#REF!+#REF!+AH436+AH437+#REF!+AH438+AH439+AH440+AH441+AH442+#REF!+#REF!+AH443+AH444+AH445+#REF!+AH446+AH447+AH448+AH449+AH450+AH451+#REF!+#REF!+AH452+#REF!+#REF!+#REF!+AH453+#REF!+#REF!+#REF!+#REF!+#REF!+#REF!+AH454+AH455+AH456+AH457+AH458+AH459+AH460+AH461+AH463+AH462+AH464+#REF!+#REF!+#REF!+#REF!+#REF!+#REF!+#REF!+#REF!+#REF!+#REF!+#REF!+#REF!+#REF!+#REF!+#REF!+#REF!+#REF!+#REF!+#REF!+#REF!+#REF!+#REF!+#REF!+#REF!+#REF!+#REF!+#REF!+AH466+AH468+AH469+AH470+AH471+AH472+AH473+AH474+AH475+AH476+AH477+AH478+AH479+AH480+AH481+AH482+AH483+AH484+AH485+AH486+AH487+AH488+AH489+AH490+AH491+AH492+AH493+AH494+AH495+AH496+AH497+AH498+AH499+AH500+AH501+AH502+AH503+AH504+AH505+AH506+AH507+AH508+AH509+AH510+AH511+AH512+AH513+AH514+AH515+AH516+AH517+AH518+AH519+AH520+AH521+AH522+AH523+AH524+AH525+AH526+AH527+AH528+AH529+AH530+AH531+AH532+AH533+AH534+AH535+AH536+AH537+AH538+AH539+AH540+AH541+AH542+AH543+AH544+AH545+AH546+AH547+AH548+AH549+AH550+AH551+AH552+AH553+AH554+AH555+AH556+AH557+AH558+AH559+AH560+AH561+AH587+AH745+AH746+AH747+AH748+AH749+AH750+AH751+AH752+AH753+AH754+AH778+AH779+AH780+AH781+AH782+AH783+#REF!+AH1029+AH1030+AH1031+AH1032+AH1033+AH1034+AH1035+AH1077+AH1121</f>
        <v>#REF!</v>
      </c>
      <c r="AI1141" s="42" t="e">
        <f>+AI125+AI126+#REF!+#REF!+AI127+AI128+AI130+AI131+AI132+#REF!+AI133+#REF!+#REF!+#REF!+#REF!+AI134+AI135+#REF!+AI136+#REF!+#REF!+#REF!+AI137+AI138+AI139+AI140+#REF!+AI164+AI165+#REF!+AI167+AI168+AI178+#REF!+#REF!+#REF!+AI179+AI180+AI181+AI182+AI183+AI184+#REF!+AI185+AI186+AI187+AI188+AI189+#REF!+AI190+AI191+AI192+AI193+AI194+AI195+AI196+AI197+#REF!+AI198+AI199+AI200+AI201+#REF!+AI202+AI203+AI204+AI205+AI206+AI207+#REF!+AI208+#REF!+#REF!+#REF!+#REF!+#REF!+#REF!+#REF!+#REF!+#REF!+AI209+AI210+#REF!+AI211+AI212+AI213+AI214+AI215+AI216+AI217+AI218+AI219+AI220+AI221+AI222+AI223+AI224+#REF!+#REF!+AI225+#REF!+#REF!+AI226+#REF!+#REF!+#REF!+AI227+AI228+AI229+AI230+AI231+AI232+#REF!+AI233+AI234+AI235+AI236+#REF!+#REF!+#REF!+#REF!+#REF!+#REF!+#REF!+#REF!+#REF!+#REF!+#REF!+AI237+AI238+AI239+AI240+AI241+AI242+AI243+AI244+AI245+AI246+AI247+AI248+#REF!+#REF!+AI249+AI250+AI251+AI253+AI252+#REF!+AI254+AI255+#REF!+AI256+AI257+AI258+AI259+#REF!+AI260+#REF!+#REF!+AI261+AI262+AI263+#REF!+AI264+AI265+AI266+AI267+AI268+AI269+AI272+AI273+AI274+AI275+AI276+#REF!+#REF!+AI277+AI278+#REF!+AI279+AI280+AI281+AI282+#REF!+#REF!+#REF!+AI283+AI284+AI285+AI286+AI287+AI288+AI289+AI290+AI291+AI292+AI293+AI294+AI295+AI296+AI297+AI298+AI299+AI300+AI301+AI302+AI303+AI304+AI305+#REF!+AI306+AI307+AI308+AI309+AI310+AI311+AI312+AI313+AI314+AI315+AI316+AI317+AI318+AI319+AI320+#REF!+AI321+#REF!+AI322+AI323+AI324+AI325+#REF!+AI326+AI327+AI328+AI329+AI330+AI331+AI332+AI333+AI334+AI335+AI336+AI337+AI338+#REF!+AI339+#REF!+#REF!+AI340+#REF!+AI341+AI342+AI343+AI344+AI345+AI346+AI347+AI348+#REF!+#REF!+#REF!+#REF!+#REF!+AI349+AI350+#REF!+AI351+#REF!+AI352+AI353+AI354+AI355+AI356+AI357+#REF!+AI358+AI359+#REF!+AI360+AI361+AI362+AI363+AI364+AI365+AI366+AI367+AI368+AI369+AI370+AI371+AI372+AI373+AI374+AI375+AI376+AI377+#REF!+AI378+AI379+AI380+#REF!+#REF!+AI381+AI382+AI383+AI384+AI385+AI386+AI387+AI388+#REF!+AI389+AI390+AI391+AI392+AI393+AI394+AI395+#REF!+#REF!+AI396+#REF!+AI397+AI398+AI399+AI400+AI401+AI402+AI403+AI404+AI405+AI406+AI407+AI408+AI409+AI410+AI411+AI412+AI413+AI414+AI415+AI416+AI417+#REF!+#REF!+#REF!+AI418+AI419+AI423+AI424+AI425+AI426+#REF!+AI427+#REF!+AI428+AI429+AI430+AI431+AI432+AI433+AI434+AI435+#REF!+#REF!+AI436+AI437+#REF!+AI438+AI439+AI440+AI441+AI442+#REF!+#REF!+AI443+AI444+AI445+#REF!+AI446+AI447+AI448+AI449+AI450+AI451+#REF!+#REF!+AI452+#REF!+#REF!+#REF!+AI453+#REF!+#REF!+#REF!+#REF!+#REF!+#REF!+AI454+AI455+AI456+AI457+AI458+AI459+AI460+AI461+AI463+AI462+AI464+#REF!+#REF!+#REF!+#REF!+#REF!+#REF!+#REF!+#REF!+#REF!+#REF!+#REF!+#REF!+#REF!+#REF!+#REF!+#REF!+#REF!+#REF!+#REF!+#REF!+#REF!+#REF!+#REF!+#REF!+#REF!+#REF!+#REF!+AI466+AI468+AI469+AI470+AI471+AI472+AI473+AI474+AI475+AI476+AI477+AI478+AI479+AI480+AI481+AI482+AI483+AI484+AI485+AI486+AI487+AI488+AI489+AI490+AI491+AI492+AI493+AI494+AI495+AI496+AI497+AI498+AI499+AI500+AI501+AI502+AI503+AI504+AI505+AI506+AI507+AI508+AI509+AI510+AI511+AI512+AI513+AI514+AI515+AI516+AI517+AI518+AI519+AI520+AI521+AI522+AI523+AI524+AI525+AI526+AI527+AI528+AI529+AI530+AI531+AI532+AI533+AI534+AI535+AI536+AI537+AI538+AI539+AI540+AI541+AI542+AI543+AI544+AI545+AI546+AI547+AI548+AI549+AI550+AI551+AI552+AI553+AI554+AI555+AI556+AI557+AI558+AI559+AI560+AI561+AI587+AI745+AI746+AI747+AI748+AI749+AI750+AI751+AI752+AI753+AI754+AI778+AI779+AI780+AI781+AI782+AI783+#REF!+AI1029+AI1030+AI1031+AI1032+AI1033+AI1034+AI1035+AI1077+AI1121</f>
        <v>#REF!</v>
      </c>
      <c r="AJ1141" s="42" t="e">
        <f>+AJ125+AJ126+#REF!+#REF!+AJ127+AJ128+AJ130+AJ131+AJ132+#REF!+AJ133+#REF!+#REF!+#REF!+#REF!+AJ134+AJ135+#REF!+AJ136+#REF!+#REF!+#REF!+AJ137+AJ138+AJ139+AJ140+#REF!+AJ164+AJ165+#REF!+AJ167+AJ168+AJ178+#REF!+#REF!+#REF!+AJ179+AJ180+AJ181+AJ182+AJ183+AJ184+#REF!+AJ185+AJ186+AJ187+AJ188+AJ189+#REF!+AJ190+AJ191+AJ192+AJ193+AJ194+AJ195+AJ196+AJ197+#REF!+AJ198+AJ199+AJ200+AJ201+#REF!+AJ202+AJ203+AJ204+AJ205+AJ206+AJ207+#REF!+AJ208+#REF!+#REF!+#REF!+#REF!+#REF!+#REF!+#REF!+#REF!+#REF!+AJ209+AJ210+#REF!+AJ211+AJ212+AJ213+AJ214+AJ215+AJ216+AJ217+AJ218+AJ219+AJ220+AJ221+AJ222+AJ223+AJ224+#REF!+#REF!+AJ225+#REF!+#REF!+AJ226+#REF!+#REF!+#REF!+AJ227+AJ228+AJ229+AJ230+AJ231+AJ232+#REF!+AJ233+AJ234+AJ235+AJ236+#REF!+#REF!+#REF!+#REF!+#REF!+#REF!+#REF!+#REF!+#REF!+#REF!+#REF!+AJ237+AJ238+AJ239+AJ240+AJ241+AJ242+AJ243+AJ244+AJ245+AJ246+AJ247+AJ248+#REF!+#REF!+AJ249+AJ250+AJ251+AJ253+AJ252+#REF!+AJ254+AJ255+#REF!+AJ256+AJ257+AJ258+AJ259+#REF!+AJ260+#REF!+#REF!+AJ261+AJ262+AJ263+#REF!+AJ264+AJ265+AJ266+AJ267+AJ268+AJ269+AJ272+AJ273+AJ274+AJ275+AJ276+#REF!+#REF!+AJ277+AJ278+#REF!+AJ279+AJ280+AJ281+AJ282+#REF!+#REF!+#REF!+AJ283+AJ284+AJ285+AJ286+AJ287+AJ288+AJ289+AJ290+AJ291+AJ292+AJ293+AJ294+AJ295+AJ296+AJ297+AJ298+AJ299+AJ300+AJ301+AJ302+AJ303+AJ304+AJ305+#REF!+AJ306+AJ307+AJ308+AJ309+AJ310+AJ311+AJ312+AJ313+AJ314+AJ315+AJ316+AJ317+AJ318+AJ319+AJ320+#REF!+AJ321+#REF!+AJ322+AJ323+AJ324+AJ325+#REF!+AJ326+AJ327+AJ328+AJ329+AJ330+AJ331+AJ332+AJ333+AJ334+AJ335+AJ336+AJ337+AJ338+#REF!+AJ339+#REF!+#REF!+AJ340+#REF!+AJ341+AJ342+AJ343+AJ344+AJ345+AJ346+AJ347+AJ348+#REF!+#REF!+#REF!+#REF!+#REF!+AJ349+AJ350+#REF!+AJ351+#REF!+AJ352+AJ353+AJ354+AJ355+AJ356+AJ357+#REF!+AJ358+AJ359+#REF!+AJ360+AJ361+AJ362+AJ363+AJ364+AJ365+AJ366+AJ367+AJ368+AJ369+AJ370+AJ371+AJ372+AJ373+AJ374+AJ375+AJ376+AJ377+#REF!+AJ378+AJ379+AJ380+#REF!+#REF!+AJ381+AJ382+AJ383+AJ384+AJ385+AJ386+AJ387+AJ388+#REF!+AJ389+AJ390+AJ391+AJ392+AJ393+AJ394+AJ395+#REF!+#REF!+AJ396+#REF!+AJ397+AJ398+AJ399+AJ400+AJ401+AJ402+AJ403+AJ404+AJ405+AJ406+AJ407+AJ408+AJ409+AJ410+AJ411+AJ412+AJ413+AJ414+AJ415+AJ416+AJ417+#REF!+#REF!+#REF!+AJ418+AJ419+AJ423+AJ424+AJ425+AJ426+#REF!+AJ427+#REF!+AJ428+AJ429+AJ430+AJ431+AJ432+AJ433+AJ434+AJ435+#REF!+#REF!+AJ436+AJ437+#REF!+AJ438+AJ439+AJ440+AJ441+AJ442+#REF!+#REF!+AJ443+AJ444+AJ445+#REF!+AJ446+AJ447+AJ448+AJ449+AJ450+AJ451+#REF!+#REF!+AJ452+#REF!+#REF!+#REF!+AJ453+#REF!+#REF!+#REF!+#REF!+#REF!+#REF!+AJ454+AJ455+AJ456+AJ457+AJ458+AJ459+AJ460+AJ461+AJ463+AJ462+AJ464+#REF!+#REF!+#REF!+#REF!+#REF!+#REF!+#REF!+#REF!+#REF!+#REF!+#REF!+#REF!+#REF!+#REF!+#REF!+#REF!+#REF!+#REF!+#REF!+#REF!+#REF!+#REF!+#REF!+#REF!+#REF!+#REF!+#REF!+AJ466+AJ468+AJ469+AJ470+AJ471+AJ472+AJ473+AJ474+AJ475+AJ476+AJ477+AJ478+AJ479+AJ480+AJ481+AJ482+AJ483+AJ484+AJ485+AJ486+AJ487+AJ488+AJ489+AJ490+AJ491+AJ492+AJ493+AJ494+AJ495+AJ496+AJ497+AJ498+AJ499+AJ500+AJ501+AJ502+AJ503+AJ504+AJ505+AJ506+AJ507+AJ508+AJ509+AJ510+AJ511+AJ512+AJ513+AJ514+AJ515+AJ516+AJ517+AJ518+AJ519+AJ520+AJ521+AJ522+AJ523+AJ524+AJ525+AJ526+AJ527+AJ528+AJ529+AJ530+AJ531+AJ532+AJ533+AJ534+AJ535+AJ536+AJ537+AJ538+AJ539+AJ540+AJ541+AJ542+AJ543+AJ544+AJ545+AJ546+AJ547+AJ548+AJ549+AJ550+AJ551+AJ552+AJ553+AJ554+AJ555+AJ556+AJ557+AJ558+AJ559+AJ560+AJ561+AJ587+AJ745+AJ746+AJ747+AJ748+AJ749+AJ750+AJ751+AJ752+AJ753+AJ754+AJ778+AJ779+AJ780+AJ781+AJ782+AJ783+#REF!+AJ1029+AJ1030+AJ1031+AJ1032+AJ1033+AJ1034+AJ1035+AJ1077+AJ1121</f>
        <v>#REF!</v>
      </c>
      <c r="AK1141" s="42" t="e">
        <f>+AK125+AK126+#REF!+#REF!+AK127+AK128+AK130+AK131+AK132+#REF!+AK133+#REF!+#REF!+#REF!+#REF!+AK134+AK135+#REF!+AK136+#REF!+#REF!+#REF!+AK137+AK138+AK139+AK140+#REF!+AK164+AK165+#REF!+AK167+AK168+AK178+#REF!+#REF!+#REF!+AK179+AK180+AK181+AK182+AK183+AK184+#REF!+AK185+AK186+AK187+AK188+AK189+#REF!+AK190+AK191+AK192+AK193+AK194+AK195+AK196+AK197+#REF!+AK198+AK199+AK200+AK201+#REF!+AK202+AK203+AK204+AK205+AK206+AK207+#REF!+AK208+#REF!+#REF!+#REF!+#REF!+#REF!+#REF!+#REF!+#REF!+#REF!+AK209+AK210+#REF!+AK211+AK212+AK213+AK214+AK215+AK216+AK217+AK218+AK219+AK220+AK221+AK222+AK223+AK224+#REF!+#REF!+AK225+#REF!+#REF!+AK226+#REF!+#REF!+#REF!+AK227+AK228+AK229+AK230+AK231+AK232+#REF!+AK233+AK234+AK235+AK236+#REF!+#REF!+#REF!+#REF!+#REF!+#REF!+#REF!+#REF!+#REF!+#REF!+#REF!+AK237+AK238+AK239+AK240+AK241+AK242+AK243+AK244+AK245+AK246+AK247+AK248+#REF!+#REF!+AK249+AK250+AK251+AK253+AK252+#REF!+AK254+AK255+#REF!+AK256+AK257+AK258+AK259+#REF!+AK260+#REF!+#REF!+AK261+AK262+AK263+#REF!+AK264+AK265+AK266+AK267+AK268+AK269+AK272+AK273+AK274+AK275+AK276+#REF!+#REF!+AK277+AK278+#REF!+AK279+AK280+AK281+AK282+#REF!+#REF!+#REF!+AK283+AK284+AK285+AK286+AK287+AK288+AK289+AK290+AK291+AK292+AK293+AK294+AK295+AK296+AK297+AK298+AK299+AK300+AK301+AK302+AK303+AK304+AK305+#REF!+AK306+AK307+AK308+AK309+AK310+AK311+AK312+AK313+AK314+AK315+AK316+AK317+AK318+AK319+AK320+#REF!+AK321+#REF!+AK322+AK323+AK324+AK325+#REF!+AK326+AK327+AK328+AK329+AK330+AK331+AK332+AK333+AK334+AK335+AK336+AK337+AK338+#REF!+AK339+#REF!+#REF!+AK340+#REF!+AK341+AK342+AK343+AK344+AK345+AK346+AK347+AK348+#REF!+#REF!+#REF!+#REF!+#REF!+AK349+AK350+#REF!+AK351+#REF!+AK352+AK353+AK354+AK355+AK356+AK357+#REF!+AK358+AK359+#REF!+AK360+AK361+AK362+AK363+AK364+AK365+AK366+AK367+AK368+AK369+AK370+AK371+AK372+AK373+AK374+AK375+AK376+AK377+#REF!+AK378+AK379+AK380+#REF!+#REF!+AK381+AK382+AK383+AK384+AK385+AK386+AK387+AK388+#REF!+AK389+AK390+AK391+AK392+AK393+AK394+AK395+#REF!+#REF!+AK396+#REF!+AK397+AK398+AK399+AK400+AK401+AK402+AK403+AK404+AK405+AK406+AK407+AK408+AK409+AK410+AK411+AK412+AK413+AK414+AK415+AK416+AK417+#REF!+#REF!+#REF!+AK418+AK419+AK423+AK424+AK425+AK426+#REF!+AK427+#REF!+AK428+AK429+AK430+AK431+AK432+AK433+AK434+AK435+#REF!+#REF!+AK436+AK437+#REF!+AK438+AK439+AK440+AK441+AK442+#REF!+#REF!+AK443+AK444+AK445+#REF!+AK446+AK447+AK448+AK449+AK450+AK451+#REF!+#REF!+AK452+#REF!+#REF!+#REF!+AK453+#REF!+#REF!+#REF!+#REF!+#REF!+#REF!+AK454+AK455+AK456+AK457+AK458+AK459+AK460+AK461+AK463+AK462+AK464+#REF!+#REF!+#REF!+#REF!+#REF!+#REF!+#REF!+#REF!+#REF!+#REF!+#REF!+#REF!+#REF!+#REF!+#REF!+#REF!+#REF!+#REF!+#REF!+#REF!+#REF!+#REF!+#REF!+#REF!+#REF!+#REF!+#REF!+AK466+AK468+AK469+AK470+AK471+AK472+AK473+AK474+AK475+AK476+AK477+AK478+AK479+AK480+AK481+AK482+AK483+AK484+AK485+AK486+AK487+AK488+AK489+AK490+AK491+AK492+AK493+AK494+AK495+AK496+AK497+AK498+AK499+AK500+AK501+AK502+AK503+AK504+AK505+AK506+AK507+AK508+AK509+AK510+AK511+AK512+AK513+AK514+AK515+AK516+AK517+AK518+AK519+AK520+AK521+AK522+AK523+AK524+AK525+AK526+AK527+AK528+AK529+AK530+AK531+AK532+AK533+AK534+AK535+AK536+AK537+AK538+AK539+AK540+AK541+AK542+AK543+AK544+AK545+AK546+AK547+AK548+AK549+AK550+AK551+AK552+AK553+AK554+AK555+AK556+AK557+AK558+AK559+AK560+AK561+AK587+AK745+AK746+AK747+AK748+AK749+AK750+AK751+AK752+AK753+AK754+AK778+AK779+AK780+AK781+AK782+AK783+#REF!+AK1029+AK1030+AK1031+AK1032+AK1033+AK1034+AK1035+AK1077+AK1121</f>
        <v>#REF!</v>
      </c>
      <c r="AL1141" s="42" t="e">
        <f>+AL125+AL126+#REF!+#REF!+AL127+AL128+AL130+AL131+AL132+#REF!+AL133+#REF!+#REF!+#REF!+#REF!+AL134+AL135+#REF!+AL136+#REF!+#REF!+#REF!+AL137+AL138+AL139+AL140+#REF!+AL164+AL165+#REF!+AL167+AL168+AL178+#REF!+#REF!+#REF!+AL179+AL180+AL181+AL182+AL183+AL184+#REF!+AL185+AL186+AL187+AL188+AL189+#REF!+AL190+AL191+AL192+AL193+AL194+AL195+AL196+AL197+#REF!+AL198+AL199+AL200+AL201+#REF!+AL202+AL203+AL204+AL205+AL206+AL207+#REF!+AL208+#REF!+#REF!+#REF!+#REF!+#REF!+#REF!+#REF!+#REF!+#REF!+AL209+AL210+#REF!+AL211+AL212+AL213+AL214+AL215+AL216+AL217+AL218+AL219+AL220+AL221+AL222+AL223+AL224+#REF!+#REF!+AL225+#REF!+#REF!+AL226+#REF!+#REF!+#REF!+AL227+AL228+AL229+AL230+AL231+AL232+#REF!+AL233+AL234+AL235+AL236+#REF!+#REF!+#REF!+#REF!+#REF!+#REF!+#REF!+#REF!+#REF!+#REF!+#REF!+AL237+AL238+AL239+AL240+AL241+AL242+AL243+AL244+AL245+AL246+AL247+AL248+#REF!+#REF!+AL249+AL250+AL251+AL253+AL252+#REF!+AL254+AL255+#REF!+AL256+AL257+AL258+AL259+#REF!+AL260+#REF!+#REF!+AL261+AL262+AL263+#REF!+AL264+AL265+AL266+AL267+AL268+AL269+AL272+AL273+AL274+AL275+AL276+#REF!+#REF!+AL277+AL278+#REF!+AL279+AL280+AL281+AL282+#REF!+#REF!+#REF!+AL283+AL284+AL285+AL286+AL287+AL288+AL289+AL290+AL291+AL292+AL293+AL294+AL295+AL296+AL297+AL298+AL299+AL300+AL301+AL302+AL303+AL304+AL305+#REF!+AL306+AL307+AL308+AL309+AL310+AL311+AL312+AL313+AL314+AL315+AL316+AL317+AL318+AL319+AL320+#REF!+AL321+#REF!+AL322+AL323+AL324+AL325+#REF!+AL326+AL327+AL328+AL329+AL330+AL331+AL332+AL333+AL334+AL335+AL336+AL337+AL338+#REF!+AL339+#REF!+#REF!+AL340+#REF!+AL341+AL342+AL343+AL344+AL345+AL346+AL347+AL348+#REF!+#REF!+#REF!+#REF!+#REF!+AL349+AL350+#REF!+AL351+#REF!+AL352+AL353+AL354+AL355+AL356+AL357+#REF!+AL358+AL359+#REF!+AL360+AL361+AL362+AL363+AL364+AL365+AL366+AL367+AL368+AL369+AL370+AL371+AL372+AL373+AL374+AL375+AL376+AL377+#REF!+AL378+AL379+AL380+#REF!+#REF!+AL381+AL382+AL383+AL384+AL385+AL386+AL387+AL388+#REF!+AL389+AL390+AL391+AL392+AL393+AL394+AL395+#REF!+#REF!+AL396+#REF!+AL397+AL398+AL399+AL400+AL401+AL402+AL403+AL404+AL405+AL406+AL407+AL408+AL409+AL410+AL411+AL412+AL413+AL414+AL415+AL416+AL417+#REF!+#REF!+#REF!+AL418+AL419+AL423+AL424+AL425+AL426+#REF!+AL427+#REF!+AL428+AL429+AL430+AL431+AL432+AL433+AL434+AL435+#REF!+#REF!+AL436+AL437+#REF!+AL438+AL439+AL440+AL441+AL442+#REF!+#REF!+AL443+AL444+AL445+#REF!+AL446+AL447+AL448+AL449+AL450+AL451+#REF!+#REF!+AL452+#REF!+#REF!+#REF!+AL453+#REF!+#REF!+#REF!+#REF!+#REF!+#REF!+AL454+AL455+AL456+AL457+AL458+AL459+AL460+AL461+AL463+AL462+AL464+#REF!+#REF!+#REF!+#REF!+#REF!+#REF!+#REF!+#REF!+#REF!+#REF!+#REF!+#REF!+#REF!+#REF!+#REF!+#REF!+#REF!+#REF!+#REF!+#REF!+#REF!+#REF!+#REF!+#REF!+#REF!+#REF!+#REF!+AL466+AL468+AL469+AL470+AL471+AL472+AL473+AL474+AL475+AL476+AL477+AL478+AL479+AL480+AL481+AL482+AL483+AL484+AL485+AL486+AL487+AL488+AL489+AL490+AL491+AL492+AL493+AL494+AL495+AL496+AL497+AL498+AL499+AL500+AL501+AL502+AL503+AL504+AL505+AL506+AL507+AL508+AL509+AL510+AL511+AL512+AL513+AL514+AL515+AL516+AL517+AL518+AL519+AL520+AL521+AL522+AL523+AL524+AL525+AL526+AL527+AL528+AL529+AL530+AL531+AL532+AL533+AL534+AL535+AL536+AL537+AL538+AL539+AL540+AL541+AL542+AL543+AL544+AL545+AL546+AL547+AL548+AL549+AL550+AL551+AL552+AL553+AL554+AL555+AL556+AL557+AL558+AL559+AL560+AL561+AL587+AL745+AL746+AL747+AL748+AL749+AL750+AL751+AL752+AL753+AL754+AL778+AL779+AL780+AL781+AL782+AL783+#REF!+AL1029+AL1030+AL1031+AL1032+AL1033+AL1034+AL1035+AL1077+AL1121</f>
        <v>#REF!</v>
      </c>
      <c r="AM1141" s="42" t="e">
        <f>+AM125+AM126+#REF!+#REF!+AM127+AM128+AM130+AM131+AM132+#REF!+AM133+#REF!+#REF!+#REF!+#REF!+AM134+AM135+#REF!+AM136+#REF!+#REF!+#REF!+AM137+AM138+AM139+AM140+#REF!+AM164+AM165+#REF!+AM167+AM168+AM178+#REF!+#REF!+#REF!+AM179+AM180+AM181+AM182+AM183+AM184+#REF!+AM185+AM186+AM187+AM188+AM189+#REF!+AM190+AM191+AM192+AM193+AM194+AM195+AM196+AM197+#REF!+AM198+AM199+AM200+AM201+#REF!+AM202+AM203+AM204+AM205+AM206+AM207+#REF!+AM208+#REF!+#REF!+#REF!+#REF!+#REF!+#REF!+#REF!+#REF!+#REF!+AM209+AM210+#REF!+AM211+AM212+AM213+AM214+AM215+AM216+AM217+AM218+AM219+AM220+AM221+AM222+AM223+AM224+#REF!+#REF!+AM225+#REF!+#REF!+AM226+#REF!+#REF!+#REF!+AM227+AM228+AM229+AM230+AM231+AM232+#REF!+AM233+AM234+AM235+AM236+#REF!+#REF!+#REF!+#REF!+#REF!+#REF!+#REF!+#REF!+#REF!+#REF!+#REF!+AM237+AM238+AM239+AM240+AM241+AM242+AM243+AM244+AM245+AM246+AM247+AM248+#REF!+#REF!+AM249+AM250+AM251+AM253+AM252+#REF!+AM254+AM255+#REF!+AM256+AM257+AM258+AM259+#REF!+AM260+#REF!+#REF!+AM261+AM262+AM263+#REF!+AM264+AM265+AM266+AM267+AM268+AM269+AM272+AM273+AM274+AM275+AM276+#REF!+#REF!+AM277+AM278+#REF!+AM279+AM280+AM281+AM282+#REF!+#REF!+#REF!+AM283+AM284+AM285+AM286+AM287+AM288+AM289+AM290+AM291+AM292+AM293+AM294+AM295+AM296+AM297+AM298+AM299+AM300+AM301+AM302+AM303+AM304+AM305+#REF!+AM306+AM307+AM308+AM309+AM310+AM311+AM312+AM313+AM314+AM315+AM316+AM317+AM318+AM319+AM320+#REF!+AM321+#REF!+AM322+AM323+AM324+AM325+#REF!+AM326+AM327+AM328+AM329+AM330+AM331+AM332+AM333+AM334+AM335+AM336+AM337+AM338+#REF!+AM339+#REF!+#REF!+AM340+#REF!+AM341+AM342+AM343+AM344+AM345+AM346+AM347+AM348+#REF!+#REF!+#REF!+#REF!+#REF!+AM349+AM350+#REF!+AM351+#REF!+AM352+AM353+AM354+AM355+AM356+AM357+#REF!+AM358+AM359+#REF!+AM360+AM361+AM362+AM363+AM364+AM365+AM366+AM367+AM368+AM369+AM370+AM371+AM372+AM373+AM374+AM375+AM376+AM377+#REF!+AM378+AM379+AM380+#REF!+#REF!+AM381+AM382+AM383+AM384+AM385+AM386+AM387+AM388+#REF!+AM389+AM390+AM391+AM392+AM393+AM394+AM395+#REF!+#REF!+AM396+#REF!+AM397+AM398+AM399+AM400+AM401+AM402+AM403+AM404+AM405+AM406+AM407+AM408+AM409+AM410+AM411+AM412+AM413+AM414+AM415+AM416+AM417+#REF!+#REF!+#REF!+AM418+AM419+AM423+AM424+AM425+AM426+#REF!+AM427+#REF!+AM428+AM429+AM430+AM431+AM432+AM433+AM434+AM435+#REF!+#REF!+AM436+AM437+#REF!+AM438+AM439+AM440+AM441+AM442+#REF!+#REF!+AM443+AM444+AM445+#REF!+AM446+AM447+AM448+AM449+AM450+AM451+#REF!+#REF!+AM452+#REF!+#REF!+#REF!+AM453+#REF!+#REF!+#REF!+#REF!+#REF!+#REF!+AM454+AM455+AM456+AM457+AM458+AM459+AM460+AM461+AM463+AM462+AM464+#REF!+#REF!+#REF!+#REF!+#REF!+#REF!+#REF!+#REF!+#REF!+#REF!+#REF!+#REF!+#REF!+#REF!+#REF!+#REF!+#REF!+#REF!+#REF!+#REF!+#REF!+#REF!+#REF!+#REF!+#REF!+#REF!+#REF!+AM466+AM468+AM469+AM470+AM471+AM472+AM473+AM474+AM475+AM476+AM477+AM478+AM479+AM480+AM481+AM482+AM483+AM484+AM485+AM486+AM487+AM488+AM489+AM490+AM491+AM492+AM493+AM494+AM495+AM496+AM497+AM498+AM499+AM500+AM501+AM502+AM503+AM504+AM505+AM506+AM507+AM508+AM509+AM510+AM511+AM512+AM513+AM514+AM515+AM516+AM517+AM518+AM519+AM520+AM521+AM522+AM523+AM524+AM525+AM526+AM527+AM528+AM529+AM530+AM531+AM532+AM533+AM534+AM535+AM536+AM537+AM538+AM539+AM540+AM541+AM542+AM543+AM544+AM545+AM546+AM547+AM548+AM549+AM550+AM551+AM552+AM553+AM554+AM555+AM556+AM557+AM558+AM559+AM560+AM561+AM587+AM745+AM746+AM747+AM748+AM749+AM750+AM751+AM752+AM753+AM754+AM778+AM779+AM780+AM781+AM782+AM783+#REF!+AM1029+AM1030+AM1031+AM1032+AM1033+AM1034+AM1035+AM1077+AM1121</f>
        <v>#REF!</v>
      </c>
      <c r="AN1141" s="42" t="e">
        <f>+AN125+AN126+#REF!+#REF!+AN127+AN128+AN130+AN131+AN132+#REF!+AN133+#REF!+#REF!+#REF!+#REF!+AN134+AN135+#REF!+AN136+#REF!+#REF!+#REF!+AN137+AN138+AN139+AN140+#REF!+AN164+AN165+#REF!+AN167+AN168+AN178+#REF!+#REF!+#REF!+AN179+AN180+AN181+AN182+AN183+AN184+#REF!+AN185+AN186+AN187+AN188+AN189+#REF!+AN190+AN191+AN192+AN193+AN194+AN195+AN196+AN197+#REF!+AN198+AN199+AN200+AN201+#REF!+AN202+AN203+AN204+AN205+AN206+AN207+#REF!+AN208+#REF!+#REF!+#REF!+#REF!+#REF!+#REF!+#REF!+#REF!+#REF!+AN209+AN210+#REF!+AN211+AN212+AN213+AN214+AN215+AN216+AN217+AN218+AN219+AN220+AN221+AN222+AN223+AN224+#REF!+#REF!+AN225+#REF!+#REF!+AN226+#REF!+#REF!+#REF!+AN227+AN228+AN229+AN230+AN231+AN232+#REF!+AN233+AN234+AN235+AN236+#REF!+#REF!+#REF!+#REF!+#REF!+#REF!+#REF!+#REF!+#REF!+#REF!+#REF!+AN237+AN238+AN239+AN240+AN241+AN242+AN243+AN244+AN245+AN246+AN247+AN248+#REF!+#REF!+AN249+AN250+AN251+AN253+AN252+#REF!+AN254+AN255+#REF!+AN256+AN257+AN258+AN259+#REF!+AN260+#REF!+#REF!+AN261+AN262+AN263+#REF!+AN264+AN265+AN266+AN267+AN268+AN269+AN272+AN273+AN274+AN275+AN276+#REF!+#REF!+AN277+AN278+#REF!+AN279+AN280+AN281+AN282+#REF!+#REF!+#REF!+AN283+AN284+AN285+AN286+AN287+AN288+AN289+AN290+AN291+AN292+AN293+AN294+AN295+AN296+AN297+AN298+AN299+AN300+AN301+AN302+AN303+AN304+AN305+#REF!+AN306+AN307+AN308+AN309+AN310+AN311+AN312+AN313+AN314+AN315+AN316+AN317+AN318+AN319+AN320+#REF!+AN321+#REF!+AN322+AN323+AN324+AN325+#REF!+AN326+AN327+AN328+AN329+AN330+AN331+AN332+AN333+AN334+AN335+AN336+AN337+AN338+#REF!+AN339+#REF!+#REF!+AN340+#REF!+AN341+AN342+AN343+AN344+AN345+AN346+AN347+AN348+#REF!+#REF!+#REF!+#REF!+#REF!+AN349+AN350+#REF!+AN351+#REF!+AN352+AN353+AN354+AN355+AN356+AN357+#REF!+AN358+AN359+#REF!+AN360+AN361+AN362+AN363+AN364+AN365+AN366+AN367+AN368+AN369+AN370+AN371+AN372+AN373+AN374+AN375+AN376+AN377+#REF!+AN378+AN379+AN380+#REF!+#REF!+AN381+AN382+AN383+AN384+AN385+AN386+AN387+AN388+#REF!+AN389+AN390+AN391+AN392+AN393+AN394+AN395+#REF!+#REF!+AN396+#REF!+AN397+AN398+AN399+AN400+AN401+AN402+AN403+AN404+AN405+AN406+AN407+AN408+AN409+AN410+AN411+AN412+AN413+AN414+AN415+AN416+AN417+#REF!+#REF!+#REF!+AN418+AN419+AN423+AN424+AN425+AN426+#REF!+AN427+#REF!+AN428+AN429+AN430+AN431+AN432+AN433+AN434+AN435+#REF!+#REF!+AN436+AN437+#REF!+AN438+AN439+AN440+AN441+AN442+#REF!+#REF!+AN443+AN444+AN445+#REF!+AN446+AN447+AN448+AN449+AN450+AN451+#REF!+#REF!+AN452+#REF!+#REF!+#REF!+AN453+#REF!+#REF!+#REF!+#REF!+#REF!+#REF!+AN454+AN455+AN456+AN457+AN458+AN459+AN460+AN461+AN463+AN462+AN464+#REF!+#REF!+#REF!+#REF!+#REF!+#REF!+#REF!+#REF!+#REF!+#REF!+#REF!+#REF!+#REF!+#REF!+#REF!+#REF!+#REF!+#REF!+#REF!+#REF!+#REF!+#REF!+#REF!+#REF!+#REF!+#REF!+#REF!+AN466+AN468+AN469+AN470+AN471+AN472+AN473+AN474+AN475+AN476+AN477+AN478+AN479+AN480+AN481+AN482+AN483+AN484+AN485+AN486+AN487+AN488+AN489+AN490+AN491+AN492+AN493+AN494+AN495+AN496+AN497+AN498+AN499+AN500+AN501+AN502+AN503+AN504+AN505+AN506+AN507+AN508+AN509+AN510+AN511+AN512+AN513+AN514+AN515+AN516+AN517+AN518+AN519+AN520+AN521+AN522+AN523+AN524+AN525+AN526+AN527+AN528+AN529+AN530+AN531+AN532+AN533+AN534+AN535+AN536+AN537+AN538+AN539+AN540+AN541+AN542+AN543+AN544+AN545+AN546+AN547+AN548+AN549+AN550+AN551+AN552+AN553+AN554+AN555+AN556+AN557+AN558+AN559+AN560+AN561+AN587+AN745+AN746+AN747+AN748+AN749+AN750+AN751+AN752+AN753+AN754+AN778+AN779+AN780+AN781+AN782+AN783+#REF!+AN1029+AN1030+AN1031+AN1032+AN1033+AN1034+AN1035+AN1077+AN1121</f>
        <v>#REF!</v>
      </c>
      <c r="AO1141" s="42" t="e">
        <f>+AO125+AO126+#REF!+#REF!+AO127+AO128+AO130+AO131+AO132+#REF!+AO133+#REF!+#REF!+#REF!+#REF!+AO134+AO135+#REF!+AO136+#REF!+#REF!+#REF!+AO137+AO138+AO139+AO140+#REF!+AO164+AO165+#REF!+AO167+AO168+AO178+#REF!+#REF!+#REF!+AO179+AO180+AO181+AO182+AO183+AO184+#REF!+AO185+AO186+AO187+AO188+AO189+#REF!+AO190+AO191+AO192+AO193+AO194+AO195+AO196+AO197+#REF!+AO198+AO199+AO200+AO201+#REF!+AO202+AO203+AO204+AO205+AO206+AO207+#REF!+AO208+#REF!+#REF!+#REF!+#REF!+#REF!+#REF!+#REF!+#REF!+#REF!+AO209+AO210+#REF!+AO211+AO212+AO213+AO214+AO215+AO216+AO217+AO218+AO219+AO220+AO221+AO222+AO223+AO224+#REF!+#REF!+AO225+#REF!+#REF!+AO226+#REF!+#REF!+#REF!+AO227+AO228+AO229+AO230+AO231+AO232+#REF!+AO233+AO234+AO235+AO236+#REF!+#REF!+#REF!+#REF!+#REF!+#REF!+#REF!+#REF!+#REF!+#REF!+#REF!+AO237+AO238+AO239+AO240+AO241+AO242+AO243+AO244+AO245+AO246+AO247+AO248+#REF!+#REF!+AO249+AO250+AO251+AO253+AO252+#REF!+AO254+AO255+#REF!+AO256+AO257+AO258+AO259+#REF!+AO260+#REF!+#REF!+AO261+AO262+AO263+#REF!+AO264+AO265+AO266+AO267+AO268+AO269+AO272+AO273+AO274+AO275+AO276+#REF!+#REF!+AO277+AO278+#REF!+AO279+AO280+AO281+AO282+#REF!+#REF!+#REF!+AO283+AO284+AO285+AO286+AO287+AO288+AO289+AO290+AO291+AO292+AO293+AO294+AO295+AO296+AO297+AO298+AO299+AO300+AO301+AO302+AO303+AO304+AO305+#REF!+AO306+AO307+AO308+AO309+AO310+AO311+AO312+AO313+AO314+AO315+AO316+AO317+AO318+AO319+AO320+#REF!+AO321+#REF!+AO322+AO323+AO324+AO325+#REF!+AO326+AO327+AO328+AO329+AO330+AO331+AO332+AO333+AO334+AO335+AO336+AO337+AO338+#REF!+AO339+#REF!+#REF!+AO340+#REF!+AO341+AO342+AO343+AO344+AO345+AO346+AO347+AO348+#REF!+#REF!+#REF!+#REF!+#REF!+AO349+AO350+#REF!+AO351+#REF!+AO352+AO353+AO354+AO355+AO356+AO357+#REF!+AO358+AO359+#REF!+AO360+AO361+AO362+AO363+AO364+AO365+AO366+AO367+AO368+AO369+AO370+AO371+AO372+AO373+AO374+AO375+AO376+AO377+#REF!+AO378+AO379+AO380+#REF!+#REF!+AO381+AO382+AO383+AO384+AO385+AO386+AO387+AO388+#REF!+AO389+AO390+AO391+AO392+AO393+AO394+AO395+#REF!+#REF!+AO396+#REF!+AO397+AO398+AO399+AO400+AO401+AO402+AO403+AO404+AO405+AO406+AO407+AO408+AO409+AO410+AO411+AO412+AO413+AO414+AO415+AO416+AO417+#REF!+#REF!+#REF!+AO418+AO419+AO423+AO424+AO425+AO426+#REF!+AO427+#REF!+AO428+AO429+AO430+AO431+AO432+AO433+AO434+AO435+#REF!+#REF!+AO436+AO437+#REF!+AO438+AO439+AO440+AO441+AO442+#REF!+#REF!+AO443+AO444+AO445+#REF!+AO446+AO447+AO448+AO449+AO450+AO451+#REF!+#REF!+AO452+#REF!+#REF!+#REF!+AO453+#REF!+#REF!+#REF!+#REF!+#REF!+#REF!+AO454+AO455+AO456+AO457+AO458+AO459+AO460+AO461+AO463+AO462+AO464+#REF!+#REF!+#REF!+#REF!+#REF!+#REF!+#REF!+#REF!+#REF!+#REF!+#REF!+#REF!+#REF!+#REF!+#REF!+#REF!+#REF!+#REF!+#REF!+#REF!+#REF!+#REF!+#REF!+#REF!+#REF!+#REF!+#REF!+AO466+AO468+AO469+AO470+AO471+AO472+AO473+AO474+AO475+AO476+AO477+AO478+AO479+AO480+AO481+AO482+AO483+AO484+AO485+AO486+AO487+AO488+AO489+AO490+AO491+AO492+AO493+AO494+AO495+AO496+AO497+AO498+AO499+AO500+AO501+AO502+AO503+AO504+AO505+AO506+AO507+AO508+AO509+AO510+AO511+AO512+AO513+AO514+AO515+AO516+AO517+AO518+AO519+AO520+AO521+AO522+AO523+AO524+AO525+AO526+AO527+AO528+AO529+AO530+AO531+AO532+AO533+AO534+AO535+AO536+AO537+AO538+AO539+AO540+AO541+AO542+AO543+AO544+AO545+AO546+AO547+AO548+AO549+AO550+AO551+AO552+AO553+AO554+AO555+AO556+AO557+AO558+AO559+AO560+AO561+AO587+AO745+AO746+AO747+AO748+AO749+AO750+AO751+AO752+AO753+AO754+AO778+AO779+AO780+AO781+AO782+AO783+#REF!+AO1029+AO1030+AO1031+AO1032+AO1033+AO1034+AO1035+AO1077+AO1121</f>
        <v>#REF!</v>
      </c>
      <c r="AP1141" s="42" t="e">
        <f>+AP125+AP126+#REF!+#REF!+AP127+AP128+AP130+AP131+AP132+#REF!+AP133+#REF!+#REF!+#REF!+#REF!+AP134+AP135+#REF!+AP136+#REF!+#REF!+#REF!+AP137+AP138+AP139+AP140+#REF!+AP164+AP165+#REF!+AP167+AP168+AP178+#REF!+#REF!+#REF!+AP179+AP180+AP181+AP182+AP183+AP184+#REF!+AP185+AP186+AP187+AP188+AP189+#REF!+AP190+AP191+AP192+AP193+AP194+AP195+AP196+AP197+#REF!+AP198+AP199+AP200+AP201+#REF!+AP202+AP203+AP204+AP205+AP206+AP207+#REF!+AP208+#REF!+#REF!+#REF!+#REF!+#REF!+#REF!+#REF!+#REF!+#REF!+AP209+AP210+#REF!+AP211+AP212+AP213+AP214+AP215+AP216+AP217+AP218+AP219+AP220+AP221+AP222+AP223+AP224+#REF!+#REF!+AP225+#REF!+#REF!+AP226+#REF!+#REF!+#REF!+AP227+AP228+AP229+AP230+AP231+AP232+#REF!+AP233+AP234+AP235+AP236+#REF!+#REF!+#REF!+#REF!+#REF!+#REF!+#REF!+#REF!+#REF!+#REF!+#REF!+AP237+AP238+AP239+AP240+AP241+AP242+AP243+AP244+AP245+AP246+AP247+AP248+#REF!+#REF!+AP249+AP250+AP251+AP253+AP252+#REF!+AP254+AP255+#REF!+AP256+AP257+AP258+AP259+#REF!+AP260+#REF!+#REF!+AP261+AP262+AP263+#REF!+AP264+AP265+AP266+AP267+AP268+AP269+AP272+AP273+AP274+AP275+AP276+#REF!+#REF!+AP277+AP278+#REF!+AP279+AP280+AP281+AP282+#REF!+#REF!+#REF!+AP283+AP284+AP285+AP286+AP287+AP288+AP289+AP290+AP291+AP292+AP293+AP294+AP295+AP296+AP297+AP298+AP299+AP300+AP301+AP302+AP303+AP304+AP305+#REF!+AP306+AP307+AP308+AP309+AP310+AP311+AP312+AP313+AP314+AP315+AP316+AP317+AP318+AP319+AP320+#REF!+AP321+#REF!+AP322+AP323+AP324+AP325+#REF!+AP326+AP327+AP328+AP329+AP330+AP331+AP332+AP333+AP334+AP335+AP336+AP337+AP338+#REF!+AP339+#REF!+#REF!+AP340+#REF!+AP341+AP342+AP343+AP344+AP345+AP346+AP347+AP348+#REF!+#REF!+#REF!+#REF!+#REF!+AP349+AP350+#REF!+AP351+#REF!+AP352+AP353+AP354+AP355+AP356+AP357+#REF!+AP358+AP359+#REF!+AP360+AP361+AP362+AP363+AP364+AP365+AP366+AP367+AP368+AP369+AP370+AP371+AP372+AP373+AP374+AP375+AP376+AP377+#REF!+AP378+AP379+AP380+#REF!+#REF!+AP381+AP382+AP383+AP384+AP385+AP386+AP387+AP388+#REF!+AP389+AP390+AP391+AP392+AP393+AP394+AP395+#REF!+#REF!+AP396+#REF!+AP397+AP398+AP399+AP400+AP401+AP402+AP403+AP404+AP405+AP406+AP407+AP408+AP409+AP410+AP411+AP412+AP413+AP414+AP415+AP416+AP417+#REF!+#REF!+#REF!+AP418+AP419+AP423+AP424+AP425+AP426+#REF!+AP427+#REF!+AP428+AP429+AP430+AP431+AP432+AP433+AP434+AP435+#REF!+#REF!+AP436+AP437+#REF!+AP438+AP439+AP440+AP441+AP442+#REF!+#REF!+AP443+AP444+AP445+#REF!+AP446+AP447+AP448+AP449+AP450+AP451+#REF!+#REF!+AP452+#REF!+#REF!+#REF!+AP453+#REF!+#REF!+#REF!+#REF!+#REF!+#REF!+AP454+AP455+AP456+AP457+AP458+AP459+AP460+AP461+AP463+AP462+AP464+#REF!+#REF!+#REF!+#REF!+#REF!+#REF!+#REF!+#REF!+#REF!+#REF!+#REF!+#REF!+#REF!+#REF!+#REF!+#REF!+#REF!+#REF!+#REF!+#REF!+#REF!+#REF!+#REF!+#REF!+#REF!+#REF!+#REF!+AP466+AP468+AP469+AP470+AP471+AP472+AP473+AP474+AP475+AP476+AP477+AP478+AP479+AP480+AP481+AP482+AP483+AP484+AP485+AP486+AP487+AP488+AP489+AP490+AP491+AP492+AP493+AP494+AP495+AP496+AP497+AP498+AP499+AP500+AP501+AP502+AP503+AP504+AP505+AP506+AP507+AP508+AP509+AP510+AP511+AP512+AP513+AP514+AP515+AP516+AP517+AP518+AP519+AP520+AP521+AP522+AP523+AP524+AP525+AP526+AP527+AP528+AP529+AP530+AP531+AP532+AP533+AP534+AP535+AP536+AP537+AP538+AP539+AP540+AP541+AP542+AP543+AP544+AP545+AP546+AP547+AP548+AP549+AP550+AP551+AP552+AP553+AP554+AP555+AP556+AP557+AP558+AP559+AP560+AP561+AP587+AP745+AP746+AP747+AP748+AP749+AP750+AP751+AP752+AP753+AP754+AP778+AP779+AP780+AP781+AP782+AP783+#REF!+AP1029+AP1030+AP1031+AP1032+AP1033+AP1034+AP1035+AP1077+AP1121</f>
        <v>#REF!</v>
      </c>
      <c r="AQ1141" s="42" t="e">
        <f>+AQ125+AQ126+#REF!+#REF!+AQ127+AQ128+AQ130+AQ131+AQ132+#REF!+AQ133+#REF!+#REF!+#REF!+#REF!+AQ134+AQ135+#REF!+AQ136+#REF!+#REF!+#REF!+AQ137+AQ138+AQ139+AQ140+#REF!+AQ164+AQ165+#REF!+AQ167+AQ168+AQ178+#REF!+#REF!+#REF!+AQ179+AQ180+AQ181+AQ182+AQ183+AQ184+#REF!+AQ185+AQ186+AQ187+AQ188+AQ189+#REF!+AQ190+AQ191+AQ192+AQ193+AQ194+AQ195+AQ196+AQ197+#REF!+AQ198+AQ199+AQ200+AQ201+#REF!+AQ202+AQ203+AQ204+AQ205+AQ206+AQ207+#REF!+AQ208+#REF!+#REF!+#REF!+#REF!+#REF!+#REF!+#REF!+#REF!+#REF!+AQ209+AQ210+#REF!+AQ211+AQ212+AQ213+AQ214+AQ215+AQ216+AQ217+AQ218+AQ219+AQ220+AQ221+AQ222+AQ223+AQ224+#REF!+#REF!+AQ225+#REF!+#REF!+AQ226+#REF!+#REF!+#REF!+AQ227+AQ228+AQ229+AQ230+AQ231+AQ232+#REF!+AQ233+AQ234+AQ235+AQ236+#REF!+#REF!+#REF!+#REF!+#REF!+#REF!+#REF!+#REF!+#REF!+#REF!+#REF!+AQ237+AQ238+AQ239+AQ240+AQ241+AQ242+AQ243+AQ244+AQ245+AQ246+AQ247+AQ248+#REF!+#REF!+AQ249+AQ250+AQ251+AQ253+AQ252+#REF!+AQ254+AQ255+#REF!+AQ256+AQ257+AQ258+AQ259+#REF!+AQ260+#REF!+#REF!+AQ261+AQ262+AQ263+#REF!+AQ264+AQ265+AQ266+AQ267+AQ268+AQ269+AQ272+AQ273+AQ274+AQ275+AQ276+#REF!+#REF!+AQ277+AQ278+#REF!+AQ279+AQ280+AQ281+AQ282+#REF!+#REF!+#REF!+AQ283+AQ284+AQ285+AQ286+AQ287+AQ288+AQ289+AQ290+AQ291+AQ292+AQ293+AQ294+AQ295+AQ296+AQ297+AQ298+AQ299+AQ300+AQ301+AQ302+AQ303+AQ304+AQ305+#REF!+AQ306+AQ307+AQ308+AQ309+AQ310+AQ311+AQ312+AQ313+AQ314+AQ315+AQ316+AQ317+AQ318+AQ319+AQ320+#REF!+AQ321+#REF!+AQ322+AQ323+AQ324+AQ325+#REF!+AQ326+AQ327+AQ328+AQ329+AQ330+AQ331+AQ332+AQ333+AQ334+AQ335+AQ336+AQ337+AQ338+#REF!+AQ339+#REF!+#REF!+AQ340+#REF!+AQ341+AQ342+AQ343+AQ344+AQ345+AQ346+AQ347+AQ348+#REF!+#REF!+#REF!+#REF!+#REF!+AQ349+AQ350+#REF!+AQ351+#REF!+AQ352+AQ353+AQ354+AQ355+AQ356+AQ357+#REF!+AQ358+AQ359+#REF!+AQ360+AQ361+AQ362+AQ363+AQ364+AQ365+AQ366+AQ367+AQ368+AQ369+AQ370+AQ371+AQ372+AQ373+AQ374+AQ375+AQ376+AQ377+#REF!+AQ378+AQ379+AQ380+#REF!+#REF!+AQ381+AQ382+AQ383+AQ384+AQ385+AQ386+AQ387+AQ388+#REF!+AQ389+AQ390+AQ391+AQ392+AQ393+AQ394+AQ395+#REF!+#REF!+AQ396+#REF!+AQ397+AQ398+AQ399+AQ400+AQ401+AQ402+AQ403+AQ404+AQ405+AQ406+AQ407+AQ408+AQ409+AQ410+AQ411+AQ412+AQ413+AQ414+AQ415+AQ416+AQ417+#REF!+#REF!+#REF!+AQ418+AQ419+AQ423+AQ424+AQ425+AQ426+#REF!+AQ427+#REF!+AQ428+AQ429+AQ430+AQ431+AQ432+AQ433+AQ434+AQ435+#REF!+#REF!+AQ436+AQ437+#REF!+AQ438+AQ439+AQ440+AQ441+AQ442+#REF!+#REF!+AQ443+AQ444+AQ445+#REF!+AQ446+AQ447+AQ448+AQ449+AQ450+AQ451+#REF!+#REF!+AQ452+#REF!+#REF!+#REF!+AQ453+#REF!+#REF!+#REF!+#REF!+#REF!+#REF!+AQ454+AQ455+AQ456+AQ457+AQ458+AQ459+AQ460+AQ461+AQ463+AQ462+AQ464+#REF!+#REF!+#REF!+#REF!+#REF!+#REF!+#REF!+#REF!+#REF!+#REF!+#REF!+#REF!+#REF!+#REF!+#REF!+#REF!+#REF!+#REF!+#REF!+#REF!+#REF!+#REF!+#REF!+#REF!+#REF!+#REF!+#REF!+AQ466+AQ468+AQ469+AQ470+AQ471+AQ472+AQ473+AQ474+AQ475+AQ476+AQ477+AQ478+AQ479+AQ480+AQ481+AQ482+AQ483+AQ484+AQ485+AQ486+AQ487+AQ488+AQ489+AQ490+AQ491+AQ492+AQ493+AQ494+AQ495+AQ496+AQ497+AQ498+AQ499+AQ500+AQ501+AQ502+AQ503+AQ504+AQ505+AQ506+AQ507+AQ508+AQ509+AQ510+AQ511+AQ512+AQ513+AQ514+AQ515+AQ516+AQ517+AQ518+AQ519+AQ520+AQ521+AQ522+AQ523+AQ524+AQ525+AQ526+AQ527+AQ528+AQ529+AQ530+AQ531+AQ532+AQ533+AQ534+AQ535+AQ536+AQ537+AQ538+AQ539+AQ540+AQ541+AQ542+AQ543+AQ544+AQ545+AQ546+AQ547+AQ548+AQ549+AQ550+AQ551+AQ552+AQ553+AQ554+AQ555+AQ556+AQ557+AQ558+AQ559+AQ560+AQ561+AQ587+AQ745+AQ746+AQ747+AQ748+AQ749+AQ750+AQ751+AQ752+AQ753+AQ754+AQ778+AQ779+AQ780+AQ781+AQ782+AQ783+#REF!+AQ1029+AQ1030+AQ1031+AQ1032+AQ1033+AQ1034+AQ1035+AQ1077+AQ1121</f>
        <v>#REF!</v>
      </c>
      <c r="AR1141" s="42" t="e">
        <f>+AR125+AR126+#REF!+#REF!+AR127+AR128+AR130+AR131+AR132+#REF!+AR133+#REF!+#REF!+#REF!+#REF!+AR134+AR135+#REF!+AR136+#REF!+#REF!+#REF!+AR137+AR138+AR139+AR140+#REF!+AR164+AR165+#REF!+AR167+AR168+AR178+#REF!+#REF!+#REF!+AR179+AR180+AR181+AR182+AR183+AR184+#REF!+AR185+AR186+AR187+AR188+AR189+#REF!+AR190+AR191+AR192+AR193+AR194+AR195+AR196+AR197+#REF!+AR198+AR199+AR200+AR201+#REF!+AR202+AR203+AR204+AR205+AR206+AR207+#REF!+AR208+#REF!+#REF!+#REF!+#REF!+#REF!+#REF!+#REF!+#REF!+#REF!+AR209+AR210+#REF!+AR211+AR212+AR213+AR214+AR215+AR216+AR217+AR218+AR219+AR220+AR221+AR222+AR223+AR224+#REF!+#REF!+AR225+#REF!+#REF!+AR226+#REF!+#REF!+#REF!+AR227+AR228+AR229+AR230+AR231+AR232+#REF!+AR233+AR234+AR235+AR236+#REF!+#REF!+#REF!+#REF!+#REF!+#REF!+#REF!+#REF!+#REF!+#REF!+#REF!+AR237+AR238+AR239+AR240+AR241+AR242+AR243+AR244+AR245+AR246+AR247+AR248+#REF!+#REF!+AR249+AR250+AR251+AR253+AR252+#REF!+AR254+AR255+#REF!+AR256+AR257+AR258+AR259+#REF!+AR260+#REF!+#REF!+AR261+AR262+AR263+#REF!+AR264+AR265+AR266+AR267+AR268+AR269+AR272+AR273+AR274+AR275+AR276+#REF!+#REF!+AR277+AR278+#REF!+AR279+AR280+AR281+AR282+#REF!+#REF!+#REF!+AR283+AR284+AR285+AR286+AR287+AR288+AR289+AR290+AR291+AR292+AR293+AR294+AR295+AR296+AR297+AR298+AR299+AR300+AR301+AR302+AR303+AR304+AR305+#REF!+AR306+AR307+AR308+AR309+AR310+AR311+AR312+AR313+AR314+AR315+AR316+AR317+AR318+AR319+AR320+#REF!+AR321+#REF!+AR322+AR323+AR324+AR325+#REF!+AR326+AR327+AR328+AR329+AR330+AR331+AR332+AR333+AR334+AR335+AR336+AR337+AR338+#REF!+AR339+#REF!+#REF!+AR340+#REF!+AR341+AR342+AR343+AR344+AR345+AR346+AR347+AR348+#REF!+#REF!+#REF!+#REF!+#REF!+AR349+AR350+#REF!+AR351+#REF!+AR352+AR353+AR354+AR355+AR356+AR357+#REF!+AR358+AR359+#REF!+AR360+AR361+AR362+AR363+AR364+AR365+AR366+AR367+AR368+AR369+AR370+AR371+AR372+AR373+AR374+AR375+AR376+AR377+#REF!+AR378+AR379+AR380+#REF!+#REF!+AR381+AR382+AR383+AR384+AR385+AR386+AR387+AR388+#REF!+AR389+AR390+AR391+AR392+AR393+AR394+AR395+#REF!+#REF!+AR396+#REF!+AR397+AR398+AR399+AR400+AR401+AR402+AR403+AR404+AR405+AR406+AR407+AR408+AR409+AR410+AR411+AR412+AR413+AR414+AR415+AR416+AR417+#REF!+#REF!+#REF!+AR418+AR419+AR423+AR424+AR425+AR426+#REF!+AR427+#REF!+AR428+AR429+AR430+AR431+AR432+AR433+AR434+AR435+#REF!+#REF!+AR436+AR437+#REF!+AR438+AR439+AR440+AR441+AR442+#REF!+#REF!+AR443+AR444+AR445+#REF!+AR446+AR447+AR448+AR449+AR450+AR451+#REF!+#REF!+AR452+#REF!+#REF!+#REF!+AR453+#REF!+#REF!+#REF!+#REF!+#REF!+#REF!+AR454+AR455+AR456+AR457+AR458+AR459+AR460+AR461+AR463+AR462+AR464+#REF!+#REF!+#REF!+#REF!+#REF!+#REF!+#REF!+#REF!+#REF!+#REF!+#REF!+#REF!+#REF!+#REF!+#REF!+#REF!+#REF!+#REF!+#REF!+#REF!+#REF!+#REF!+#REF!+#REF!+#REF!+#REF!+#REF!+AR466+AR468+AR469+AR470+AR471+AR472+AR473+AR474+AR475+AR476+AR477+AR478+AR479+AR480+AR481+AR482+AR483+AR484+AR485+AR486+AR487+AR488+AR489+AR490+AR491+AR492+AR493+AR494+AR495+AR496+AR497+AR498+AR499+AR500+AR501+AR502+AR503+AR504+AR505+AR506+AR507+AR508+AR509+AR510+AR511+AR512+AR513+AR514+AR515+AR516+AR517+AR518+AR519+AR520+AR521+AR522+AR523+AR524+AR525+AR526+AR527+AR528+AR529+AR530+AR531+AR532+AR533+AR534+AR535+AR536+AR537+AR538+AR539+AR540+AR541+AR542+AR543+AR544+AR545+AR546+AR547+AR548+AR549+AR550+AR551+AR552+AR553+AR554+AR555+AR556+AR557+AR558+AR559+AR560+AR561+AR587+AR745+AR746+AR747+AR748+AR749+AR750+AR751+AR752+AR753+AR754+AR778+AR779+AR780+AR781+AR782+AR783+#REF!+AR1029+AR1030+AR1031+AR1032+AR1033+AR1034+AR1035+AR1077+AR1121</f>
        <v>#REF!</v>
      </c>
      <c r="AS1141" s="42" t="e">
        <f>+AS125+AS126+#REF!+#REF!+AS127+AS128+AS130+AS131+AS132+#REF!+AS133+#REF!+#REF!+#REF!+#REF!+AS134+AS135+#REF!+AS136+#REF!+#REF!+#REF!+AS137+AS138+AS139+AS140+#REF!+AS164+AS165+#REF!+AS167+AS168+AS178+#REF!+#REF!+#REF!+AS179+AS180+AS181+AS182+AS183+AS184+#REF!+AS185+AS186+AS187+AS188+AS189+#REF!+AS190+AS191+AS192+AS193+AS194+AS195+AS196+AS197+#REF!+AS198+AS199+AS200+AS201+#REF!+AS202+AS203+AS204+AS205+AS206+AS207+#REF!+AS208+#REF!+#REF!+#REF!+#REF!+#REF!+#REF!+#REF!+#REF!+#REF!+AS209+AS210+#REF!+AS211+AS212+AS213+AS214+AS215+AS216+AS217+AS218+AS219+AS220+AS221+AS222+AS223+AS224+#REF!+#REF!+AS225+#REF!+#REF!+AS226+#REF!+#REF!+#REF!+AS227+AS228+AS229+AS230+AS231+AS232+#REF!+AS233+AS234+AS235+AS236+#REF!+#REF!+#REF!+#REF!+#REF!+#REF!+#REF!+#REF!+#REF!+#REF!+#REF!+AS237+AS238+AS239+AS240+AS241+AS242+AS243+AS244+AS245+AS246+AS247+AS248+#REF!+#REF!+AS249+AS250+AS251+AS253+AS252+#REF!+AS254+AS255+#REF!+AS256+AS257+AS258+AS259+#REF!+AS260+#REF!+#REF!+AS261+AS262+AS263+#REF!+AS264+AS265+AS266+AS267+AS268+AS269+AS272+AS273+AS274+AS275+AS276+#REF!+#REF!+AS277+AS278+#REF!+AS279+AS280+AS281+AS282+#REF!+#REF!+#REF!+AS283+AS284+AS285+AS286+AS287+AS288+AS289+AS290+AS291+AS292+AS293+AS294+AS295+AS296+AS297+AS298+AS299+AS300+AS301+AS302+AS303+AS304+AS305+#REF!+AS306+AS307+AS308+AS309+AS310+AS311+AS312+AS313+AS314+AS315+AS316+AS317+AS318+AS319+AS320+#REF!+AS321+#REF!+AS322+AS323+AS324+AS325+#REF!+AS326+AS327+AS328+AS329+AS330+AS331+AS332+AS333+AS334+AS335+AS336+AS337+AS338+#REF!+AS339+#REF!+#REF!+AS340+#REF!+AS341+AS342+AS343+AS344+AS345+AS346+AS347+AS348+#REF!+#REF!+#REF!+#REF!+#REF!+AS349+AS350+#REF!+AS351+#REF!+AS352+AS353+AS354+AS355+AS356+AS357+#REF!+AS358+AS359+#REF!+AS360+AS361+AS362+AS363+AS364+AS365+AS366+AS367+AS368+AS369+AS370+AS371+AS372+AS373+AS374+AS375+AS376+AS377+#REF!+AS378+AS379+AS380+#REF!+#REF!+AS381+AS382+AS383+AS384+AS385+AS386+AS387+AS388+#REF!+AS389+AS390+AS391+AS392+AS393+AS394+AS395+#REF!+#REF!+AS396+#REF!+AS397+AS398+AS399+AS400+AS401+AS402+AS403+AS404+AS405+AS406+AS407+AS408+AS409+AS410+AS411+AS412+AS413+AS414+AS415+AS416+AS417+#REF!+#REF!+#REF!+AS418+AS419+AS423+AS424+AS425+AS426+#REF!+AS427+#REF!+AS428+AS429+AS430+AS431+AS432+AS433+AS434+AS435+#REF!+#REF!+AS436+AS437+#REF!+AS438+AS439+AS440+AS441+AS442+#REF!+#REF!+AS443+AS444+AS445+#REF!+AS446+AS447+AS448+AS449+AS450+AS451+#REF!+#REF!+AS452+#REF!+#REF!+#REF!+AS453+#REF!+#REF!+#REF!+#REF!+#REF!+#REF!+AS454+AS455+AS456+AS457+AS458+AS459+AS460+AS461+AS463+AS462+AS464+#REF!+#REF!+#REF!+#REF!+#REF!+#REF!+#REF!+#REF!+#REF!+#REF!+#REF!+#REF!+#REF!+#REF!+#REF!+#REF!+#REF!+#REF!+#REF!+#REF!+#REF!+#REF!+#REF!+#REF!+#REF!+#REF!+#REF!+AS466+AS468+AS469+AS470+AS471+AS472+AS473+AS474+AS475+AS476+AS477+AS478+AS479+AS480+AS481+AS482+AS483+AS484+AS485+AS486+AS487+AS488+AS489+AS490+AS491+AS492+AS493+AS494+AS495+AS496+AS497+AS498+AS499+AS500+AS501+AS502+AS503+AS504+AS505+AS506+AS507+AS508+AS509+AS510+AS511+AS512+AS513+AS514+AS515+AS516+AS517+AS518+AS519+AS520+AS521+AS522+AS523+AS524+AS525+AS526+AS527+AS528+AS529+AS530+AS531+AS532+AS533+AS534+AS535+AS536+AS537+AS538+AS539+AS540+AS541+AS542+AS543+AS544+AS545+AS546+AS547+AS548+AS549+AS550+AS551+AS552+AS553+AS554+AS555+AS556+AS557+AS558+AS559+AS560+AS561+AS587+AS745+AS746+AS747+AS748+AS749+AS750+AS751+AS752+AS753+AS754+AS778+AS779+AS780+AS781+AS782+AS783+#REF!+AS1029+AS1030+AS1031+AS1032+AS1033+AS1034+AS1035+AS1077+AS1121</f>
        <v>#REF!</v>
      </c>
      <c r="AT1141" s="42" t="e">
        <f>+AT125+AT126+#REF!+#REF!+AT127+AT128+AT130+AT131+AT132+#REF!+AT133+#REF!+#REF!+#REF!+#REF!+AT134+AT135+#REF!+AT136+#REF!+#REF!+#REF!+AT137+AT138+AT139+AT140+#REF!+AT164+AT165+#REF!+AT167+AT168+AT178+#REF!+#REF!+#REF!+AT179+AT180+AT181+AT182+AT183+AT184+#REF!+AT185+AT186+AT187+AT188+AT189+#REF!+AT190+AT191+AT192+AT193+AT194+AT195+AT196+AT197+#REF!+AT198+AT199+AT200+AT201+#REF!+AT202+AT203+AT204+AT205+AT206+AT207+#REF!+AT208+#REF!+#REF!+#REF!+#REF!+#REF!+#REF!+#REF!+#REF!+#REF!+AT209+AT210+#REF!+AT211+AT212+AT213+AT214+AT215+AT216+AT217+AT218+AT219+AT220+AT221+AT222+AT223+AT224+#REF!+#REF!+AT225+#REF!+#REF!+AT226+#REF!+#REF!+#REF!+AT227+AT228+AT229+AT230+AT231+AT232+#REF!+AT233+AT234+AT235+AT236+#REF!+#REF!+#REF!+#REF!+#REF!+#REF!+#REF!+#REF!+#REF!+#REF!+#REF!+AT237+AT238+AT239+AT240+AT241+AT242+AT243+AT244+AT245+AT246+AT247+AT248+#REF!+#REF!+AT249+AT250+AT251+AT253+AT252+#REF!+AT254+AT255+#REF!+AT256+AT257+AT258+AT259+#REF!+AT260+#REF!+#REF!+AT261+AT262+AT263+#REF!+AT264+AT265+AT266+AT267+AT268+AT269+AT272+AT273+AT274+AT275+AT276+#REF!+#REF!+AT277+AT278+#REF!+AT279+AT280+AT281+AT282+#REF!+#REF!+#REF!+AT283+AT284+AT285+AT286+AT287+AT288+AT289+AT290+AT291+AT292+AT293+AT294+AT295+AT296+AT297+AT298+AT299+AT300+AT301+AT302+AT303+AT304+AT305+#REF!+AT306+AT307+AT308+AT309+AT310+AT311+AT312+AT313+AT314+AT315+AT316+AT317+AT318+AT319+AT320+#REF!+AT321+#REF!+AT322+AT323+AT324+AT325+#REF!+AT326+AT327+AT328+AT329+AT330+AT331+AT332+AT333+AT334+AT335+AT336+AT337+AT338+#REF!+AT339+#REF!+#REF!+AT340+#REF!+AT341+AT342+AT343+AT344+AT345+AT346+AT347+AT348+#REF!+#REF!+#REF!+#REF!+#REF!+AT349+AT350+#REF!+AT351+#REF!+AT352+AT353+AT354+AT355+AT356+AT357+#REF!+AT358+AT359+#REF!+AT360+AT361+AT362+AT363+AT364+AT365+AT366+AT367+AT368+AT369+AT370+AT371+AT372+AT373+AT374+AT375+AT376+AT377+#REF!+AT378+AT379+AT380+#REF!+#REF!+AT381+AT382+AT383+AT384+AT385+AT386+AT387+AT388+#REF!+AT389+AT390+AT391+AT392+AT393+AT394+AT395+#REF!+#REF!+AT396+#REF!+AT397+AT398+AT399+AT400+AT401+AT402+AT403+AT404+AT405+AT406+AT407+AT408+AT409+AT410+AT411+AT412+AT413+AT414+AT415+AT416+AT417+#REF!+#REF!+#REF!+AT418+AT419+AT423+AT424+AT425+AT426+#REF!+AT427+#REF!+AT428+AT429+AT430+AT431+AT432+AT433+AT434+AT435+#REF!+#REF!+AT436+AT437+#REF!+AT438+AT439+AT440+AT441+AT442+#REF!+#REF!+AT443+AT444+AT445+#REF!+AT446+AT447+AT448+AT449+AT450+AT451+#REF!+#REF!+AT452+#REF!+#REF!+#REF!+AT453+#REF!+#REF!+#REF!+#REF!+#REF!+#REF!+AT454+AT455+AT456+AT457+AT458+AT459+AT460+AT461+AT463+AT462+AT464+#REF!+#REF!+#REF!+#REF!+#REF!+#REF!+#REF!+#REF!+#REF!+#REF!+#REF!+#REF!+#REF!+#REF!+#REF!+#REF!+#REF!+#REF!+#REF!+#REF!+#REF!+#REF!+#REF!+#REF!+#REF!+#REF!+#REF!+AT466+AT468+AT469+AT470+AT471+AT472+AT473+AT474+AT475+AT476+AT477+AT478+AT479+AT480+AT481+AT482+AT483+AT484+AT485+AT486+AT487+AT488+AT489+AT490+AT491+AT492+AT493+AT494+AT495+AT496+AT497+AT498+AT499+AT500+AT501+AT502+AT503+AT504+AT505+AT506+AT507+AT508+AT509+AT510+AT511+AT512+AT513+AT514+AT515+AT516+AT517+AT518+AT519+AT520+AT521+AT522+AT523+AT524+AT525+AT526+AT527+AT528+AT529+AT530+AT531+AT532+AT533+AT534+AT535+AT536+AT537+AT538+AT539+AT540+AT541+AT542+AT543+AT544+AT545+AT546+AT547+AT548+AT549+AT550+AT551+AT552+AT553+AT554+AT555+AT556+AT557+AT558+AT559+AT560+AT561+AT587+AT745+AT746+AT747+AT748+AT749+AT750+AT751+AT752+AT753+AT754+AT778+AT779+AT780+AT781+AT782+AT783+#REF!+AT1029+AT1030+AT1031+AT1032+AT1033+AT1034+AT1035+AT1077+AT1121</f>
        <v>#REF!</v>
      </c>
      <c r="AU1141" s="42" t="e">
        <f>+AU125+AU126+#REF!+#REF!+AU127+AU128+AU130+AU131+AU132+#REF!+AU133+#REF!+#REF!+#REF!+#REF!+AU134+AU135+#REF!+AU136+#REF!+#REF!+#REF!+AU137+AU138+AU139+AU140+#REF!+AU164+AU165+#REF!+AU167+AU168+AU178+#REF!+#REF!+#REF!+AU179+AU180+AU181+AU182+AU183+AU184+#REF!+AU185+AU186+AU187+AU188+AU189+#REF!+AU190+AU191+AU192+AU193+AU194+AU195+AU196+AU197+#REF!+AU198+AU199+AU200+AU201+#REF!+AU202+AU203+AU204+AU205+AU206+AU207+#REF!+AU208+#REF!+#REF!+#REF!+#REF!+#REF!+#REF!+#REF!+#REF!+#REF!+AU209+AU210+#REF!+AU211+AU212+AU213+AU214+AU215+AU216+AU217+AU218+AU219+AU220+AU221+AU222+AU223+AU224+#REF!+#REF!+AU225+#REF!+#REF!+AU226+#REF!+#REF!+#REF!+AU227+AU228+AU229+AU230+AU231+AU232+#REF!+AU233+AU234+AU235+AU236+#REF!+#REF!+#REF!+#REF!+#REF!+#REF!+#REF!+#REF!+#REF!+#REF!+#REF!+AU237+AU238+AU239+AU240+AU241+AU242+AU243+AU244+AU245+AU246+AU247+AU248+#REF!+#REF!+AU249+AU250+AU251+AU253+AU252+#REF!+AU254+AU255+#REF!+AU256+AU257+AU258+AU259+#REF!+AU260+#REF!+#REF!+AU261+AU262+AU263+#REF!+AU264+AU265+AU266+AU267+AU268+AU269+AU272+AU273+AU274+AU275+AU276+#REF!+#REF!+AU277+AU278+#REF!+AU279+AU280+AU281+AU282+#REF!+#REF!+#REF!+AU283+AU284+AU285+AU286+AU287+AU288+AU289+AU290+AU291+AU292+AU293+AU294+AU295+AU296+AU297+AU298+AU299+AU300+AU301+AU302+AU303+AU304+AU305+#REF!+AU306+AU307+AU308+AU309+AU310+AU311+AU312+AU313+AU314+AU315+AU316+AU317+AU318+AU319+AU320+#REF!+AU321+#REF!+AU322+AU323+AU324+AU325+#REF!+AU326+AU327+AU328+AU329+AU330+AU331+AU332+AU333+AU334+AU335+AU336+AU337+AU338+#REF!+AU339+#REF!+#REF!+AU340+#REF!+AU341+AU342+AU343+AU344+AU345+AU346+AU347+AU348+#REF!+#REF!+#REF!+#REF!+#REF!+AU349+AU350+#REF!+AU351+#REF!+AU352+AU353+AU354+AU355+AU356+AU357+#REF!+AU358+AU359+#REF!+AU360+AU361+AU362+AU363+AU364+AU365+AU366+AU367+AU368+AU369+AU370+AU371+AU372+AU373+AU374+AU375+AU376+AU377+#REF!+AU378+AU379+AU380+#REF!+#REF!+AU381+AU382+AU383+AU384+AU385+AU386+AU387+AU388+#REF!+AU389+AU390+AU391+AU392+AU393+AU394+AU395+#REF!+#REF!+AU396+#REF!+AU397+AU398+AU399+AU400+AU401+AU402+AU403+AU404+AU405+AU406+AU407+AU408+AU409+AU410+AU411+AU412+AU413+AU414+AU415+AU416+AU417+#REF!+#REF!+#REF!+AU418+AU419+AU423+AU424+AU425+AU426+#REF!+AU427+#REF!+AU428+AU429+AU430+AU431+AU432+AU433+AU434+AU435+#REF!+#REF!+AU436+AU437+#REF!+AU438+AU439+AU440+AU441+AU442+#REF!+#REF!+AU443+AU444+AU445+#REF!+AU446+AU447+AU448+AU449+AU450+AU451+#REF!+#REF!+AU452+#REF!+#REF!+#REF!+AU453+#REF!+#REF!+#REF!+#REF!+#REF!+#REF!+AU454+AU455+AU456+AU457+AU458+AU459+AU460+AU461+AU463+AU462+AU464+#REF!+#REF!+#REF!+#REF!+#REF!+#REF!+#REF!+#REF!+#REF!+#REF!+#REF!+#REF!+#REF!+#REF!+#REF!+#REF!+#REF!+#REF!+#REF!+#REF!+#REF!+#REF!+#REF!+#REF!+#REF!+#REF!+#REF!+AU466+AU468+AU469+AU470+AU471+AU472+AU473+AU474+AU475+AU476+AU477+AU478+AU479+AU480+AU481+AU482+AU483+AU484+AU485+AU486+AU487+AU488+AU489+AU490+AU491+AU492+AU493+AU494+AU495+AU496+AU497+AU498+AU499+AU500+AU501+AU502+AU503+AU504+AU505+AU506+AU507+AU508+AU509+AU510+AU511+AU512+AU513+AU514+AU515+AU516+AU517+AU518+AU519+AU520+AU521+AU522+AU523+AU524+AU525+AU526+AU527+AU528+AU529+AU530+AU531+AU532+AU533+AU534+AU535+AU536+AU537+AU538+AU539+AU540+AU541+AU542+AU543+AU544+AU545+AU546+AU547+AU548+AU549+AU550+AU551+AU552+AU553+AU554+AU555+AU556+AU557+AU558+AU559+AU560+AU561+AU587+AU745+AU746+AU747+AU748+AU749+AU750+AU751+AU752+AU753+AU754+AU778+AU779+AU780+AU781+AU782+AU783+#REF!+AU1029+AU1030+AU1031+AU1032+AU1033+AU1034+AU1035+AU1077+AU1121</f>
        <v>#REF!</v>
      </c>
      <c r="AV1141" s="42" t="e">
        <f>+AV125+AV126+#REF!+#REF!+AV127+AV128+AV130+AV131+AV132+#REF!+AV133+#REF!+#REF!+#REF!+#REF!+AV134+AV135+#REF!+AV136+#REF!+#REF!+#REF!+AV137+AV138+AV139+AV140+#REF!+AV164+AV165+#REF!+AV167+AV168+AV178+#REF!+#REF!+#REF!+AV179+AV180+AV181+AV182+AV183+AV184+#REF!+AV185+AV186+AV187+AV188+AV189+#REF!+AV190+AV191+AV192+AV193+AV194+AV195+AV196+AV197+#REF!+AV198+AV199+AV200+AV201+#REF!+AV202+AV203+AV204+AV205+AV206+AV207+#REF!+AV208+#REF!+#REF!+#REF!+#REF!+#REF!+#REF!+#REF!+#REF!+#REF!+AV209+AV210+#REF!+AV211+AV212+AV213+AV214+AV215+AV216+AV217+AV218+AV219+AV220+AV221+AV222+AV223+AV224+#REF!+#REF!+AV225+#REF!+#REF!+AV226+#REF!+#REF!+#REF!+AV227+AV228+AV229+AV230+AV231+AV232+#REF!+AV233+AV234+AV235+AV236+#REF!+#REF!+#REF!+#REF!+#REF!+#REF!+#REF!+#REF!+#REF!+#REF!+#REF!+AV237+AV238+AV239+AV240+AV241+AV242+AV243+AV244+AV245+AV246+AV247+AV248+#REF!+#REF!+AV249+AV250+AV251+AV253+AV252+#REF!+AV254+AV255+#REF!+AV256+AV257+AV258+AV259+#REF!+AV260+#REF!+#REF!+AV261+AV262+AV263+#REF!+AV264+AV265+AV266+AV267+AV268+AV269+AV272+AV273+AV274+AV275+AV276+#REF!+#REF!+AV277+AV278+#REF!+AV279+AV280+AV281+AV282+#REF!+#REF!+#REF!+AV283+AV284+AV285+AV286+AV287+AV288+AV289+AV290+AV291+AV292+AV293+AV294+AV295+AV296+AV297+AV298+AV299+AV300+AV301+AV302+AV303+AV304+AV305+#REF!+AV306+AV307+AV308+AV309+AV310+AV311+AV312+AV313+AV314+AV315+AV316+AV317+AV318+AV319+AV320+#REF!+AV321+#REF!+AV322+AV323+AV324+AV325+#REF!+AV326+AV327+AV328+AV329+AV330+AV331+AV332+AV333+AV334+AV335+AV336+AV337+AV338+#REF!+AV339+#REF!+#REF!+AV340+#REF!+AV341+AV342+AV343+AV344+AV345+AV346+AV347+AV348+#REF!+#REF!+#REF!+#REF!+#REF!+AV349+AV350+#REF!+AV351+#REF!+AV352+AV353+AV354+AV355+AV356+AV357+#REF!+AV358+AV359+#REF!+AV360+AV361+AV362+AV363+AV364+AV365+AV366+AV367+AV368+AV369+AV370+AV371+AV372+AV373+AV374+AV375+AV376+AV377+#REF!+AV378+AV379+AV380+#REF!+#REF!+AV381+AV382+AV383+AV384+AV385+AV386+AV387+AV388+#REF!+AV389+AV390+AV391+AV392+AV393+AV394+AV395+#REF!+#REF!+AV396+#REF!+AV397+AV398+AV399+AV400+AV401+AV402+AV403+AV404+AV405+AV406+AV407+AV408+AV409+AV410+AV411+AV412+AV413+AV414+AV415+AV416+AV417+#REF!+#REF!+#REF!+AV418+AV419+AV423+AV424+AV425+AV426+#REF!+AV427+#REF!+AV428+AV429+AV430+AV431+AV432+AV433+AV434+AV435+#REF!+#REF!+AV436+AV437+#REF!+AV438+AV439+AV440+AV441+AV442+#REF!+#REF!+AV443+AV444+AV445+#REF!+AV446+AV447+AV448+AV449+AV450+AV451+#REF!+#REF!+AV452+#REF!+#REF!+#REF!+AV453+#REF!+#REF!+#REF!+#REF!+#REF!+#REF!+AV454+AV455+AV456+AV457+AV458+AV459+AV460+AV461+AV463+AV462+AV464+#REF!+#REF!+#REF!+#REF!+#REF!+#REF!+#REF!+#REF!+#REF!+#REF!+#REF!+#REF!+#REF!+#REF!+#REF!+#REF!+#REF!+#REF!+#REF!+#REF!+#REF!+#REF!+#REF!+#REF!+#REF!+#REF!+#REF!+AV466+AV468+AV469+AV470+AV471+AV472+AV473+AV474+AV475+AV476+AV477+AV478+AV479+AV480+AV481+AV482+AV483+AV484+AV485+AV486+AV487+AV488+AV489+AV490+AV491+AV492+AV493+AV494+AV495+AV496+AV497+AV498+AV499+AV500+AV501+AV502+AV503+AV504+AV505+AV506+AV507+AV508+AV509+AV510+AV511+AV512+AV513+AV514+AV515+AV516+AV517+AV518+AV519+AV520+AV521+AV522+AV523+AV524+AV525+AV526+AV527+AV528+AV529+AV530+AV531+AV532+AV533+AV534+AV535+AV536+AV537+AV538+AV539+AV540+AV541+AV542+AV543+AV544+AV545+AV546+AV547+AV548+AV549+AV550+AV551+AV552+AV553+AV554+AV555+AV556+AV557+AV558+AV559+AV560+AV561+AV587+AV745+AV746+AV747+AV748+AV749+AV750+AV751+AV752+AV753+AV754+AV778+AV779+AV780+AV781+AV782+AV783+#REF!+AV1029+AV1030+AV1031+AV1032+AV1033+AV1034+AV1035+AV1077+AV1121</f>
        <v>#REF!</v>
      </c>
      <c r="AW1141" s="42" t="e">
        <f>+AW125+AW126+#REF!+#REF!+AW127+AW128+AW130+AW131+AW132+#REF!+AW133+#REF!+#REF!+#REF!+#REF!+AW134+AW135+#REF!+AW136+#REF!+#REF!+#REF!+AW137+AW138+AW139+AW140+#REF!+AW164+AW165+#REF!+AW167+AW168+AW178+#REF!+#REF!+#REF!+AW179+AW180+AW181+AW182+AW183+AW184+#REF!+AW185+AW186+AW187+AW188+AW189+#REF!+AW190+AW191+AW192+AW193+AW194+AW195+AW196+AW197+#REF!+AW198+AW199+AW200+AW201+#REF!+AW202+AW203+AW204+AW205+AW206+AW207+#REF!+AW208+#REF!+#REF!+#REF!+#REF!+#REF!+#REF!+#REF!+#REF!+#REF!+AW209+AW210+#REF!+AW211+AW212+AW213+AW214+AW215+AW216+AW217+AW218+AW219+AW220+AW221+AW222+AW223+AW224+#REF!+#REF!+AW225+#REF!+#REF!+AW226+#REF!+#REF!+#REF!+AW227+AW228+AW229+AW230+AW231+AW232+#REF!+AW233+AW234+AW235+AW236+#REF!+#REF!+#REF!+#REF!+#REF!+#REF!+#REF!+#REF!+#REF!+#REF!+#REF!+AW237+AW238+AW239+AW240+AW241+AW242+AW243+AW244+AW245+AW246+AW247+AW248+#REF!+#REF!+AW249+AW250+AW251+AW253+AW252+#REF!+AW254+AW255+#REF!+AW256+AW257+AW258+AW259+#REF!+AW260+#REF!+#REF!+AW261+AW262+AW263+#REF!+AW264+AW265+AW266+AW267+AW268+AW269+AW272+AW273+AW274+AW275+AW276+#REF!+#REF!+AW277+AW278+#REF!+AW279+AW280+AW281+AW282+#REF!+#REF!+#REF!+AW283+AW284+AW285+AW286+AW287+AW288+AW289+AW290+AW291+AW292+AW293+AW294+AW295+AW296+AW297+AW298+AW299+AW300+AW301+AW302+AW303+AW304+AW305+#REF!+AW306+AW307+AW308+AW309+AW310+AW311+AW312+AW313+AW314+AW315+AW316+AW317+AW318+AW319+AW320+#REF!+AW321+#REF!+AW322+AW323+AW324+AW325+#REF!+AW326+AW327+AW328+AW329+AW330+AW331+AW332+AW333+AW334+AW335+AW336+AW337+AW338+#REF!+AW339+#REF!+#REF!+AW340+#REF!+AW341+AW342+AW343+AW344+AW345+AW346+AW347+AW348+#REF!+#REF!+#REF!+#REF!+#REF!+AW349+AW350+#REF!+AW351+#REF!+AW352+AW353+AW354+AW355+AW356+AW357+#REF!+AW358+AW359+#REF!+AW360+AW361+AW362+AW363+AW364+AW365+AW366+AW367+AW368+AW369+AW370+AW371+AW372+AW373+AW374+AW375+AW376+AW377+#REF!+AW378+AW379+AW380+#REF!+#REF!+AW381+AW382+AW383+AW384+AW385+AW386+AW387+AW388+#REF!+AW389+AW390+AW391+AW392+AW393+AW394+AW395+#REF!+#REF!+AW396+#REF!+AW397+AW398+AW399+AW400+AW401+AW402+AW403+AW404+AW405+AW406+AW407+AW408+AW409+AW410+AW411+AW412+AW413+AW414+AW415+AW416+AW417+#REF!+#REF!+#REF!+AW418+AW419+AW423+AW424+AW425+AW426+#REF!+AW427+#REF!+AW428+AW429+AW430+AW431+AW432+AW433+AW434+AW435+#REF!+#REF!+AW436+AW437+#REF!+AW438+AW439+AW440+AW441+AW442+#REF!+#REF!+AW443+AW444+AW445+#REF!+AW446+AW447+AW448+AW449+AW450+AW451+#REF!+#REF!+AW452+#REF!+#REF!+#REF!+AW453+#REF!+#REF!+#REF!+#REF!+#REF!+#REF!+AW454+AW455+AW456+AW457+AW458+AW459+AW460+AW461+AW463+AW462+AW464+#REF!+#REF!+#REF!+#REF!+#REF!+#REF!+#REF!+#REF!+#REF!+#REF!+#REF!+#REF!+#REF!+#REF!+#REF!+#REF!+#REF!+#REF!+#REF!+#REF!+#REF!+#REF!+#REF!+#REF!+#REF!+#REF!+#REF!+AW466+AW468+AW469+AW470+AW471+AW472+AW473+AW474+AW475+AW476+AW477+AW478+AW479+AW480+AW481+AW482+AW483+AW484+AW485+AW486+AW487+AW488+AW489+AW490+AW491+AW492+AW493+AW494+AW495+AW496+AW497+AW498+AW499+AW500+AW501+AW502+AW503+AW504+AW505+AW506+AW507+AW508+AW509+AW510+AW511+AW512+AW513+AW514+AW515+AW516+AW517+AW518+AW519+AW520+AW521+AW522+AW523+AW524+AW525+AW526+AW527+AW528+AW529+AW530+AW531+AW532+AW533+AW534+AW535+AW536+AW537+AW538+AW539+AW540+AW541+AW542+AW543+AW544+AW545+AW546+AW547+AW548+AW549+AW550+AW551+AW552+AW553+AW554+AW555+AW556+AW557+AW558+AW559+AW560+AW561+AW587+AW745+AW746+AW747+AW748+AW749+AW750+AW751+AW752+AW753+AW754+AW778+AW779+AW780+AW781+AW782+AW783+#REF!+AW1029+AW1030+AW1031+AW1032+AW1033+AW1034+AW1035+AW1077+AW1121</f>
        <v>#REF!</v>
      </c>
      <c r="AX1141" s="42" t="e">
        <f>+AX125+AX126+#REF!+#REF!+AX127+AX128+AX130+AX131+AX132+#REF!+AX133+#REF!+#REF!+#REF!+#REF!+AX134+AX135+#REF!+AX136+#REF!+#REF!+#REF!+AX137+AX138+AX139+AX140+#REF!+AX164+AX165+#REF!+AX167+AX168+AX178+#REF!+#REF!+#REF!+AX179+AX180+AX181+AX182+AX183+AX184+#REF!+AX185+AX186+AX187+AX188+AX189+#REF!+AX190+AX191+AX192+AX193+AX194+AX195+AX196+AX197+#REF!+AX198+AX199+AX200+AX201+#REF!+AX202+AX203+AX204+AX205+AX206+AX207+#REF!+AX208+#REF!+#REF!+#REF!+#REF!+#REF!+#REF!+#REF!+#REF!+#REF!+AX209+AX210+#REF!+AX211+AX212+AX213+AX214+AX215+AX216+AX217+AX218+AX219+AX220+AX221+AX222+AX223+AX224+#REF!+#REF!+AX225+#REF!+#REF!+AX226+#REF!+#REF!+#REF!+AX227+AX228+AX229+AX230+AX231+AX232+#REF!+AX233+AX234+AX235+AX236+#REF!+#REF!+#REF!+#REF!+#REF!+#REF!+#REF!+#REF!+#REF!+#REF!+#REF!+AX237+AX238+AX239+AX240+AX241+AX242+AX243+AX244+AX245+AX246+AX247+AX248+#REF!+#REF!+AX249+AX250+AX251+AX253+AX252+#REF!+AX254+AX255+#REF!+AX256+AX257+AX258+AX259+#REF!+AX260+#REF!+#REF!+AX261+AX262+AX263+#REF!+AX264+AX265+AX266+AX267+AX268+AX269+AX272+AX273+AX274+AX275+AX276+#REF!+#REF!+AX277+AX278+#REF!+AX279+AX280+AX281+AX282+#REF!+#REF!+#REF!+AX283+AX284+AX285+AX286+AX287+AX288+AX289+AX290+AX291+AX292+AX293+AX294+AX295+AX296+AX297+AX298+AX299+AX300+AX301+AX302+AX303+AX304+AX305+#REF!+AX306+AX307+AX308+AX309+AX310+AX311+AX312+AX313+AX314+AX315+AX316+AX317+AX318+AX319+AX320+#REF!+AX321+#REF!+AX322+AX323+AX324+AX325+#REF!+AX326+AX327+AX328+AX329+AX330+AX331+AX332+AX333+AX334+AX335+AX336+AX337+AX338+#REF!+AX339+#REF!+#REF!+AX340+#REF!+AX341+AX342+AX343+AX344+AX345+AX346+AX347+AX348+#REF!+#REF!+#REF!+#REF!+#REF!+AX349+AX350+#REF!+AX351+#REF!+AX352+AX353+AX354+AX355+AX356+AX357+#REF!+AX358+AX359+#REF!+AX360+AX361+AX362+AX363+AX364+AX365+AX366+AX367+AX368+AX369+AX370+AX371+AX372+AX373+AX374+AX375+AX376+AX377+#REF!+AX378+AX379+AX380+#REF!+#REF!+AX381+AX382+AX383+AX384+AX385+AX386+AX387+AX388+#REF!+AX389+AX390+AX391+AX392+AX393+AX394+AX395+#REF!+#REF!+AX396+#REF!+AX397+AX398+AX399+AX400+AX401+AX402+AX403+AX404+AX405+AX406+AX407+AX408+AX409+AX410+AX411+AX412+AX413+AX414+AX415+AX416+AX417+#REF!+#REF!+#REF!+AX418+AX419+AX423+AX424+AX425+AX426+#REF!+AX427+#REF!+AX428+AX429+AX430+AX431+AX432+AX433+AX434+AX435+#REF!+#REF!+AX436+AX437+#REF!+AX438+AX439+AX440+AX441+AX442+#REF!+#REF!+AX443+AX444+AX445+#REF!+AX446+AX447+AX448+AX449+AX450+AX451+#REF!+#REF!+AX452+#REF!+#REF!+#REF!+AX453+#REF!+#REF!+#REF!+#REF!+#REF!+#REF!+AX454+AX455+AX456+AX457+AX458+AX459+AX460+AX461+AX463+AX462+AX464+#REF!+#REF!+#REF!+#REF!+#REF!+#REF!+#REF!+#REF!+#REF!+#REF!+#REF!+#REF!+#REF!+#REF!+#REF!+#REF!+#REF!+#REF!+#REF!+#REF!+#REF!+#REF!+#REF!+#REF!+#REF!+#REF!+#REF!+AX466+AX468+AX469+AX470+AX471+AX472+AX473+AX474+AX475+AX476+AX477+AX478+AX479+AX480+AX481+AX482+AX483+AX484+AX485+AX486+AX487+AX488+AX489+AX490+AX491+AX492+AX493+AX494+AX495+AX496+AX497+AX498+AX499+AX500+AX501+AX502+AX503+AX504+AX505+AX506+AX507+AX508+AX509+AX510+AX511+AX512+AX513+AX514+AX515+AX516+AX517+AX518+AX519+AX520+AX521+AX522+AX523+AX524+AX525+AX526+AX527+AX528+AX529+AX530+AX531+AX532+AX533+AX534+AX535+AX536+AX537+AX538+AX539+AX540+AX541+AX542+AX543+AX544+AX545+AX546+AX547+AX548+AX549+AX550+AX551+AX552+AX553+AX554+AX555+AX556+AX557+AX558+AX559+AX560+AX561+AX587+AX745+AX746+AX747+AX748+AX749+AX750+AX751+AX752+AX753+AX754+AX778+AX779+AX780+AX781+AX782+AX783+#REF!+AX1029+AX1030+AX1031+AX1032+AX1033+AX1034+AX1035+AX1077+AX1121</f>
        <v>#REF!</v>
      </c>
      <c r="AY1141" s="42" t="e">
        <f>+AY125+AY126+#REF!+#REF!+AY127+AY128+AY130+AY131+AY132+#REF!+AY133+#REF!+#REF!+#REF!+#REF!+AY134+AY135+#REF!+AY136+#REF!+#REF!+#REF!+AY137+AY138+AY139+AY140+#REF!+AY164+AY165+#REF!+AY167+AY168+AY178+#REF!+#REF!+#REF!+AY179+AY180+AY181+AY182+AY183+AY184+#REF!+AY185+AY186+AY187+AY188+AY189+#REF!+AY190+AY191+AY192+AY193+AY194+AY195+AY196+AY197+#REF!+AY198+AY199+AY200+AY201+#REF!+AY202+AY203+AY204+AY205+AY206+AY207+#REF!+AY208+#REF!+#REF!+#REF!+#REF!+#REF!+#REF!+#REF!+#REF!+#REF!+AY209+AY210+#REF!+AY211+AY212+AY213+AY214+AY215+AY216+AY217+AY218+AY219+AY220+AY221+AY222+AY223+AY224+#REF!+#REF!+AY225+#REF!+#REF!+AY226+#REF!+#REF!+#REF!+AY227+AY228+AY229+AY230+AY231+AY232+#REF!+AY233+AY234+AY235+AY236+#REF!+#REF!+#REF!+#REF!+#REF!+#REF!+#REF!+#REF!+#REF!+#REF!+#REF!+AY237+AY238+AY239+AY240+AY241+AY242+AY243+AY244+AY245+AY246+AY247+AY248+#REF!+#REF!+AY249+AY250+AY251+AY253+AY252+#REF!+AY254+AY255+#REF!+AY256+AY257+AY258+AY259+#REF!+AY260+#REF!+#REF!+AY261+AY262+AY263+#REF!+AY264+AY265+AY266+AY267+AY268+AY269+AY272+AY273+AY274+AY275+AY276+#REF!+#REF!+AY277+AY278+#REF!+AY279+AY280+AY281+AY282+#REF!+#REF!+#REF!+AY283+AY284+AY285+AY286+AY287+AY288+AY289+AY290+AY291+AY292+AY293+AY294+AY295+AY296+AY297+AY298+AY299+AY300+AY301+AY302+AY303+AY304+AY305+#REF!+AY306+AY307+AY308+AY309+AY310+AY311+AY312+AY313+AY314+AY315+AY316+AY317+AY318+AY319+AY320+#REF!+AY321+#REF!+AY322+AY323+AY324+AY325+#REF!+AY326+AY327+AY328+AY329+AY330+AY331+AY332+AY333+AY334+AY335+AY336+AY337+AY338+#REF!+AY339+#REF!+#REF!+AY340+#REF!+AY341+AY342+AY343+AY344+AY345+AY346+AY347+AY348+#REF!+#REF!+#REF!+#REF!+#REF!+AY349+AY350+#REF!+AY351+#REF!+AY352+AY353+AY354+AY355+AY356+AY357+#REF!+AY358+AY359+#REF!+AY360+AY361+AY362+AY363+AY364+AY365+AY366+AY367+AY368+AY369+AY370+AY371+AY372+AY373+AY374+AY375+AY376+AY377+#REF!+AY378+AY379+AY380+#REF!+#REF!+AY381+AY382+AY383+AY384+AY385+AY386+AY387+AY388+#REF!+AY389+AY390+AY391+AY392+AY393+AY394+AY395+#REF!+#REF!+AY396+#REF!+AY397+AY398+AY399+AY400+AY401+AY402+AY403+AY404+AY405+AY406+AY407+AY408+AY409+AY410+AY411+AY412+AY413+AY414+AY415+AY416+AY417+#REF!+#REF!+#REF!+AY418+AY419+AY423+AY424+AY425+AY426+#REF!+AY427+#REF!+AY428+AY429+AY430+AY431+AY432+AY433+AY434+AY435+#REF!+#REF!+AY436+AY437+#REF!+AY438+AY439+AY440+AY441+AY442+#REF!+#REF!+AY443+AY444+AY445+#REF!+AY446+AY447+AY448+AY449+AY450+AY451+#REF!+#REF!+AY452+#REF!+#REF!+#REF!+AY453+#REF!+#REF!+#REF!+#REF!+#REF!+#REF!+AY454+AY455+AY456+AY457+AY458+AY459+AY460+AY461+AY463+AY462+AY464+#REF!+#REF!+#REF!+#REF!+#REF!+#REF!+#REF!+#REF!+#REF!+#REF!+#REF!+#REF!+#REF!+#REF!+#REF!+#REF!+#REF!+#REF!+#REF!+#REF!+#REF!+#REF!+#REF!+#REF!+#REF!+#REF!+#REF!+AY466+AY468+AY469+AY470+AY471+AY472+AY473+AY474+AY475+AY476+AY477+AY478+AY479+AY480+AY481+AY482+AY483+AY484+AY485+AY486+AY487+AY488+AY489+AY490+AY491+AY492+AY493+AY494+AY495+AY496+AY497+AY498+AY499+AY500+AY501+AY502+AY503+AY504+AY505+AY506+AY507+AY508+AY509+AY510+AY511+AY512+AY513+AY514+AY515+AY516+AY517+AY518+AY519+AY520+AY521+AY522+AY523+AY524+AY525+AY526+AY527+AY528+AY529+AY530+AY531+AY532+AY533+AY534+AY535+AY536+AY537+AY538+AY539+AY540+AY541+AY542+AY543+AY544+AY545+AY546+AY547+AY548+AY549+AY550+AY551+AY552+AY553+AY554+AY555+AY556+AY557+AY558+AY559+AY560+AY561+AY587+AY745+AY746+AY747+AY748+AY749+AY750+AY751+AY752+AY753+AY754+AY778+AY779+AY780+AY781+AY782+AY783+#REF!+AY1029+AY1030+AY1031+AY1032+AY1033+AY1034+AY1035+AY1077+AY1121</f>
        <v>#REF!</v>
      </c>
      <c r="AZ1141" s="42" t="e">
        <f>+AZ125+AZ126+#REF!+#REF!+AZ127+AZ128+AZ130+AZ131+AZ132+#REF!+AZ133+#REF!+#REF!+#REF!+#REF!+AZ134+AZ135+#REF!+AZ136+#REF!+#REF!+#REF!+AZ137+AZ138+AZ139+AZ140+#REF!+AZ164+AZ165+#REF!+AZ167+AZ168+AZ178+#REF!+#REF!+#REF!+AZ179+AZ180+AZ181+AZ182+AZ183+AZ184+#REF!+AZ185+AZ186+AZ187+AZ188+AZ189+#REF!+AZ190+AZ191+AZ192+AZ193+AZ194+AZ195+AZ196+AZ197+#REF!+AZ198+AZ199+AZ200+AZ201+#REF!+AZ202+AZ203+AZ204+AZ205+AZ206+AZ207+#REF!+AZ208+#REF!+#REF!+#REF!+#REF!+#REF!+#REF!+#REF!+#REF!+#REF!+AZ209+AZ210+#REF!+AZ211+AZ212+AZ213+AZ214+AZ215+AZ216+AZ217+AZ218+AZ219+AZ220+AZ221+AZ222+AZ223+AZ224+#REF!+#REF!+AZ225+#REF!+#REF!+AZ226+#REF!+#REF!+#REF!+AZ227+AZ228+AZ229+AZ230+AZ231+AZ232+#REF!+AZ233+AZ234+AZ235+AZ236+#REF!+#REF!+#REF!+#REF!+#REF!+#REF!+#REF!+#REF!+#REF!+#REF!+#REF!+AZ237+AZ238+AZ239+AZ240+AZ241+AZ242+AZ243+AZ244+AZ245+AZ246+AZ247+AZ248+#REF!+#REF!+AZ249+AZ250+AZ251+AZ253+AZ252+#REF!+AZ254+AZ255+#REF!+AZ256+AZ257+AZ258+AZ259+#REF!+AZ260+#REF!+#REF!+AZ261+AZ262+AZ263+#REF!+AZ264+AZ265+AZ266+AZ267+AZ268+AZ269+AZ272+AZ273+AZ274+AZ275+AZ276+#REF!+#REF!+AZ277+AZ278+#REF!+AZ279+AZ280+AZ281+AZ282+#REF!+#REF!+#REF!+AZ283+AZ284+AZ285+AZ286+AZ287+AZ288+AZ289+AZ290+AZ291+AZ292+AZ293+AZ294+AZ295+AZ296+AZ297+AZ298+AZ299+AZ300+AZ301+AZ302+AZ303+AZ304+AZ305+#REF!+AZ306+AZ307+AZ308+AZ309+AZ310+AZ311+AZ312+AZ313+AZ314+AZ315+AZ316+AZ317+AZ318+AZ319+AZ320+#REF!+AZ321+#REF!+AZ322+AZ323+AZ324+AZ325+#REF!+AZ326+AZ327+AZ328+AZ329+AZ330+AZ331+AZ332+AZ333+AZ334+AZ335+AZ336+AZ337+AZ338+#REF!+AZ339+#REF!+#REF!+AZ340+#REF!+AZ341+AZ342+AZ343+AZ344+AZ345+AZ346+AZ347+AZ348+#REF!+#REF!+#REF!+#REF!+#REF!+AZ349+AZ350+#REF!+AZ351+#REF!+AZ352+AZ353+AZ354+AZ355+AZ356+AZ357+#REF!+AZ358+AZ359+#REF!+AZ360+AZ361+AZ362+AZ363+AZ364+AZ365+AZ366+AZ367+AZ368+AZ369+AZ370+AZ371+AZ372+AZ373+AZ374+AZ375+AZ376+AZ377+#REF!+AZ378+AZ379+AZ380+#REF!+#REF!+AZ381+AZ382+AZ383+AZ384+AZ385+AZ386+AZ387+AZ388+#REF!+AZ389+AZ390+AZ391+AZ392+AZ393+AZ394+AZ395+#REF!+#REF!+AZ396+#REF!+AZ397+AZ398+AZ399+AZ400+AZ401+AZ402+AZ403+AZ404+AZ405+AZ406+AZ407+AZ408+AZ409+AZ410+AZ411+AZ412+AZ413+AZ414+AZ415+AZ416+AZ417+#REF!+#REF!+#REF!+AZ418+AZ419+AZ423+AZ424+AZ425+AZ426+#REF!+AZ427+#REF!+AZ428+AZ429+AZ430+AZ431+AZ432+AZ433+AZ434+AZ435+#REF!+#REF!+AZ436+AZ437+#REF!+AZ438+AZ439+AZ440+AZ441+AZ442+#REF!+#REF!+AZ443+AZ444+AZ445+#REF!+AZ446+AZ447+AZ448+AZ449+AZ450+AZ451+#REF!+#REF!+AZ452+#REF!+#REF!+#REF!+AZ453+#REF!+#REF!+#REF!+#REF!+#REF!+#REF!+AZ454+AZ455+AZ456+AZ457+AZ458+AZ459+AZ460+AZ461+AZ463+AZ462+AZ464+#REF!+#REF!+#REF!+#REF!+#REF!+#REF!+#REF!+#REF!+#REF!+#REF!+#REF!+#REF!+#REF!+#REF!+#REF!+#REF!+#REF!+#REF!+#REF!+#REF!+#REF!+#REF!+#REF!+#REF!+#REF!+#REF!+#REF!+AZ466+AZ468+AZ469+AZ470+AZ471+AZ472+AZ473+AZ474+AZ475+AZ476+AZ477+AZ478+AZ479+AZ480+AZ481+AZ482+AZ483+AZ484+AZ485+AZ486+AZ487+AZ488+AZ489+AZ490+AZ491+AZ492+AZ493+AZ494+AZ495+AZ496+AZ497+AZ498+AZ499+AZ500+AZ501+AZ502+AZ503+AZ504+AZ505+AZ506+AZ507+AZ508+AZ509+AZ510+AZ511+AZ512+AZ513+AZ514+AZ515+AZ516+AZ517+AZ518+AZ519+AZ520+AZ521+AZ522+AZ523+AZ524+AZ525+AZ526+AZ527+AZ528+AZ529+AZ530+AZ531+AZ532+AZ533+AZ534+AZ535+AZ536+AZ537+AZ538+AZ539+AZ540+AZ541+AZ542+AZ543+AZ544+AZ545+AZ546+AZ547+AZ548+AZ549+AZ550+AZ551+AZ552+AZ553+AZ554+AZ555+AZ556+AZ557+AZ558+AZ559+AZ560+AZ561+AZ587+AZ745+AZ746+AZ747+AZ748+AZ749+AZ750+AZ751+AZ752+AZ753+AZ754+AZ778+AZ779+AZ780+AZ781+AZ782+AZ783+#REF!+AZ1029+AZ1030+AZ1031+AZ1032+AZ1033+AZ1034+AZ1035+AZ1077+AZ1121</f>
        <v>#REF!</v>
      </c>
      <c r="BA1141" s="42" t="e">
        <f>+BA125+BA126+#REF!+#REF!+BA127+BA128+BA130+BA131+BA132+#REF!+BA133+#REF!+#REF!+#REF!+#REF!+BA134+BA135+#REF!+BA136+#REF!+#REF!+#REF!+BA137+BA138+BA139+BA140+#REF!+BA164+BA165+#REF!+BA167+BA168+BA178+#REF!+#REF!+#REF!+BA179+BA180+BA181+BA182+BA183+BA184+#REF!+BA185+BA186+BA187+BA188+BA189+#REF!+BA190+BA191+BA192+BA193+BA194+BA195+BA196+BA197+#REF!+BA198+BA199+BA200+BA201+#REF!+BA202+BA203+BA204+BA205+BA206+BA207+#REF!+BA208+#REF!+#REF!+#REF!+#REF!+#REF!+#REF!+#REF!+#REF!+#REF!+BA209+BA210+#REF!+BA211+BA212+BA213+BA214+BA215+BA216+BA217+BA218+BA219+BA220+BA221+BA222+BA223+BA224+#REF!+#REF!+BA225+#REF!+#REF!+BA226+#REF!+#REF!+#REF!+BA227+BA228+BA229+BA230+BA231+BA232+#REF!+BA233+BA234+BA235+BA236+#REF!+#REF!+#REF!+#REF!+#REF!+#REF!+#REF!+#REF!+#REF!+#REF!+#REF!+BA237+BA238+BA239+BA240+BA241+BA242+BA243+BA244+BA245+BA246+BA247+BA248+#REF!+#REF!+BA249+BA250+BA251+BA253+BA252+#REF!+BA254+BA255+#REF!+BA256+BA257+BA258+BA259+#REF!+BA260+#REF!+#REF!+BA261+BA262+BA263+#REF!+BA264+BA265+BA266+BA267+BA268+BA269+BA272+BA273+BA274+BA275+BA276+#REF!+#REF!+BA277+BA278+#REF!+BA279+BA280+BA281+BA282+#REF!+#REF!+#REF!+BA283+BA284+BA285+BA286+BA287+BA288+BA289+BA290+BA291+BA292+BA293+BA294+BA295+BA296+BA297+BA298+BA299+BA300+BA301+BA302+BA303+BA304+BA305+#REF!+BA306+BA307+BA308+BA309+BA310+BA311+BA312+BA313+BA314+BA315+BA316+BA317+BA318+BA319+BA320+#REF!+BA321+#REF!+BA322+BA323+BA324+BA325+#REF!+BA326+BA327+BA328+BA329+BA330+BA331+BA332+BA333+BA334+BA335+BA336+BA337+BA338+#REF!+BA339+#REF!+#REF!+BA340+#REF!+BA341+BA342+BA343+BA344+BA345+BA346+BA347+BA348+#REF!+#REF!+#REF!+#REF!+#REF!+BA349+BA350+#REF!+BA351+#REF!+BA352+BA353+BA354+BA355+BA356+BA357+#REF!+BA358+BA359+#REF!+BA360+BA361+BA362+BA363+BA364+BA365+BA366+BA367+BA368+BA369+BA370+BA371+BA372+BA373+BA374+BA375+BA376+BA377+#REF!+BA378+BA379+BA380+#REF!+#REF!+BA381+BA382+BA383+BA384+BA385+BA386+BA387+BA388+#REF!+BA389+BA390+BA391+BA392+BA393+BA394+BA395+#REF!+#REF!+BA396+#REF!+BA397+BA398+BA399+BA400+BA401+BA402+BA403+BA404+BA405+BA406+BA407+BA408+BA409+BA410+BA411+BA412+BA413+BA414+BA415+BA416+BA417+#REF!+#REF!+#REF!+BA418+BA419+BA423+BA424+BA425+BA426+#REF!+BA427+#REF!+BA428+BA429+BA430+BA431+BA432+BA433+BA434+BA435+#REF!+#REF!+BA436+BA437+#REF!+BA438+BA439+BA440+BA441+BA442+#REF!+#REF!+BA443+BA444+BA445+#REF!+BA446+BA447+BA448+BA449+BA450+BA451+#REF!+#REF!+BA452+#REF!+#REF!+#REF!+BA453+#REF!+#REF!+#REF!+#REF!+#REF!+#REF!+BA454+BA455+BA456+BA457+BA458+BA459+BA460+BA461+BA463+BA462+BA464+#REF!+#REF!+#REF!+#REF!+#REF!+#REF!+#REF!+#REF!+#REF!+#REF!+#REF!+#REF!+#REF!+#REF!+#REF!+#REF!+#REF!+#REF!+#REF!+#REF!+#REF!+#REF!+#REF!+#REF!+#REF!+#REF!+#REF!+BA466+BA468+BA469+BA470+BA471+BA472+BA473+BA474+BA475+BA476+BA477+BA478+BA479+BA480+BA481+BA482+BA483+BA484+BA485+BA486+BA487+BA488+BA489+BA490+BA491+BA492+BA493+BA494+BA495+BA496+BA497+BA498+BA499+BA500+BA501+BA502+BA503+BA504+BA505+BA506+BA507+BA508+BA509+BA510+BA511+BA512+BA513+BA514+BA515+BA516+BA517+BA518+BA519+BA520+BA521+BA522+BA523+BA524+BA525+BA526+BA527+BA528+BA529+BA530+BA531+BA532+BA533+BA534+BA535+BA536+BA537+BA538+BA539+BA540+BA541+BA542+BA543+BA544+BA545+BA546+BA547+BA548+BA549+BA550+BA551+BA552+BA553+BA554+BA555+BA556+BA557+BA558+BA559+BA560+BA561+BA587+BA745+BA746+BA747+BA748+BA749+BA750+BA751+BA752+BA753+BA754+BA778+BA779+BA780+BA781+BA782+BA783+#REF!+BA1029+BA1030+BA1031+BA1032+BA1033+BA1034+BA1035+BA1077+BA1121</f>
        <v>#REF!</v>
      </c>
      <c r="BB1141" s="42" t="e">
        <f>+BB125+BB126+#REF!+#REF!+BB127+BB128+BB130+BB131+BB132+#REF!+BB133+#REF!+#REF!+#REF!+#REF!+BB134+BB135+#REF!+BB136+#REF!+#REF!+#REF!+BB137+BB138+BB139+BB140+#REF!+BB164+BB165+#REF!+BB167+BB168+BB178+#REF!+#REF!+#REF!+BB179+BB180+BB181+BB182+BB183+BB184+#REF!+BB185+BB186+BB187+BB188+BB189+#REF!+BB190+BB191+BB192+BB193+BB194+BB195+BB196+BB197+#REF!+BB198+BB199+BB200+BB201+#REF!+BB202+BB203+BB204+BB205+BB206+BB207+#REF!+BB208+#REF!+#REF!+#REF!+#REF!+#REF!+#REF!+#REF!+#REF!+#REF!+BB209+BB210+#REF!+BB211+BB212+BB213+BB214+BB215+BB216+BB217+BB218+BB219+BB220+BB221+BB222+BB223+BB224+#REF!+#REF!+BB225+#REF!+#REF!+BB226+#REF!+#REF!+#REF!+BB227+BB228+BB229+BB230+BB231+BB232+#REF!+BB233+BB234+BB235+BB236+#REF!+#REF!+#REF!+#REF!+#REF!+#REF!+#REF!+#REF!+#REF!+#REF!+#REF!+BB237+BB238+BB239+BB240+BB241+BB242+BB243+BB244+BB245+BB246+BB247+BB248+#REF!+#REF!+BB249+BB250+BB251+BB253+BB252+#REF!+BB254+BB255+#REF!+BB256+BB257+BB258+BB259+#REF!+BB260+#REF!+#REF!+BB261+BB262+BB263+#REF!+BB264+BB265+BB266+BB267+BB268+BB269+BB272+BB273+BB274+BB275+BB276+#REF!+#REF!+BB277+BB278+#REF!+BB279+BB280+BB281+BB282+#REF!+#REF!+#REF!+BB283+BB284+BB285+BB286+BB287+BB288+BB289+BB290+BB291+BB292+BB293+BB294+BB295+BB296+BB297+BB298+BB299+BB300+BB301+BB302+BB303+BB304+BB305+#REF!+BB306+BB307+BB308+BB309+BB310+BB311+BB312+BB313+BB314+BB315+BB316+BB317+BB318+BB319+BB320+#REF!+BB321+#REF!+BB322+BB323+BB324+BB325+#REF!+BB326+BB327+BB328+BB329+BB330+BB331+BB332+BB333+BB334+BB335+BB336+BB337+BB338+#REF!+BB339+#REF!+#REF!+BB340+#REF!+BB341+BB342+BB343+BB344+BB345+BB346+BB347+BB348+#REF!+#REF!+#REF!+#REF!+#REF!+BB349+BB350+#REF!+BB351+#REF!+BB352+BB353+BB354+BB355+BB356+BB357+#REF!+BB358+BB359+#REF!+BB360+BB361+BB362+BB363+BB364+BB365+BB366+BB367+BB368+BB369+BB370+BB371+BB372+BB373+BB374+BB375+BB376+BB377+#REF!+BB378+BB379+BB380+#REF!+#REF!+BB381+BB382+BB383+BB384+BB385+BB386+BB387+BB388+#REF!+BB389+BB390+BB391+BB392+BB393+BB394+BB395+#REF!+#REF!+BB396+#REF!+BB397+BB398+BB399+BB400+BB401+BB402+BB403+BB404+BB405+BB406+BB407+BB408+BB409+BB410+BB411+BB412+BB413+BB414+BB415+BB416+BB417+#REF!+#REF!+#REF!+BB418+BB419+BB423+BB424+BB425+BB426+#REF!+BB427+#REF!+BB428+BB429+BB430+BB431+BB432+BB433+BB434+BB435+#REF!+#REF!+BB436+BB437+#REF!+BB438+BB439+BB440+BB441+BB442+#REF!+#REF!+BB443+BB444+BB445+#REF!+BB446+BB447+BB448+BB449+BB450+BB451+#REF!+#REF!+BB452+#REF!+#REF!+#REF!+BB453+#REF!+#REF!+#REF!+#REF!+#REF!+#REF!+BB454+BB455+BB456+BB457+BB458+BB459+BB460+BB461+BB463+BB462+BB464+#REF!+#REF!+#REF!+#REF!+#REF!+#REF!+#REF!+#REF!+#REF!+#REF!+#REF!+#REF!+#REF!+#REF!+#REF!+#REF!+#REF!+#REF!+#REF!+#REF!+#REF!+#REF!+#REF!+#REF!+#REF!+#REF!+#REF!+BB466+BB468+BB469+BB470+BB471+BB472+BB473+BB474+BB475+BB476+BB477+BB478+BB479+BB480+BB481+BB482+BB483+BB484+BB485+BB486+BB487+BB488+BB489+BB490+BB491+BB492+BB493+BB494+BB495+BB496+BB497+BB498+BB499+BB500+BB501+BB502+BB503+BB504+BB505+BB506+BB507+BB508+BB509+BB510+BB511+BB512+BB513+BB514+BB515+BB516+BB517+BB518+BB519+BB520+BB521+BB522+BB523+BB524+BB525+BB526+BB527+BB528+BB529+BB530+BB531+BB532+BB533+BB534+BB535+BB536+BB537+BB538+BB539+BB540+BB541+BB542+BB543+BB544+BB545+BB546+BB547+BB548+BB549+BB550+BB551+BB552+BB553+BB554+BB555+BB556+BB557+BB558+BB559+BB560+BB561+BB587+BB745+BB746+BB747+BB748+BB749+BB750+BB751+BB752+BB753+BB754+BB778+BB779+BB780+BB781+BB782+BB783+#REF!+BB1029+BB1030+BB1031+BB1032+BB1033+BB1034+BB1035+BB1077+BB1121</f>
        <v>#REF!</v>
      </c>
      <c r="BC1141" s="42" t="e">
        <f>+BC125+BC126+#REF!+#REF!+BC127+BC128+BC130+BC131+BC132+#REF!+BC133+#REF!+#REF!+#REF!+#REF!+BC134+BC135+#REF!+BC136+#REF!+#REF!+#REF!+BC137+BC138+BC139+BC140+#REF!+BC164+BC165+#REF!+BC167+BC168+BC178+#REF!+#REF!+#REF!+BC179+BC180+BC181+BC182+BC183+BC184+#REF!+BC185+BC186+BC187+BC188+BC189+#REF!+BC190+BC191+BC192+BC193+BC194+BC195+BC196+BC197+#REF!+BC198+BC199+BC200+BC201+#REF!+BC202+BC203+BC204+BC205+BC206+BC207+#REF!+BC208+#REF!+#REF!+#REF!+#REF!+#REF!+#REF!+#REF!+#REF!+#REF!+BC209+BC210+#REF!+BC211+BC212+BC213+BC214+BC215+BC216+BC217+BC218+BC219+BC220+BC221+BC222+BC223+BC224+#REF!+#REF!+BC225+#REF!+#REF!+BC226+#REF!+#REF!+#REF!+BC227+BC228+BC229+BC230+BC231+BC232+#REF!+BC233+BC234+BC235+BC236+#REF!+#REF!+#REF!+#REF!+#REF!+#REF!+#REF!+#REF!+#REF!+#REF!+#REF!+BC237+BC238+BC239+BC240+BC241+BC242+BC243+BC244+BC245+BC246+BC247+BC248+#REF!+#REF!+BC249+BC250+BC251+BC253+BC252+#REF!+BC254+BC255+#REF!+BC256+BC257+BC258+BC259+#REF!+BC260+#REF!+#REF!+BC261+BC262+BC263+#REF!+BC264+BC265+BC266+BC267+BC268+BC269+BC272+BC273+BC274+BC275+BC276+#REF!+#REF!+BC277+BC278+#REF!+BC279+BC280+BC281+BC282+#REF!+#REF!+#REF!+BC283+BC284+BC285+BC286+BC287+BC288+BC289+BC290+BC291+BC292+BC293+BC294+BC295+BC296+BC297+BC298+BC299+BC300+BC301+BC302+BC303+BC304+BC305+#REF!+BC306+BC307+BC308+BC309+BC310+BC311+BC312+BC313+BC314+BC315+BC316+BC317+BC318+BC319+BC320+#REF!+BC321+#REF!+BC322+BC323+BC324+BC325+#REF!+BC326+BC327+BC328+BC329+BC330+BC331+BC332+BC333+BC334+BC335+BC336+BC337+BC338+#REF!+BC339+#REF!+#REF!+BC340+#REF!+BC341+BC342+BC343+BC344+BC345+BC346+BC347+BC348+#REF!+#REF!+#REF!+#REF!+#REF!+BC349+BC350+#REF!+BC351+#REF!+BC352+BC353+BC354+BC355+BC356+BC357+#REF!+BC358+BC359+#REF!+BC360+BC361+BC362+BC363+BC364+BC365+BC366+BC367+BC368+BC369+BC370+BC371+BC372+BC373+BC374+BC375+BC376+BC377+#REF!+BC378+BC379+BC380+#REF!+#REF!+BC381+BC382+BC383+BC384+BC385+BC386+BC387+BC388+#REF!+BC389+BC390+BC391+BC392+BC393+BC394+BC395+#REF!+#REF!+BC396+#REF!+BC397+BC398+BC399+BC400+BC401+BC402+BC403+BC404+BC405+BC406+BC407+BC408+BC409+BC410+BC411+BC412+BC413+BC414+BC415+BC416+BC417+#REF!+#REF!+#REF!+BC418+BC419+BC423+BC424+BC425+BC426+#REF!+BC427+#REF!+BC428+BC429+BC430+BC431+BC432+BC433+BC434+BC435+#REF!+#REF!+BC436+BC437+#REF!+BC438+BC439+BC440+BC441+BC442+#REF!+#REF!+BC443+BC444+BC445+#REF!+BC446+BC447+BC448+BC449+BC450+BC451+#REF!+#REF!+BC452+#REF!+#REF!+#REF!+BC453+#REF!+#REF!+#REF!+#REF!+#REF!+#REF!+BC454+BC455+BC456+BC457+BC458+BC459+BC460+BC461+BC463+BC462+BC464+#REF!+#REF!+#REF!+#REF!+#REF!+#REF!+#REF!+#REF!+#REF!+#REF!+#REF!+#REF!+#REF!+#REF!+#REF!+#REF!+#REF!+#REF!+#REF!+#REF!+#REF!+#REF!+#REF!+#REF!+#REF!+#REF!+#REF!+BC466+BC468+BC469+BC470+BC471+BC472+BC473+BC474+BC475+BC476+BC477+BC478+BC479+BC480+BC481+BC482+BC483+BC484+BC485+BC486+BC487+BC488+BC489+BC490+BC491+BC492+BC493+BC494+BC495+BC496+BC497+BC498+BC499+BC500+BC501+BC502+BC503+BC504+BC505+BC506+BC507+BC508+BC509+BC510+BC511+BC512+BC513+BC514+BC515+BC516+BC517+BC518+BC519+BC520+BC521+BC522+BC523+BC524+BC525+BC526+BC527+BC528+BC529+BC530+BC531+BC532+BC533+BC534+BC535+BC536+BC537+BC538+BC539+BC540+BC541+BC542+BC543+BC544+BC545+BC546+BC547+BC548+BC549+BC550+BC551+BC552+BC553+BC554+BC555+BC556+BC557+BC558+BC559+BC560+BC561+BC587+BC745+BC746+BC747+BC748+BC749+BC750+BC751+BC752+BC753+BC754+BC778+BC779+BC780+BC781+BC782+BC783+#REF!+BC1029+BC1030+BC1031+BC1032+BC1033+BC1034+BC1035+BC1077+BC1121</f>
        <v>#REF!</v>
      </c>
      <c r="BD1141" s="42" t="e">
        <f>+BD125+BD126+#REF!+#REF!+BD127+BD128+BD130+BD131+BD132+#REF!+BD133+#REF!+#REF!+#REF!+#REF!+BD134+BD135+#REF!+BD136+#REF!+#REF!+#REF!+BD137+BD138+BD139+BD140+#REF!+BD164+BD165+#REF!+BD167+BD168+BD178+#REF!+#REF!+#REF!+BD179+BD180+BD181+BD182+BD183+BD184+#REF!+BD185+BD186+BD187+BD188+BD189+#REF!+BD190+BD191+BD192+BD193+BD194+BD195+BD196+BD197+#REF!+BD198+BD199+BD200+BD201+#REF!+BD202+BD203+BD204+BD205+BD206+BD207+#REF!+BD208+#REF!+#REF!+#REF!+#REF!+#REF!+#REF!+#REF!+#REF!+#REF!+BD209+BD210+#REF!+BD211+BD212+BD213+BD214+BD215+BD216+BD217+BD218+BD219+BD220+BD221+BD222+BD223+BD224+#REF!+#REF!+BD225+#REF!+#REF!+BD226+#REF!+#REF!+#REF!+BD227+BD228+BD229+BD230+BD231+BD232+#REF!+BD233+BD234+BD235+BD236+#REF!+#REF!+#REF!+#REF!+#REF!+#REF!+#REF!+#REF!+#REF!+#REF!+#REF!+BD237+BD238+BD239+BD240+BD241+BD242+BD243+BD244+BD245+BD246+BD247+BD248+#REF!+#REF!+BD249+BD250+BD251+BD253+BD252+#REF!+BD254+BD255+#REF!+BD256+BD257+BD258+BD259+#REF!+BD260+#REF!+#REF!+BD261+BD262+BD263+#REF!+BD264+BD265+BD266+BD267+BD268+BD269+BD272+BD273+BD274+BD275+BD276+#REF!+#REF!+BD277+BD278+#REF!+BD279+BD280+BD281+BD282+#REF!+#REF!+#REF!+BD283+BD284+BD285+BD286+BD287+BD288+BD289+BD290+BD291+BD292+BD293+BD294+BD295+BD296+BD297+BD298+BD299+BD300+BD301+BD302+BD303+BD304+BD305+#REF!+BD306+BD307+BD308+BD309+BD310+BD311+BD312+BD313+BD314+BD315+BD316+BD317+BD318+BD319+BD320+#REF!+BD321+#REF!+BD322+BD323+BD324+BD325+#REF!+BD326+BD327+BD328+BD329+BD330+BD331+BD332+BD333+BD334+BD335+BD336+BD337+BD338+#REF!+BD339+#REF!+#REF!+BD340+#REF!+BD341+BD342+BD343+BD344+BD345+BD346+BD347+BD348+#REF!+#REF!+#REF!+#REF!+#REF!+BD349+BD350+#REF!+BD351+#REF!+BD352+BD353+BD354+BD355+BD356+BD357+#REF!+BD358+BD359+#REF!+BD360+BD361+BD362+BD363+BD364+BD365+BD366+BD367+BD368+BD369+BD370+BD371+BD372+BD373+BD374+BD375+BD376+BD377+#REF!+BD378+BD379+BD380+#REF!+#REF!+BD381+BD382+BD383+BD384+BD385+BD386+BD387+BD388+#REF!+BD389+BD390+BD391+BD392+BD393+BD394+BD395+#REF!+#REF!+BD396+#REF!+BD397+BD398+BD399+BD400+BD401+BD402+BD403+BD404+BD405+BD406+BD407+BD408+BD409+BD410+BD411+BD412+BD413+BD414+BD415+BD416+BD417+#REF!+#REF!+#REF!+BD418+BD419+BD423+BD424+BD425+BD426+#REF!+BD427+#REF!+BD428+BD429+BD430+BD431+BD432+BD433+BD434+BD435+#REF!+#REF!+BD436+BD437+#REF!+BD438+BD439+BD440+BD441+BD442+#REF!+#REF!+BD443+BD444+BD445+#REF!+BD446+BD447+BD448+BD449+BD450+BD451+#REF!+#REF!+BD452+#REF!+#REF!+#REF!+BD453+#REF!+#REF!+#REF!+#REF!+#REF!+#REF!+BD454+BD455+BD456+BD457+BD458+BD459+BD460+BD461+BD463+BD462+BD464+#REF!+#REF!+#REF!+#REF!+#REF!+#REF!+#REF!+#REF!+#REF!+#REF!+#REF!+#REF!+#REF!+#REF!+#REF!+#REF!+#REF!+#REF!+#REF!+#REF!+#REF!+#REF!+#REF!+#REF!+#REF!+#REF!+#REF!+BD466+BD468+BD469+BD470+BD471+BD472+BD473+BD474+BD475+BD476+BD477+BD478+BD479+BD480+BD481+BD482+BD483+BD484+BD485+BD486+BD487+BD488+BD489+BD490+BD491+BD492+BD493+BD494+BD495+BD496+BD497+BD498+BD499+BD500+BD501+BD502+BD503+BD504+BD505+BD506+BD507+BD508+BD509+BD510+BD511+BD512+BD513+BD514+BD515+BD516+BD517+BD518+BD519+BD520+BD521+BD522+BD523+BD524+BD525+BD526+BD527+BD528+BD529+BD530+BD531+BD532+BD533+BD534+BD535+BD536+BD537+BD538+BD539+BD540+BD541+BD542+BD543+BD544+BD545+BD546+BD547+BD548+BD549+BD550+BD551+BD552+BD553+BD554+BD555+BD556+BD557+BD558+BD559+BD560+BD561+BD587+BD745+BD746+BD747+BD748+BD749+BD750+BD751+BD752+BD753+BD754+BD778+BD779+BD780+BD781+BD782+BD783+#REF!+BD1029+BD1030+BD1031+BD1032+BD1033+BD1034+BD1035+BD1077+BD1121</f>
        <v>#REF!</v>
      </c>
      <c r="BE1141" s="42" t="e">
        <f>+BE125+BE126+#REF!+#REF!+BE127+BE128+BE130+BE131+BE132+#REF!+BE133+#REF!+#REF!+#REF!+#REF!+BE134+BE135+#REF!+BE136+#REF!+#REF!+#REF!+BE137+BE138+BE139+BE140+#REF!+BE164+BE165+#REF!+BE167+BE168+BE178+#REF!+#REF!+#REF!+BE179+BE180+BE181+BE182+BE183+BE184+#REF!+BE185+BE186+BE187+BE188+BE189+#REF!+BE190+BE191+BE192+BE193+BE194+BE195+BE196+BE197+#REF!+BE198+BE199+BE200+BE201+#REF!+BE202+BE203+BE204+BE205+BE206+BE207+#REF!+BE208+#REF!+#REF!+#REF!+#REF!+#REF!+#REF!+#REF!+#REF!+#REF!+BE209+BE210+#REF!+BE211+BE212+BE213+BE214+BE215+BE216+BE217+BE218+BE219+BE220+BE221+BE222+BE223+BE224+#REF!+#REF!+BE225+#REF!+#REF!+BE226+#REF!+#REF!+#REF!+BE227+BE228+BE229+BE230+BE231+BE232+#REF!+BE233+BE234+BE235+BE236+#REF!+#REF!+#REF!+#REF!+#REF!+#REF!+#REF!+#REF!+#REF!+#REF!+#REF!+BE237+BE238+BE239+BE240+BE241+BE242+BE243+BE244+BE245+BE246+BE247+BE248+#REF!+#REF!+BE249+BE250+BE251+BE253+BE252+#REF!+BE254+BE255+#REF!+BE256+BE257+BE258+BE259+#REF!+BE260+#REF!+#REF!+BE261+BE262+BE263+#REF!+BE264+BE265+BE266+BE267+BE268+BE269+BE272+BE273+BE274+BE275+BE276+#REF!+#REF!+BE277+BE278+#REF!+BE279+BE280+BE281+BE282+#REF!+#REF!+#REF!+BE283+BE284+BE285+BE286+BE287+BE288+BE289+BE290+BE291+BE292+BE293+BE294+BE295+BE296+BE297+BE298+BE299+BE300+BE301+BE302+BE303+BE304+BE305+#REF!+BE306+BE307+BE308+BE309+BE310+BE311+BE312+BE313+BE314+BE315+BE316+BE317+BE318+BE319+BE320+#REF!+BE321+#REF!+BE322+BE323+BE324+BE325+#REF!+BE326+BE327+BE328+BE329+BE330+BE331+BE332+BE333+BE334+BE335+BE336+BE337+BE338+#REF!+BE339+#REF!+#REF!+BE340+#REF!+BE341+BE342+BE343+BE344+BE345+BE346+BE347+BE348+#REF!+#REF!+#REF!+#REF!+#REF!+BE349+BE350+#REF!+BE351+#REF!+BE352+BE353+BE354+BE355+BE356+BE357+#REF!+BE358+BE359+#REF!+BE360+BE361+BE362+BE363+BE364+BE365+BE366+BE367+BE368+BE369+BE370+BE371+BE372+BE373+BE374+BE375+BE376+BE377+#REF!+BE378+BE379+BE380+#REF!+#REF!+BE381+BE382+BE383+BE384+BE385+BE386+BE387+BE388+#REF!+BE389+BE390+BE391+BE392+BE393+BE394+BE395+#REF!+#REF!+BE396+#REF!+BE397+BE398+BE399+BE400+BE401+BE402+BE403+BE404+BE405+BE406+BE407+BE408+BE409+BE410+BE411+BE412+BE413+BE414+BE415+BE416+BE417+#REF!+#REF!+#REF!+BE418+BE419+BE423+BE424+BE425+BE426+#REF!+BE427+#REF!+BE428+BE429+BE430+BE431+BE432+BE433+BE434+BE435+#REF!+#REF!+BE436+BE437+#REF!+BE438+BE439+BE440+BE441+BE442+#REF!+#REF!+BE443+BE444+BE445+#REF!+BE446+BE447+BE448+BE449+BE450+BE451+#REF!+#REF!+BE452+#REF!+#REF!+#REF!+BE453+#REF!+#REF!+#REF!+#REF!+#REF!+#REF!+BE454+BE455+BE456+BE457+BE458+BE459+BE460+BE461+BE463+BE462+BE464+#REF!+#REF!+#REF!+#REF!+#REF!+#REF!+#REF!+#REF!+#REF!+#REF!+#REF!+#REF!+#REF!+#REF!+#REF!+#REF!+#REF!+#REF!+#REF!+#REF!+#REF!+#REF!+#REF!+#REF!+#REF!+#REF!+#REF!+BE466+BE468+BE469+BE470+BE471+BE472+BE473+BE474+BE475+BE476+BE477+BE478+BE479+BE480+BE481+BE482+BE483+BE484+BE485+BE486+BE487+BE488+BE489+BE490+BE491+BE492+BE493+BE494+BE495+BE496+BE497+BE498+BE499+BE500+BE501+BE502+BE503+BE504+BE505+BE506+BE507+BE508+BE509+BE510+BE511+BE512+BE513+BE514+BE515+BE516+BE517+BE518+BE519+BE520+BE521+BE522+BE523+BE524+BE525+BE526+BE527+BE528+BE529+BE530+BE531+BE532+BE533+BE534+BE535+BE536+BE537+BE538+BE539+BE540+BE541+BE542+BE543+BE544+BE545+BE546+BE547+BE548+BE549+BE550+BE551+BE552+BE553+BE554+BE555+BE556+BE557+BE558+BE559+BE560+BE561+BE587+BE745+BE746+BE747+BE748+BE749+BE750+BE751+BE752+BE753+BE754+BE778+BE779+BE780+BE781+BE782+BE783+#REF!+BE1029+BE1030+BE1031+BE1032+BE1033+BE1034+BE1035+BE1077+BE1121</f>
        <v>#REF!</v>
      </c>
      <c r="BF1141" s="42" t="e">
        <f>+BF125+BF126+#REF!+#REF!+BF127+BF128+BF130+BF131+BF132+#REF!+BF133+#REF!+#REF!+#REF!+#REF!+BF134+BF135+#REF!+BF136+#REF!+#REF!+#REF!+BF137+BF138+BF139+BF140+#REF!+BF164+BF165+#REF!+BF167+BF168+BF178+#REF!+#REF!+#REF!+BF179+BF180+BF181+BF182+BF183+BF184+#REF!+BF185+BF186+BF187+BF188+BF189+#REF!+BF190+BF191+BF192+BF193+BF194+BF195+BF196+BF197+#REF!+BF198+BF199+BF200+BF201+#REF!+BF202+BF203+BF204+BF205+BF206+BF207+#REF!+BF208+#REF!+#REF!+#REF!+#REF!+#REF!+#REF!+#REF!+#REF!+#REF!+BF209+BF210+#REF!+BF211+BF212+BF213+BF214+BF215+BF216+BF217+BF218+BF219+BF220+BF221+BF222+BF223+BF224+#REF!+#REF!+BF225+#REF!+#REF!+BF226+#REF!+#REF!+#REF!+BF227+BF228+BF229+BF230+BF231+BF232+#REF!+BF233+BF234+BF235+BF236+#REF!+#REF!+#REF!+#REF!+#REF!+#REF!+#REF!+#REF!+#REF!+#REF!+#REF!+BF237+BF238+BF239+BF240+BF241+BF242+BF243+BF244+BF245+BF246+BF247+BF248+#REF!+#REF!+BF249+BF250+BF251+BF253+BF252+#REF!+BF254+BF255+#REF!+BF256+BF257+BF258+BF259+#REF!+BF260+#REF!+#REF!+BF261+BF262+BF263+#REF!+BF264+BF265+BF266+BF267+BF268+BF269+BF272+BF273+BF274+BF275+BF276+#REF!+#REF!+BF277+BF278+#REF!+BF279+BF280+BF281+BF282+#REF!+#REF!+#REF!+BF283+BF284+BF285+BF286+BF287+BF288+BF289+BF290+BF291+BF292+BF293+BF294+BF295+BF296+BF297+BF298+BF299+BF300+BF301+BF302+BF303+BF304+BF305+#REF!+BF306+BF307+BF308+BF309+BF310+BF311+BF312+BF313+BF314+BF315+BF316+BF317+BF318+BF319+BF320+#REF!+BF321+#REF!+BF322+BF323+BF324+BF325+#REF!+BF326+BF327+BF328+BF329+BF330+BF331+BF332+BF333+BF334+BF335+BF336+BF337+BF338+#REF!+BF339+#REF!+#REF!+BF340+#REF!+BF341+BF342+BF343+BF344+BF345+BF346+BF347+BF348+#REF!+#REF!+#REF!+#REF!+#REF!+BF349+BF350+#REF!+BF351+#REF!+BF352+BF353+BF354+BF355+BF356+BF357+#REF!+BF358+BF359+#REF!+BF360+BF361+BF362+BF363+BF364+BF365+BF366+BF367+BF368+BF369+BF370+BF371+BF372+BF373+BF374+BF375+BF376+BF377+#REF!+BF378+BF379+BF380+#REF!+#REF!+BF381+BF382+BF383+BF384+BF385+BF386+BF387+BF388+#REF!+BF389+BF390+BF391+BF392+BF393+BF394+BF395+#REF!+#REF!+BF396+#REF!+BF397+BF398+BF399+BF400+BF401+BF402+BF403+BF404+BF405+BF406+BF407+BF408+BF409+BF410+BF411+BF412+BF413+BF414+BF415+BF416+BF417+#REF!+#REF!+#REF!+BF418+BF419+BF423+BF424+BF425+BF426+#REF!+BF427+#REF!+BF428+BF429+BF430+BF431+BF432+BF433+BF434+BF435+#REF!+#REF!+BF436+BF437+#REF!+BF438+BF439+BF440+BF441+BF442+#REF!+#REF!+BF443+BF444+BF445+#REF!+BF446+BF447+BF448+BF449+BF450+BF451+#REF!+#REF!+BF452+#REF!+#REF!+#REF!+BF453+#REF!+#REF!+#REF!+#REF!+#REF!+#REF!+BF454+BF455+BF456+BF457+BF458+BF459+BF460+BF461+BF463+BF462+BF464+#REF!+#REF!+#REF!+#REF!+#REF!+#REF!+#REF!+#REF!+#REF!+#REF!+#REF!+#REF!+#REF!+#REF!+#REF!+#REF!+#REF!+#REF!+#REF!+#REF!+#REF!+#REF!+#REF!+#REF!+#REF!+#REF!+#REF!+BF466+BF468+BF469+BF470+BF471+BF472+BF473+BF474+BF475+BF476+BF477+BF478+BF479+BF480+BF481+BF482+BF483+BF484+BF485+BF486+BF487+BF488+BF489+BF490+BF491+BF492+BF493+BF494+BF495+BF496+BF497+BF498+BF499+BF500+BF501+BF502+BF503+BF504+BF505+BF506+BF507+BF508+BF509+BF510+BF511+BF512+BF513+BF514+BF515+BF516+BF517+BF518+BF519+BF520+BF521+BF522+BF523+BF524+BF525+BF526+BF527+BF528+BF529+BF530+BF531+BF532+BF533+BF534+BF535+BF536+BF537+BF538+BF539+BF540+BF541+BF542+BF543+BF544+BF545+BF546+BF547+BF548+BF549+BF550+BF551+BF552+BF553+BF554+BF555+BF556+BF557+BF558+BF559+BF560+BF561+BF587+BF745+BF746+BF747+BF748+BF749+BF750+BF751+BF752+BF753+BF754+BF778+BF779+BF780+BF781+BF782+BF783+#REF!+BF1029+BF1030+BF1031+BF1032+BF1033+BF1034+BF1035+BF1077+BF1121</f>
        <v>#REF!</v>
      </c>
    </row>
    <row r="1142" spans="1:58" s="3" customFormat="1" ht="26.25" hidden="1" customHeight="1">
      <c r="A1142" s="14" t="s">
        <v>5</v>
      </c>
      <c r="B1142" s="14" t="s">
        <v>5</v>
      </c>
      <c r="C1142" s="14" t="s">
        <v>5</v>
      </c>
      <c r="D1142" s="83"/>
      <c r="E1142" s="83"/>
      <c r="F1142" s="50"/>
      <c r="G1142" s="50"/>
      <c r="H1142" s="52"/>
      <c r="I1142" s="52">
        <v>5</v>
      </c>
      <c r="J1142" s="42" t="e">
        <f t="shared" ref="J1142:P1142" si="611">+J1078+J1095+J1098+J1093+J1094</f>
        <v>#REF!</v>
      </c>
      <c r="K1142" s="42" t="e">
        <f t="shared" si="611"/>
        <v>#REF!</v>
      </c>
      <c r="L1142" s="42" t="e">
        <f t="shared" si="611"/>
        <v>#REF!</v>
      </c>
      <c r="M1142" s="42" t="e">
        <f t="shared" si="611"/>
        <v>#REF!</v>
      </c>
      <c r="N1142" s="42" t="e">
        <f t="shared" si="611"/>
        <v>#REF!</v>
      </c>
      <c r="O1142" s="42" t="e">
        <f t="shared" si="611"/>
        <v>#REF!</v>
      </c>
      <c r="P1142" s="42" t="e">
        <f t="shared" si="611"/>
        <v>#REF!</v>
      </c>
      <c r="Q1142" s="42">
        <f t="shared" ref="Q1142:V1142" si="612">+Q1093+Q1094</f>
        <v>125000</v>
      </c>
      <c r="R1142" s="42">
        <f t="shared" si="612"/>
        <v>0</v>
      </c>
      <c r="S1142" s="42">
        <f t="shared" si="612"/>
        <v>0</v>
      </c>
      <c r="T1142" s="42">
        <f t="shared" si="612"/>
        <v>0</v>
      </c>
      <c r="U1142" s="42">
        <f t="shared" si="612"/>
        <v>0</v>
      </c>
      <c r="V1142" s="42">
        <f t="shared" si="612"/>
        <v>0</v>
      </c>
      <c r="W1142" s="42" t="e">
        <f>+W1078+W1095+W1098+W1093+W1094</f>
        <v>#REF!</v>
      </c>
      <c r="X1142" s="42">
        <f t="shared" ref="X1142:AC1142" si="613">+X1093+X1094</f>
        <v>100000</v>
      </c>
      <c r="Y1142" s="42">
        <f t="shared" si="613"/>
        <v>0</v>
      </c>
      <c r="Z1142" s="42">
        <f t="shared" si="613"/>
        <v>0</v>
      </c>
      <c r="AA1142" s="42">
        <f t="shared" si="613"/>
        <v>0</v>
      </c>
      <c r="AB1142" s="42">
        <f t="shared" si="613"/>
        <v>0</v>
      </c>
      <c r="AC1142" s="42">
        <f t="shared" si="613"/>
        <v>0</v>
      </c>
      <c r="AD1142" s="42" t="e">
        <f>+AD1078+AD1095+AD1098+AD1093+AD1094</f>
        <v>#REF!</v>
      </c>
      <c r="AE1142" s="42">
        <f t="shared" ref="AE1142:AJ1142" si="614">+AE1093+AE1094</f>
        <v>81020</v>
      </c>
      <c r="AF1142" s="42">
        <f t="shared" si="614"/>
        <v>0</v>
      </c>
      <c r="AG1142" s="42">
        <f t="shared" si="614"/>
        <v>0</v>
      </c>
      <c r="AH1142" s="42">
        <f t="shared" si="614"/>
        <v>0</v>
      </c>
      <c r="AI1142" s="42">
        <f t="shared" si="614"/>
        <v>0</v>
      </c>
      <c r="AJ1142" s="42">
        <f t="shared" si="614"/>
        <v>0</v>
      </c>
      <c r="AK1142" s="42" t="e">
        <f>+AK1078+AK1095+AK1098+AK1093+AK1094</f>
        <v>#REF!</v>
      </c>
      <c r="AL1142" s="42">
        <f t="shared" ref="AL1142:AQ1142" si="615">+AL1093+AL1094</f>
        <v>391350</v>
      </c>
      <c r="AM1142" s="42">
        <f t="shared" si="615"/>
        <v>0</v>
      </c>
      <c r="AN1142" s="42">
        <f t="shared" si="615"/>
        <v>0</v>
      </c>
      <c r="AO1142" s="42">
        <f t="shared" si="615"/>
        <v>0</v>
      </c>
      <c r="AP1142" s="42">
        <f t="shared" si="615"/>
        <v>0</v>
      </c>
      <c r="AQ1142" s="42">
        <f t="shared" si="615"/>
        <v>0</v>
      </c>
      <c r="AR1142" s="42" t="e">
        <f>+AR1078+AR1095+AR1098+AR1093+AR1094</f>
        <v>#REF!</v>
      </c>
      <c r="AS1142" s="42">
        <f t="shared" ref="AS1142:AX1142" si="616">+AS1093+AS1094</f>
        <v>0</v>
      </c>
      <c r="AT1142" s="42">
        <f t="shared" si="616"/>
        <v>0</v>
      </c>
      <c r="AU1142" s="42">
        <f t="shared" si="616"/>
        <v>0</v>
      </c>
      <c r="AV1142" s="42">
        <f t="shared" si="616"/>
        <v>0</v>
      </c>
      <c r="AW1142" s="42">
        <f t="shared" si="616"/>
        <v>0</v>
      </c>
      <c r="AX1142" s="42">
        <f t="shared" si="616"/>
        <v>0</v>
      </c>
      <c r="AY1142" s="42" t="e">
        <f>+AY1078+AY1095+AY1098+AY1093+AY1094</f>
        <v>#REF!</v>
      </c>
      <c r="AZ1142" s="42" t="e">
        <f t="shared" ref="AZ1142:BF1142" si="617">+AZ1078+AZ1095+AZ1098+AZ1093+AZ1094</f>
        <v>#REF!</v>
      </c>
      <c r="BA1142" s="42" t="e">
        <f t="shared" si="617"/>
        <v>#REF!</v>
      </c>
      <c r="BB1142" s="42" t="e">
        <f t="shared" si="617"/>
        <v>#REF!</v>
      </c>
      <c r="BC1142" s="42" t="e">
        <f t="shared" si="617"/>
        <v>#REF!</v>
      </c>
      <c r="BD1142" s="42" t="e">
        <f t="shared" si="617"/>
        <v>#REF!</v>
      </c>
      <c r="BE1142" s="42" t="e">
        <f t="shared" si="617"/>
        <v>#REF!</v>
      </c>
      <c r="BF1142" s="42" t="e">
        <f t="shared" si="617"/>
        <v>#REF!</v>
      </c>
    </row>
    <row r="1143" spans="1:58" s="3" customFormat="1" ht="26.25" hidden="1" customHeight="1">
      <c r="A1143" s="14" t="s">
        <v>18</v>
      </c>
      <c r="B1143" s="14" t="s">
        <v>18</v>
      </c>
      <c r="C1143" s="14" t="s">
        <v>18</v>
      </c>
      <c r="D1143" s="83"/>
      <c r="E1143" s="83"/>
      <c r="F1143" s="50"/>
      <c r="G1143" s="50"/>
      <c r="H1143" s="52"/>
      <c r="I1143" s="52">
        <v>3</v>
      </c>
      <c r="J1143" s="42">
        <f t="shared" ref="J1143:AR1143" si="618">+J1100+J1101+J1102</f>
        <v>225556885.044</v>
      </c>
      <c r="K1143" s="42">
        <f t="shared" si="618"/>
        <v>11242219.535</v>
      </c>
      <c r="L1143" s="42">
        <f t="shared" si="618"/>
        <v>0</v>
      </c>
      <c r="M1143" s="42">
        <f t="shared" si="618"/>
        <v>425171.1284843898</v>
      </c>
      <c r="N1143" s="42">
        <f t="shared" si="618"/>
        <v>48239539.950000003</v>
      </c>
      <c r="O1143" s="42">
        <f t="shared" si="618"/>
        <v>8070097</v>
      </c>
      <c r="P1143" s="42">
        <f t="shared" si="618"/>
        <v>293533912.65748441</v>
      </c>
      <c r="Q1143" s="42">
        <f t="shared" si="618"/>
        <v>11359190.788000001</v>
      </c>
      <c r="R1143" s="42">
        <f t="shared" si="618"/>
        <v>0</v>
      </c>
      <c r="S1143" s="42">
        <f t="shared" si="618"/>
        <v>0</v>
      </c>
      <c r="T1143" s="42">
        <f t="shared" si="618"/>
        <v>0</v>
      </c>
      <c r="U1143" s="42">
        <f t="shared" si="618"/>
        <v>0</v>
      </c>
      <c r="V1143" s="42">
        <f t="shared" si="618"/>
        <v>0</v>
      </c>
      <c r="W1143" s="42">
        <f t="shared" si="618"/>
        <v>511532556.7050643</v>
      </c>
      <c r="X1143" s="42">
        <f t="shared" si="618"/>
        <v>11020720.05438</v>
      </c>
      <c r="Y1143" s="42">
        <f t="shared" si="618"/>
        <v>0</v>
      </c>
      <c r="Z1143" s="42">
        <f t="shared" si="618"/>
        <v>0</v>
      </c>
      <c r="AA1143" s="42">
        <f t="shared" si="618"/>
        <v>0</v>
      </c>
      <c r="AB1143" s="42">
        <f t="shared" si="618"/>
        <v>0</v>
      </c>
      <c r="AC1143" s="42">
        <f t="shared" si="618"/>
        <v>0</v>
      </c>
      <c r="AD1143" s="42">
        <f t="shared" si="618"/>
        <v>607809980.37875998</v>
      </c>
      <c r="AE1143" s="42">
        <f t="shared" si="618"/>
        <v>11339143.1818</v>
      </c>
      <c r="AF1143" s="42">
        <f t="shared" si="618"/>
        <v>0</v>
      </c>
      <c r="AG1143" s="42">
        <f t="shared" si="618"/>
        <v>0</v>
      </c>
      <c r="AH1143" s="42">
        <f t="shared" si="618"/>
        <v>0</v>
      </c>
      <c r="AI1143" s="42">
        <f t="shared" si="618"/>
        <v>0</v>
      </c>
      <c r="AJ1143" s="42">
        <f t="shared" si="618"/>
        <v>0</v>
      </c>
      <c r="AK1143" s="42">
        <f t="shared" si="618"/>
        <v>459805458.69360006</v>
      </c>
      <c r="AL1143" s="42">
        <f t="shared" si="618"/>
        <v>95355773.371179998</v>
      </c>
      <c r="AM1143" s="42">
        <f t="shared" si="618"/>
        <v>0</v>
      </c>
      <c r="AN1143" s="42">
        <f t="shared" si="618"/>
        <v>0</v>
      </c>
      <c r="AO1143" s="42">
        <f t="shared" si="618"/>
        <v>0</v>
      </c>
      <c r="AP1143" s="42">
        <f t="shared" si="618"/>
        <v>0</v>
      </c>
      <c r="AQ1143" s="42">
        <f t="shared" si="618"/>
        <v>0</v>
      </c>
      <c r="AR1143" s="42">
        <f t="shared" si="618"/>
        <v>1975026376.4349086</v>
      </c>
      <c r="AS1143" s="42">
        <f t="shared" ref="AS1143:AY1143" si="619">+AS1100+AS1101+AS1102</f>
        <v>0</v>
      </c>
      <c r="AT1143" s="42">
        <f t="shared" si="619"/>
        <v>0</v>
      </c>
      <c r="AU1143" s="42">
        <f t="shared" si="619"/>
        <v>0</v>
      </c>
      <c r="AV1143" s="42">
        <f t="shared" si="619"/>
        <v>0</v>
      </c>
      <c r="AW1143" s="42">
        <f t="shared" si="619"/>
        <v>0</v>
      </c>
      <c r="AX1143" s="42">
        <f t="shared" si="619"/>
        <v>0</v>
      </c>
      <c r="AY1143" s="42">
        <f t="shared" si="619"/>
        <v>604079813.37</v>
      </c>
      <c r="AZ1143" s="42">
        <f t="shared" ref="AZ1143:BF1143" si="620">+AZ1100+AZ1101+AZ1102</f>
        <v>1973562690.9239399</v>
      </c>
      <c r="BA1143" s="42">
        <f t="shared" si="620"/>
        <v>60606826.914999999</v>
      </c>
      <c r="BB1143" s="42">
        <f t="shared" si="620"/>
        <v>2347000</v>
      </c>
      <c r="BC1143" s="42">
        <f t="shared" si="620"/>
        <v>59418533.525968783</v>
      </c>
      <c r="BD1143" s="42">
        <f t="shared" si="620"/>
        <v>467532177.84000003</v>
      </c>
      <c r="BE1143" s="42">
        <f t="shared" si="620"/>
        <v>14634960.6</v>
      </c>
      <c r="BF1143" s="42">
        <f t="shared" si="620"/>
        <v>2580090409.709909</v>
      </c>
    </row>
    <row r="1144" spans="1:58" s="3" customFormat="1" ht="26.25" hidden="1" customHeight="1">
      <c r="A1144" s="14" t="s">
        <v>9</v>
      </c>
      <c r="B1144" s="14" t="s">
        <v>9</v>
      </c>
      <c r="C1144" s="14" t="s">
        <v>9</v>
      </c>
      <c r="D1144" s="83"/>
      <c r="E1144" s="83"/>
      <c r="F1144" s="50"/>
      <c r="G1144" s="50"/>
      <c r="H1144" s="52"/>
      <c r="I1144" s="52">
        <v>234</v>
      </c>
      <c r="J1144" s="42" t="e">
        <f>+J563+J564+J565+J566+J567+J568+J569+J570+J571+J572+J574+J575+J576+J577+J578+J581+J582+J583+J584+J585+J586+J589+J590+J591+J592+J593+#REF!+#REF!+#REF!+J594+J595+J596+J597+J598+J599+J600+J601+J602+J603+J604+J605+J606+J607+J608+J609+J610+J611+J612+J613+J614+J615+J616+J617+J618+J619+J620+J621+J622+J623+J624+J625+J626+J627+J628+J629+#REF!+#REF!+#REF!+#REF!+#REF!+#REF!+#REF!+#REF!+#REF!+#REF!+#REF!+#REF!+#REF!+#REF!+#REF!+#REF!+#REF!+#REF!+J635+J636+J637+J638+J639+J640+J641+J642+J643+J644+J645+J646+J647+J648+J649+J650+J653+J654+J655+J656+J657+J658+J659+J660+J661+J662+J663+J664+J665+J666+J667+J668+J669+J670+J672+J673+J674+J675+J676+J677+J678+J679+J680+J681+J682+J683+J684+J945+J961+J934+J935+J936+J942+J943+J944+J949+J947+J685+J686+J687+J688+J689+J690+J691+J692+J693+J694+J695+J696+J697+J698+J699+J700+J701+J702+J703+J704+J705+J706+J707+J708+J709+J710+J711+J712+J713+J717+J718+J719+#REF!+J720+J721+J722+J724+J729+J732+J733+#REF!+J734+J735+J736+J737+J738+J739+J740+J741+J742+J743+J755+J756+J757+J759+J760+#REF!+J761+J763+J764+J765+J766+J767+J768+J769+J770+J771+J772+J972+J973+J974+J975+J979+J980+J981+J991+J992+#REF!+J1038+J1039+J1040+J1041+J1042+J1043+J1044+J1045+J1046+J1047+J1048+J1049+J1096</f>
        <v>#REF!</v>
      </c>
      <c r="K1144" s="42" t="e">
        <f>+K563+K564+K565+K566+K567+K568+K569+K570+K571+K572+K574+K575+K576+K577+K578+K581+K582+K583+K584+K585+K586+K589+K590+K591+K592+K593+#REF!+#REF!+#REF!+K594+K595+K596+K597+K598+K599+K600+K601+K602+K603+K604+K605+K606+K607+K608+K609+K610+K611+K612+K613+K614+K615+K616+K617+K618+K619+K620+K621+K622+K623+K624+K625+K626+K627+K628+K629+#REF!+#REF!+#REF!+#REF!+#REF!+#REF!+#REF!+#REF!+#REF!+#REF!+#REF!+#REF!+#REF!+#REF!+#REF!+#REF!+#REF!+#REF!+K635+K636+K637+K638+K639+K640+K641+K642+K643+K644+K645+K646+K647+K648+K649+K650+K653+K654+K655+K656+K657+K658+K659+K660+K661+K662+K663+K664+K665+K666+K667+K668+K669+K670+K672+K673+K674+K675+K676+K677+K678+K679+K680+K681+K682+K683+K684+K945+K961+K934+K935+K936+K942+K943+K944+K949+K947+K685+K686+K687+K688+K689+K690+K691+K692+K693+K694+K695+K696+K697+K698+K699+K700+K701+K702+K703+K704+K705+K706+K707+K708+K709+K710+K711+K712+K713+K717+K718+K719+#REF!+K720+K721+K722+K724+K729+K732+K733+#REF!+K734+K735+K736+K737+K738+K739+K740+K741+K742+K743+K755+K756+K757+K759+K760+#REF!+K761+K763+K764+K765+K766+K767+K768+K769+K770+K771+K772+K972+K973+K974+K975+K979+K980+K981+K991+K992+#REF!+K1038+K1039+K1040+K1041+K1042+K1043+K1044+K1045+K1046+K1047+K1048+K1049+K1096</f>
        <v>#REF!</v>
      </c>
      <c r="L1144" s="42" t="e">
        <f>+L563+L564+L565+L566+L567+L568+L569+L570+L571+L572+L574+L575+L576+L577+L578+L581+L582+L583+L584+L585+L586+L589+L590+L591+L592+L593+#REF!+#REF!+#REF!+L594+L595+L596+L597+L598+L599+L600+L601+L602+L603+L604+L605+L606+L607+L608+L609+L610+L611+L612+L613+L614+L615+L616+L617+L618+L619+L620+L621+L622+L623+L624+L625+L626+L627+L628+L629+#REF!+#REF!+#REF!+#REF!+#REF!+#REF!+#REF!+#REF!+#REF!+#REF!+#REF!+#REF!+#REF!+#REF!+#REF!+#REF!+#REF!+#REF!+L635+L636+L637+L638+L639+L640+L641+L642+L643+L644+L645+L646+L647+L648+L649+L650+L653+L654+L655+L656+L657+L658+L659+L660+L661+L662+L663+L664+L665+L666+L667+L668+L669+L670+L672+L673+L674+L675+L676+L677+L678+L679+L680+L681+L682+L683+L684+L945+L961+L934+L935+L936+L942+L943+L944+L949+L947+L685+L686+L687+L688+L689+L690+L691+L692+L693+L694+L695+L696+L697+L698+L699+L700+L701+L702+L703+L704+L705+L706+L707+L708+L709+L710+L711+L712+L713+L717+L718+L719+#REF!+L720+L721+L722+L724+L729+L732+L733+#REF!+L734+L735+L736+L737+L738+L739+L740+L741+L742+L743+L755+L756+L757+L759+L760+#REF!+L761+L763+L764+L765+L766+L767+L768+L769+L770+L771+L772+L972+L973+L974+L975+L979+L980+L981+L991+L992+#REF!+L1038+L1039+L1040+L1041+L1042+L1043+L1044+L1045+L1046+L1047+L1048+L1049+L1096</f>
        <v>#REF!</v>
      </c>
      <c r="M1144" s="42" t="e">
        <f>+M563+M564+M565+M566+M567+M568+M569+M570+M571+M572+M574+M575+M576+M577+M578+M581+M582+M583+M584+M585+M586+M589+M590+M591+M592+M593+#REF!+#REF!+#REF!+M594+M595+M596+M597+M598+M599+M600+M601+M602+M603+M604+M605+M606+M607+M608+M609+M610+M611+M612+M613+M614+M615+M616+M617+M618+M619+M620+M621+M622+M623+M624+M625+M626+M627+M628+M629+#REF!+#REF!+#REF!+#REF!+#REF!+#REF!+#REF!+#REF!+#REF!+#REF!+#REF!+#REF!+#REF!+#REF!+#REF!+#REF!+#REF!+#REF!+M635+M636+M637+M638+M639+M640+M641+M642+M643+M644+M645+M646+M647+M648+M649+M650+M653+M654+M655+M656+M657+M658+M659+M660+M661+M662+M663+M664+M665+M666+M667+M668+M669+M670+M672+M673+M674+M675+M676+M677+M678+M679+M680+M681+M682+M683+M684+M945+M961+M934+M935+M936+M942+M943+M944+M949+M947+M685+M686+M687+M688+M689+M690+M691+M692+M693+M694+M695+M696+M697+M698+M699+M700+M701+M702+M703+M704+M705+M706+M707+M708+M709+M710+M711+M712+M713+M717+M718+M719+#REF!+M720+M721+M722+M724+M729+M732+M733+#REF!+M734+M735+M736+M737+M738+M739+M740+M741+M742+M743+M755+M756+M757+M759+M760+#REF!+M761+M763+M764+M765+M766+M767+M768+M769+M770+M771+M772+M972+M973+M974+M975+M979+M980+M981+M991+M992+#REF!+M1038+M1039+M1040+M1041+M1042+M1043+M1044+M1045+M1046+M1047+M1048+M1049+M1096</f>
        <v>#REF!</v>
      </c>
      <c r="N1144" s="42" t="e">
        <f>+N563+N564+N565+N566+N567+N568+N569+N570+N571+N572+N574+N575+N576+N577+N578+N581+N582+N583+N584+N585+N586+N589+N590+N591+N592+N593+#REF!+#REF!+#REF!+N594+N595+N596+N597+N598+N599+N600+N601+N602+N603+N604+N605+N606+N607+N608+N609+N610+N611+N612+N613+N614+N615+N616+N617+N618+N619+N620+N621+N622+N623+N624+N625+N626+N627+N628+N629+#REF!+#REF!+#REF!+#REF!+#REF!+#REF!+#REF!+#REF!+#REF!+#REF!+#REF!+#REF!+#REF!+#REF!+#REF!+#REF!+#REF!+#REF!+N635+N636+N637+N638+N639+N640+N641+N642+N643+N644+N645+N646+N647+N648+N649+N650+N653+N654+N655+N656+N657+N658+N659+N660+N661+N662+N663+N664+N665+N666+N667+N668+N669+N670+N672+N673+N674+N675+N676+N677+N678+N679+N680+N681+N682+N683+N684+N945+N961+N934+N935+N936+N942+N943+N944+N949+N947+N685+N686+N687+N688+N689+N690+N691+N692+N693+N694+N695+N696+N697+N698+N699+N700+N701+N702+N703+N704+N705+N706+N707+N708+N709+N710+N711+N712+N713+N717+N718+N719+#REF!+N720+N721+N722+N724+N729+N732+N733+#REF!+N734+N735+N736+N737+N738+N739+N740+N741+N742+N743+N755+N756+N757+N759+N760+#REF!+N761+N763+N764+N765+N766+N767+N768+N769+N770+N771+N772+N972+N973+N974+N975+N979+N980+N981+N991+N992+#REF!+N1038+N1039+N1040+N1041+N1042+N1043+N1044+N1045+N1046+N1047+N1048+N1049+N1096</f>
        <v>#REF!</v>
      </c>
      <c r="O1144" s="42" t="e">
        <f>+O563+O564+O565+O566+O567+O568+O569+O570+O571+O572+O574+O575+O576+O577+O578+O581+O582+O583+O584+O585+O586+O589+O590+O591+O592+O593+#REF!+#REF!+#REF!+O594+O595+O596+O597+O598+O599+O600+O601+O602+O603+O604+O605+O606+O607+O608+O609+O610+O611+O612+O613+O614+O615+O616+O617+O618+O619+O620+O621+O622+O623+O624+O625+O626+O627+O628+O629+#REF!+#REF!+#REF!+#REF!+#REF!+#REF!+#REF!+#REF!+#REF!+#REF!+#REF!+#REF!+#REF!+#REF!+#REF!+#REF!+#REF!+#REF!+O635+O636+O637+O638+O639+O640+O641+O642+O643+O644+O645+O646+O647+O648+O649+O650+O653+O654+O655+O656+O657+O658+O659+O660+O661+O662+O663+O664+O665+O666+O667+O668+O669+O670+O672+O673+O674+O675+O676+O677+O678+O679+O680+O681+O682+O683+O684+O945+O961+O934+O935+O936+O942+O943+O944+O949+O947+O685+O686+O687+O688+O689+O690+O691+O692+O693+O694+O695+O696+O697+O698+O699+O700+O701+O702+O703+O704+O705+O706+O707+O708+O709+O710+O711+O712+O713+O717+O718+O719+#REF!+O720+O721+O722+O724+O729+O732+O733+#REF!+O734+O735+O736+O737+O738+O739+O740+O741+O742+O743+O755+O756+O757+O759+O760+#REF!+O761+O763+O764+O765+O766+O767+O768+O769+O770+O771+O772+O972+O973+O974+O975+O979+O980+O981+O991+O992+#REF!+O1038+O1039+O1040+O1041+O1042+O1043+O1044+O1045+O1046+O1047+O1048+O1049+O1096</f>
        <v>#REF!</v>
      </c>
      <c r="P1144" s="42" t="e">
        <f>+P563+P564+P565+P566+P567+P568+P569+P570+P571+P572+P574+P575+P576+P577+P578+P581+P582+P583+P584+P585+P586+P589+P590+P591+P592+P593+#REF!+#REF!+#REF!+P594+P595+P596+P597+P598+P599+P600+P601+P602+P603+P604+P605+P606+P607+P608+P609+P610+P611+P612+P613+P614+P615+P616+P617+P618+P619+P620+P621+P622+P623+P624+P625+P626+P627+P628+P629+#REF!+#REF!+#REF!+#REF!+#REF!+#REF!+#REF!+#REF!+#REF!+#REF!+#REF!+#REF!+#REF!+#REF!+#REF!+#REF!+#REF!+#REF!+P635+P636+P637+P638+P639+P640+P641+P642+P643+P644+P645+P646+P647+P648+P649+P650+P653+P654+P655+P656+P657+P658+P659+P660+P661+P662+P663+P664+P665+P666+P667+P668+P669+P670+P672+P673+P674+P675+P676+P677+P678+P679+P680+P681+P682+P683+P684+P945+P961+P934+P935+P936+P942+P943+P944+P949+P947+P685+P686+P687+P688+P689+P690+P691+P692+P693+P694+P695+P696+P697+P698+P699+P700+P701+P702+P703+P704+P705+P706+P707+P708+P709+P710+P711+P712+P713+P717+P718+P719+#REF!+P720+P721+P722+P724+P729+P732+P733+#REF!+P734+P735+P736+P737+P738+P739+P740+P741+P742+P743+P755+P756+P757+P759+P760+#REF!+P761+P763+P764+P765+P766+P767+P768+P769+P770+P771+P772+P972+P973+P974+P975+P979+P980+P981+P991+P992+#REF!+P1038+P1039+P1040+P1041+P1042+P1043+P1044+P1045+P1046+P1047+P1048+P1049+P1096</f>
        <v>#REF!</v>
      </c>
      <c r="Q1144" s="42" t="e">
        <f>+Q563+Q564+Q565+Q566+Q567+Q568+Q569+Q570+Q571+Q572+Q574+Q575+Q576+Q577+Q578+Q581+Q582+Q583+Q584+Q585+Q586+Q589+Q590+Q591+Q592+Q593+#REF!+#REF!+#REF!+Q594+Q595+Q596+Q597+Q598+Q599+Q600+Q601+Q602+Q603+Q604+Q605+Q606+Q607+Q608+Q609+Q610+Q611+Q612+Q613+Q614+Q615+Q616+Q617+Q618+Q619+Q620+Q621+Q622+Q623+Q624+Q625+Q626+Q627+Q628+Q629+#REF!+#REF!+#REF!+#REF!+#REF!+#REF!+#REF!+#REF!+#REF!+#REF!+#REF!+#REF!+#REF!+#REF!+#REF!+#REF!+#REF!+#REF!+Q635+Q636+Q637+Q638+Q639+Q640+Q641+Q642+Q643+Q644+Q645+Q646+Q647+Q648+Q649+Q650+Q653+Q654+Q655+Q656+Q657+Q658+Q659+Q660+Q661+Q662+Q663+Q664+Q665+Q666+Q667+Q668+Q669+Q670+Q672+Q673+Q674+Q675+Q676+Q677+Q678+Q679+Q680+Q681+Q682+Q683+Q684+Q945+Q961+Q934+Q935+Q936+Q942+Q943+Q944+Q949+Q947+Q685+Q686+Q687+Q688+Q689+Q690+Q691+Q692+Q693+Q694+Q695+Q696+Q697+Q698+Q699+Q700+Q701+Q702+Q703+Q704+Q705+Q706+Q707+Q708+Q709+Q710+Q711+Q712+Q713+Q717+Q718+Q719+#REF!+Q720+Q721+Q722+Q724+Q729+Q732+Q733+#REF!+Q734+Q735+Q736+Q737+Q738+Q739+Q740+Q741+Q742+Q743+Q755+Q756+Q757+Q759+Q760+#REF!+Q761+Q763+Q764+Q765+Q766+Q767+Q768+Q769+Q770+Q771+Q772+Q972+Q973+Q974+Q975+Q979+Q980+Q981+Q991+Q992+#REF!+Q1038+Q1039+Q1040+Q1041+Q1042+Q1043+Q1044+Q1045+Q1046+Q1047+Q1048+Q1049+Q1096</f>
        <v>#REF!</v>
      </c>
      <c r="R1144" s="42" t="e">
        <f>+R563+R564+R565+R566+R567+R568+R569+R570+R571+R572+R574+R575+R576+R577+R578+R581+R582+R583+R584+R585+R586+R589+R590+R591+R592+R593+#REF!+#REF!+#REF!+R594+R595+R596+R597+R598+R599+R600+R601+R602+R603+R604+R605+R606+R607+R608+R609+R610+R611+R612+R613+R614+R615+R616+R617+R618+R619+R620+R621+R622+R623+R624+R625+R626+R627+R628+R629+#REF!+#REF!+#REF!+#REF!+#REF!+#REF!+#REF!+#REF!+#REF!+#REF!+#REF!+#REF!+#REF!+#REF!+#REF!+#REF!+#REF!+#REF!+R635+R636+R637+R638+R639+R640+R641+R642+R643+R644+R645+R646+R647+R648+R649+R650+R653+R654+R655+R656+R657+R658+R659+R660+R661+R662+R663+R664+R665+R666+R667+R668+R669+R670+R672+R673+R674+R675+R676+R677+R678+R679+R680+R681+R682+R683+R684+R945+R961+R934+R935+R936+R942+R943+R944+R949+R947+R685+R686+R687+R688+R689+R690+R691+R692+R693+R694+R695+R696+R697+R698+R699+R700+R701+R702+R703+R704+R705+R706+R707+R708+R709+R710+R711+R712+R713+R717+R718+R719+#REF!+R720+R721+R722+R724+R729+R732+R733+#REF!+R734+R735+R736+R737+R738+R739+R740+R741+R742+R743+R755+R756+R757+R759+R760+#REF!+R761+R763+R764+R765+R766+R767+R768+R769+R770+R771+R772+R972+R973+R974+R975+R979+R980+R981+R991+R992+#REF!+R1038+R1039+R1040+R1041+R1042+R1043+R1044+R1045+R1046+R1047+R1048+R1049+R1096</f>
        <v>#REF!</v>
      </c>
      <c r="S1144" s="42" t="e">
        <f>+S563+S564+S565+S566+S567+S568+S569+S570+S571+S572+S574+S575+S576+S577+S578+S581+S582+S583+S584+S585+S586+S589+S590+S591+S592+S593+#REF!+#REF!+#REF!+S594+S595+S596+S597+S598+S599+S600+S601+S602+S603+S604+S605+S606+S607+S608+S609+S610+S611+S612+S613+S614+S615+S616+S617+S618+S619+S620+S621+S622+S623+S624+S625+S626+S627+S628+S629+#REF!+#REF!+#REF!+#REF!+#REF!+#REF!+#REF!+#REF!+#REF!+#REF!+#REF!+#REF!+#REF!+#REF!+#REF!+#REF!+#REF!+#REF!+S635+S636+S637+S638+S639+S640+S641+S642+S643+S644+S645+S646+S647+S648+S649+S650+S653+S654+S655+S656+S657+S658+S659+S660+S661+S662+S663+S664+S665+S666+S667+S668+S669+S670+S672+S673+S674+S675+S676+S677+S678+S679+S680+S681+S682+S683+S684+S945+S961+S934+S935+S936+S942+S943+S944+S949+S947+S685+S686+S687+S688+S689+S690+S691+S692+S693+S694+S695+S696+S697+S698+S699+S700+S701+S702+S703+S704+S705+S706+S707+S708+S709+S710+S711+S712+S713+S717+S718+S719+#REF!+S720+S721+S722+S724+S729+S732+S733+#REF!+S734+S735+S736+S737+S738+S739+S740+S741+S742+S743+S755+S756+S757+S759+S760+#REF!+S761+S763+S764+S765+S766+S767+S768+S769+S770+S771+S772+S972+S973+S974+S975+S979+S980+S981+S991+S992+#REF!+S1038+S1039+S1040+S1041+S1042+S1043+S1044+S1045+S1046+S1047+S1048+S1049+S1096</f>
        <v>#REF!</v>
      </c>
      <c r="T1144" s="42" t="e">
        <f>+T563+T564+T565+T566+T567+T568+T569+T570+T571+T572+T574+T575+T576+T577+T578+T581+T582+T583+T584+T585+T586+T589+T590+T591+T592+T593+#REF!+#REF!+#REF!+T594+T595+T596+T597+T598+T599+T600+T601+T602+T603+T604+T605+T606+T607+T608+T609+T610+T611+T612+T613+T614+T615+T616+T617+T618+T619+T620+T621+T622+T623+T624+T625+T626+T627+T628+T629+#REF!+#REF!+#REF!+#REF!+#REF!+#REF!+#REF!+#REF!+#REF!+#REF!+#REF!+#REF!+#REF!+#REF!+#REF!+#REF!+#REF!+#REF!+T635+T636+T637+T638+T639+T640+T641+T642+T643+T644+T645+T646+T647+T648+T649+T650+T653+T654+T655+T656+T657+T658+T659+T660+T661+T662+T663+T664+T665+T666+T667+T668+T669+T670+T672+T673+T674+T675+T676+T677+T678+T679+T680+T681+T682+T683+T684+T945+T961+T934+T935+T936+T942+T943+T944+T949+T947+T685+T686+T687+T688+T689+T690+T691+T692+T693+T694+T695+T696+T697+T698+T699+T700+T701+T702+T703+T704+T705+T706+T707+T708+T709+T710+T711+T712+T713+T717+T718+T719+#REF!+T720+T721+T722+T724+T729+T732+T733+#REF!+T734+T735+T736+T737+T738+T739+T740+T741+T742+T743+T755+T756+T757+T759+T760+#REF!+T761+T763+T764+T765+T766+T767+T768+T769+T770+T771+T772+T972+T973+T974+T975+T979+T980+T981+T991+T992+#REF!+T1038+T1039+T1040+T1041+T1042+T1043+T1044+T1045+T1046+T1047+T1048+T1049+T1096</f>
        <v>#REF!</v>
      </c>
      <c r="U1144" s="42" t="e">
        <f>+U563+U564+U565+U566+U567+U568+U569+U570+U571+U572+U574+U575+U576+U577+U578+U581+U582+U583+U584+U585+U586+U589+U590+U591+U592+U593+#REF!+#REF!+#REF!+U594+U595+U596+U597+U598+U599+U600+U601+U602+U603+U604+U605+U606+U607+U608+U609+U610+U611+U612+U613+U614+U615+U616+U617+U618+U619+U620+U621+U622+U623+U624+U625+U626+U627+U628+U629+#REF!+#REF!+#REF!+#REF!+#REF!+#REF!+#REF!+#REF!+#REF!+#REF!+#REF!+#REF!+#REF!+#REF!+#REF!+#REF!+#REF!+#REF!+U635+U636+U637+U638+U639+U640+U641+U642+U643+U644+U645+U646+U647+U648+U649+U650+U653+U654+U655+U656+U657+U658+U659+U660+U661+U662+U663+U664+U665+U666+U667+U668+U669+U670+U672+U673+U674+U675+U676+U677+U678+U679+U680+U681+U682+U683+U684+U945+U961+U934+U935+U936+U942+U943+U944+U949+U947+U685+U686+U687+U688+U689+U690+U691+U692+U693+U694+U695+U696+U697+U698+U699+U700+U701+U702+U703+U704+U705+U706+U707+U708+U709+U710+U711+U712+U713+U717+U718+U719+#REF!+U720+U721+U722+U724+U729+U732+U733+#REF!+U734+U735+U736+U737+U738+U739+U740+U741+U742+U743+U755+U756+U757+U759+U760+#REF!+U761+U763+U764+U765+U766+U767+U768+U769+U770+U771+U772+U972+U973+U974+U975+U979+U980+U981+U991+U992+#REF!+U1038+U1039+U1040+U1041+U1042+U1043+U1044+U1045+U1046+U1047+U1048+U1049+U1096</f>
        <v>#REF!</v>
      </c>
      <c r="V1144" s="42" t="e">
        <f>+V563+V564+V565+V566+V567+V568+V569+V570+V571+V572+V574+V575+V576+V577+V578+V581+V582+V583+V584+V585+V586+V589+V590+V591+V592+V593+#REF!+#REF!+#REF!+V594+V595+V596+V597+V598+V599+V600+V601+V602+V603+V604+V605+V606+V607+V608+V609+V610+V611+V612+V613+V614+V615+V616+V617+V618+V619+V620+V621+V622+V623+V624+V625+V626+V627+V628+V629+#REF!+#REF!+#REF!+#REF!+#REF!+#REF!+#REF!+#REF!+#REF!+#REF!+#REF!+#REF!+#REF!+#REF!+#REF!+#REF!+#REF!+#REF!+V635+V636+V637+V638+V639+V640+V641+V642+V643+V644+V645+V646+V647+V648+V649+V650+V653+V654+V655+V656+V657+V658+V659+V660+V661+V662+V663+V664+V665+V666+V667+V668+V669+V670+V672+V673+V674+V675+V676+V677+V678+V679+V680+V681+V682+V683+V684+V945+V961+V934+V935+V936+V942+V943+V944+V949+V947+V685+V686+V687+V688+V689+V690+V691+V692+V693+V694+V695+V696+V697+V698+V699+V700+V701+V702+V703+V704+V705+V706+V707+V708+V709+V710+V711+V712+V713+V717+V718+V719+#REF!+V720+V721+V722+V724+V729+V732+V733+#REF!+V734+V735+V736+V737+V738+V739+V740+V741+V742+V743+V755+V756+V757+V759+V760+#REF!+V761+V763+V764+V765+V766+V767+V768+V769+V770+V771+V772+V972+V973+V974+V975+V979+V980+V981+V991+V992+#REF!+V1038+V1039+V1040+V1041+V1042+V1043+V1044+V1045+V1046+V1047+V1048+V1049+V1096</f>
        <v>#REF!</v>
      </c>
      <c r="W1144" s="42" t="e">
        <f>+W563+W564+W565+W566+W567+W568+W569+W570+W571+W572+W574+W575+W576+W577+W578+W581+W582+W583+W584+W585+W586+W589+W590+W591+W592+W593+#REF!+#REF!+#REF!+W594+W595+W596+W597+W598+W599+W600+W601+W602+W603+W604+W605+W606+W607+W608+W609+W610+W611+W612+W613+W614+W615+W616+W617+W618+W619+W620+W621+W622+W623+W624+W625+W626+W627+W628+W629+#REF!+#REF!+#REF!+#REF!+#REF!+#REF!+#REF!+#REF!+#REF!+#REF!+#REF!+#REF!+#REF!+#REF!+#REF!+#REF!+#REF!+#REF!+W635+W636+W637+W638+W639+W640+W641+W642+W643+W644+W645+W646+W647+W648+W649+W650+W653+W654+W655+W656+W657+W658+W659+W660+W661+W662+W663+W664+W665+W666+W667+W668+W669+W670+W672+W673+W674+W675+W676+W677+W678+W679+W680+W681+W682+W683+W684+W945+W961+W934+W935+W936+W942+W943+W944+W949+W947+W685+W686+W687+W688+W689+W690+W691+W692+W693+W694+W695+W696+W697+W698+W699+W700+W701+W702+W703+W704+W705+W706+W707+W708+W709+W710+W711+W712+W713+W717+W718+W719+#REF!+W720+W721+W722+W724+W729+W732+W733+#REF!+W734+W735+W736+W737+W738+W739+W740+W741+W742+W743+W755+W756+W757+W759+W760+#REF!+W761+W763+W764+W765+W766+W767+W768+W769+W770+W771+W772+W972+W973+W974+W975+W979+W980+W981+W991+W992+#REF!+W1038+W1039+W1040+W1041+W1042+W1043+W1044+W1045+W1046+W1047+W1048+W1049+W1096</f>
        <v>#REF!</v>
      </c>
      <c r="X1144" s="42" t="e">
        <f>+X563+X564+X565+X566+X567+X568+X569+X570+X571+X572+X574+X575+X576+X577+X578+X581+X582+X583+X584+X585+X586+X589+X590+X591+X592+X593+#REF!+#REF!+#REF!+X594+X595+X596+X597+X598+X599+X600+X601+X602+X603+X604+X605+X606+X607+X608+X609+X610+X611+X612+X613+X614+X615+X616+X617+X618+X619+X620+X621+X622+X623+X624+X625+X626+X627+X628+X629+#REF!+#REF!+#REF!+#REF!+#REF!+#REF!+#REF!+#REF!+#REF!+#REF!+#REF!+#REF!+#REF!+#REF!+#REF!+#REF!+#REF!+#REF!+X635+X636+X637+X638+X639+X640+X641+X642+X643+X644+X645+X646+X647+X648+X649+X650+X653+X654+X655+X656+X657+X658+X659+X660+X661+X662+X663+X664+X665+X666+X667+X668+X669+X670+X672+X673+X674+X675+X676+X677+X678+X679+X680+X681+X682+X683+X684+X945+X961+X934+X935+X936+X942+X943+X944+X949+X947+X685+X686+X687+X688+X689+X690+X691+X692+X693+X694+X695+X696+X697+X698+X699+X700+X701+X702+X703+X704+X705+X706+X707+X708+X709+X710+X711+X712+X713+X717+X718+X719+#REF!+X720+X721+X722+X724+X729+X732+X733+#REF!+X734+X735+X736+X737+X738+X739+X740+X741+X742+X743+X755+X756+X757+X759+X760+#REF!+X761+X763+X764+X765+X766+X767+X768+X769+X770+X771+X772+X972+X973+X974+X975+X979+X980+X981+X991+X992+#REF!+X1038+X1039+X1040+X1041+X1042+X1043+X1044+X1045+X1046+X1047+X1048+X1049+X1096</f>
        <v>#REF!</v>
      </c>
      <c r="Y1144" s="42" t="e">
        <f>+Y563+Y564+Y565+Y566+Y567+Y568+Y569+Y570+Y571+Y572+Y574+Y575+Y576+Y577+Y578+Y581+Y582+Y583+Y584+Y585+Y586+Y589+Y590+Y591+Y592+Y593+#REF!+#REF!+#REF!+Y594+Y595+Y596+Y597+Y598+Y599+Y600+Y601+Y602+Y603+Y604+Y605+Y606+Y607+Y608+Y609+Y610+Y611+Y612+Y613+Y614+Y615+Y616+Y617+Y618+Y619+Y620+Y621+Y622+Y623+Y624+Y625+Y626+Y627+Y628+Y629+#REF!+#REF!+#REF!+#REF!+#REF!+#REF!+#REF!+#REF!+#REF!+#REF!+#REF!+#REF!+#REF!+#REF!+#REF!+#REF!+#REF!+#REF!+Y635+Y636+Y637+Y638+Y639+Y640+Y641+Y642+Y643+Y644+Y645+Y646+Y647+Y648+Y649+Y650+Y653+Y654+Y655+Y656+Y657+Y658+Y659+Y660+Y661+Y662+Y663+Y664+Y665+Y666+Y667+Y668+Y669+Y670+Y672+Y673+Y674+Y675+Y676+Y677+Y678+Y679+Y680+Y681+Y682+Y683+Y684+Y945+Y961+Y934+Y935+Y936+Y942+Y943+Y944+Y949+Y947+Y685+Y686+Y687+Y688+Y689+Y690+Y691+Y692+Y693+Y694+Y695+Y696+Y697+Y698+Y699+Y700+Y701+Y702+Y703+Y704+Y705+Y706+Y707+Y708+Y709+Y710+Y711+Y712+Y713+Y717+Y718+Y719+#REF!+Y720+Y721+Y722+Y724+Y729+Y732+Y733+#REF!+Y734+Y735+Y736+Y737+Y738+Y739+Y740+Y741+Y742+Y743+Y755+Y756+Y757+Y759+Y760+#REF!+Y761+Y763+Y764+Y765+Y766+Y767+Y768+Y769+Y770+Y771+Y772+Y972+Y973+Y974+Y975+Y979+Y980+Y981+Y991+Y992+#REF!+Y1038+Y1039+Y1040+Y1041+Y1042+Y1043+Y1044+Y1045+Y1046+Y1047+Y1048+Y1049+Y1096</f>
        <v>#REF!</v>
      </c>
      <c r="Z1144" s="42" t="e">
        <f>+Z563+Z564+Z565+Z566+Z567+Z568+Z569+Z570+Z571+Z572+Z574+Z575+Z576+Z577+Z578+Z581+Z582+Z583+Z584+Z585+Z586+Z589+Z590+Z591+Z592+Z593+#REF!+#REF!+#REF!+Z594+Z595+Z596+Z597+Z598+Z599+Z600+Z601+Z602+Z603+Z604+Z605+Z606+Z607+Z608+Z609+Z610+Z611+Z612+Z613+Z614+Z615+Z616+Z617+Z618+Z619+Z620+Z621+Z622+Z623+Z624+Z625+Z626+Z627+Z628+Z629+#REF!+#REF!+#REF!+#REF!+#REF!+#REF!+#REF!+#REF!+#REF!+#REF!+#REF!+#REF!+#REF!+#REF!+#REF!+#REF!+#REF!+#REF!+Z635+Z636+Z637+Z638+Z639+Z640+Z641+Z642+Z643+Z644+Z645+Z646+Z647+Z648+Z649+Z650+Z653+Z654+Z655+Z656+Z657+Z658+Z659+Z660+Z661+Z662+Z663+Z664+Z665+Z666+Z667+Z668+Z669+Z670+Z672+Z673+Z674+Z675+Z676+Z677+Z678+Z679+Z680+Z681+Z682+Z683+Z684+Z945+Z961+Z934+Z935+Z936+Z942+Z943+Z944+Z949+Z947+Z685+Z686+Z687+Z688+Z689+Z690+Z691+Z692+Z693+Z694+Z695+Z696+Z697+Z698+Z699+Z700+Z701+Z702+Z703+Z704+Z705+Z706+Z707+Z708+Z709+Z710+Z711+Z712+Z713+Z717+Z718+Z719+#REF!+Z720+Z721+Z722+Z724+Z729+Z732+Z733+#REF!+Z734+Z735+Z736+Z737+Z738+Z739+Z740+Z741+Z742+Z743+Z755+Z756+Z757+Z759+Z760+#REF!+Z761+Z763+Z764+Z765+Z766+Z767+Z768+Z769+Z770+Z771+Z772+Z972+Z973+Z974+Z975+Z979+Z980+Z981+Z991+Z992+#REF!+Z1038+Z1039+Z1040+Z1041+Z1042+Z1043+Z1044+Z1045+Z1046+Z1047+Z1048+Z1049+Z1096</f>
        <v>#REF!</v>
      </c>
      <c r="AA1144" s="42" t="e">
        <f>+AA563+AA564+AA565+AA566+AA567+AA568+AA569+AA570+AA571+AA572+AA574+AA575+AA576+AA577+AA578+AA581+AA582+AA583+AA584+AA585+AA586+AA589+AA590+AA591+AA592+AA593+#REF!+#REF!+#REF!+AA594+AA595+AA596+AA597+AA598+AA599+AA600+AA601+AA602+AA603+AA604+AA605+AA606+AA607+AA608+AA609+AA610+AA611+AA612+AA613+AA614+AA615+AA616+AA617+AA618+AA619+AA620+AA621+AA622+AA623+AA624+AA625+AA626+AA627+AA628+AA629+#REF!+#REF!+#REF!+#REF!+#REF!+#REF!+#REF!+#REF!+#REF!+#REF!+#REF!+#REF!+#REF!+#REF!+#REF!+#REF!+#REF!+#REF!+AA635+AA636+AA637+AA638+AA639+AA640+AA641+AA642+AA643+AA644+AA645+AA646+AA647+AA648+AA649+AA650+AA653+AA654+AA655+AA656+AA657+AA658+AA659+AA660+AA661+AA662+AA663+AA664+AA665+AA666+AA667+AA668+AA669+AA670+AA672+AA673+AA674+AA675+AA676+AA677+AA678+AA679+AA680+AA681+AA682+AA683+AA684+AA945+AA961+AA934+AA935+AA936+AA942+AA943+AA944+AA949+AA947+AA685+AA686+AA687+AA688+AA689+AA690+AA691+AA692+AA693+AA694+AA695+AA696+AA697+AA698+AA699+AA700+AA701+AA702+AA703+AA704+AA705+AA706+AA707+AA708+AA709+AA710+AA711+AA712+AA713+AA717+AA718+AA719+#REF!+AA720+AA721+AA722+AA724+AA729+AA732+AA733+#REF!+AA734+AA735+AA736+AA737+AA738+AA739+AA740+AA741+AA742+AA743+AA755+AA756+AA757+AA759+AA760+#REF!+AA761+AA763+AA764+AA765+AA766+AA767+AA768+AA769+AA770+AA771+AA772+AA972+AA973+AA974+AA975+AA979+AA980+AA981+AA991+AA992+#REF!+AA1038+AA1039+AA1040+AA1041+AA1042+AA1043+AA1044+AA1045+AA1046+AA1047+AA1048+AA1049+AA1096</f>
        <v>#REF!</v>
      </c>
      <c r="AB1144" s="42" t="e">
        <f>+AB563+AB564+AB565+AB566+AB567+AB568+AB569+AB570+AB571+AB572+AB574+AB575+AB576+AB577+AB578+AB581+AB582+AB583+AB584+AB585+AB586+AB589+AB590+AB591+AB592+AB593+#REF!+#REF!+#REF!+AB594+AB595+AB596+AB597+AB598+AB599+AB600+AB601+AB602+AB603+AB604+AB605+AB606+AB607+AB608+AB609+AB610+AB611+AB612+AB613+AB614+AB615+AB616+AB617+AB618+AB619+AB620+AB621+AB622+AB623+AB624+AB625+AB626+AB627+AB628+AB629+#REF!+#REF!+#REF!+#REF!+#REF!+#REF!+#REF!+#REF!+#REF!+#REF!+#REF!+#REF!+#REF!+#REF!+#REF!+#REF!+#REF!+#REF!+AB635+AB636+AB637+AB638+AB639+AB640+AB641+AB642+AB643+AB644+AB645+AB646+AB647+AB648+AB649+AB650+AB653+AB654+AB655+AB656+AB657+AB658+AB659+AB660+AB661+AB662+AB663+AB664+AB665+AB666+AB667+AB668+AB669+AB670+AB672+AB673+AB674+AB675+AB676+AB677+AB678+AB679+AB680+AB681+AB682+AB683+AB684+AB945+AB961+AB934+AB935+AB936+AB942+AB943+AB944+AB949+AB947+AB685+AB686+AB687+AB688+AB689+AB690+AB691+AB692+AB693+AB694+AB695+AB696+AB697+AB698+AB699+AB700+AB701+AB702+AB703+AB704+AB705+AB706+AB707+AB708+AB709+AB710+AB711+AB712+AB713+AB717+AB718+AB719+#REF!+AB720+AB721+AB722+AB724+AB729+AB732+AB733+#REF!+AB734+AB735+AB736+AB737+AB738+AB739+AB740+AB741+AB742+AB743+AB755+AB756+AB757+AB759+AB760+#REF!+AB761+AB763+AB764+AB765+AB766+AB767+AB768+AB769+AB770+AB771+AB772+AB972+AB973+AB974+AB975+AB979+AB980+AB981+AB991+AB992+#REF!+AB1038+AB1039+AB1040+AB1041+AB1042+AB1043+AB1044+AB1045+AB1046+AB1047+AB1048+AB1049+AB1096</f>
        <v>#REF!</v>
      </c>
      <c r="AC1144" s="42" t="e">
        <f>+AC563+AC564+AC565+AC566+AC567+AC568+AC569+AC570+AC571+AC572+AC574+AC575+AC576+AC577+AC578+AC581+AC582+AC583+AC584+AC585+AC586+AC589+AC590+AC591+AC592+AC593+#REF!+#REF!+#REF!+AC594+AC595+AC596+AC597+AC598+AC599+AC600+AC601+AC602+AC603+AC604+AC605+AC606+AC607+AC608+AC609+AC610+AC611+AC612+AC613+AC614+AC615+AC616+AC617+AC618+AC619+AC620+AC621+AC622+AC623+AC624+AC625+AC626+AC627+AC628+AC629+#REF!+#REF!+#REF!+#REF!+#REF!+#REF!+#REF!+#REF!+#REF!+#REF!+#REF!+#REF!+#REF!+#REF!+#REF!+#REF!+#REF!+#REF!+AC635+AC636+AC637+AC638+AC639+AC640+AC641+AC642+AC643+AC644+AC645+AC646+AC647+AC648+AC649+AC650+AC653+AC654+AC655+AC656+AC657+AC658+AC659+AC660+AC661+AC662+AC663+AC664+AC665+AC666+AC667+AC668+AC669+AC670+AC672+AC673+AC674+AC675+AC676+AC677+AC678+AC679+AC680+AC681+AC682+AC683+AC684+AC945+AC961+AC934+AC935+AC936+AC942+AC943+AC944+AC949+AC947+AC685+AC686+AC687+AC688+AC689+AC690+AC691+AC692+AC693+AC694+AC695+AC696+AC697+AC698+AC699+AC700+AC701+AC702+AC703+AC704+AC705+AC706+AC707+AC708+AC709+AC710+AC711+AC712+AC713+AC717+AC718+AC719+#REF!+AC720+AC721+AC722+AC724+AC729+AC732+AC733+#REF!+AC734+AC735+AC736+AC737+AC738+AC739+AC740+AC741+AC742+AC743+AC755+AC756+AC757+AC759+AC760+#REF!+AC761+AC763+AC764+AC765+AC766+AC767+AC768+AC769+AC770+AC771+AC772+AC972+AC973+AC974+AC975+AC979+AC980+AC981+AC991+AC992+#REF!+AC1038+AC1039+AC1040+AC1041+AC1042+AC1043+AC1044+AC1045+AC1046+AC1047+AC1048+AC1049+AC1096</f>
        <v>#REF!</v>
      </c>
      <c r="AD1144" s="42" t="e">
        <f>+AD563+AD564+AD565+AD566+AD567+AD568+AD569+AD570+AD571+AD572+AD574+AD575+AD576+AD577+AD578+AD581+AD582+AD583+AD584+AD585+AD586+AD589+AD590+AD591+AD592+AD593+#REF!+#REF!+#REF!+AD594+AD595+AD596+AD597+AD598+AD599+AD600+AD601+AD602+AD603+AD604+AD605+AD606+AD607+AD608+AD609+AD610+AD611+AD612+AD613+AD614+AD615+AD616+AD617+AD618+AD619+AD620+AD621+AD622+AD623+AD624+AD625+AD626+AD627+AD628+AD629+#REF!+#REF!+#REF!+#REF!+#REF!+#REF!+#REF!+#REF!+#REF!+#REF!+#REF!+#REF!+#REF!+#REF!+#REF!+#REF!+#REF!+#REF!+AD635+AD636+AD637+AD638+AD639+AD640+AD641+AD642+AD643+AD644+AD645+AD646+AD647+AD648+AD649+AD650+AD653+AD654+AD655+AD656+AD657+AD658+AD659+AD660+AD661+AD662+AD663+AD664+AD665+AD666+AD667+AD668+AD669+AD670+AD672+AD673+AD674+AD675+AD676+AD677+AD678+AD679+AD680+AD681+AD682+AD683+AD684+AD945+AD961+AD934+AD935+AD936+AD942+AD943+AD944+AD949+AD947+AD685+AD686+AD687+AD688+AD689+AD690+AD691+AD692+AD693+AD694+AD695+AD696+AD697+AD698+AD699+AD700+AD701+AD702+AD703+AD704+AD705+AD706+AD707+AD708+AD709+AD710+AD711+AD712+AD713+AD717+AD718+AD719+#REF!+AD720+AD721+AD722+AD724+AD729+AD732+AD733+#REF!+AD734+AD735+AD736+AD737+AD738+AD739+AD740+AD741+AD742+AD743+AD755+AD756+AD757+AD759+AD760+#REF!+AD761+AD763+AD764+AD765+AD766+AD767+AD768+AD769+AD770+AD771+AD772+AD972+AD973+AD974+AD975+AD979+AD980+AD981+AD991+AD992+#REF!+AD1038+AD1039+AD1040+AD1041+AD1042+AD1043+AD1044+AD1045+AD1046+AD1047+AD1048+AD1049+AD1096</f>
        <v>#REF!</v>
      </c>
      <c r="AE1144" s="42" t="e">
        <f>+AE563+AE564+AE565+AE566+AE567+AE568+AE569+AE570+AE571+AE572+AE574+AE575+AE576+AE577+AE578+AE581+AE582+AE583+AE584+AE585+AE586+AE589+AE590+AE591+AE592+AE593+#REF!+#REF!+#REF!+AE594+AE595+AE596+AE597+AE598+AE599+AE600+AE601+AE602+AE603+AE604+AE605+AE606+AE607+AE608+AE609+AE610+AE611+AE612+AE613+AE614+AE615+AE616+AE617+AE618+AE619+AE620+AE621+AE622+AE623+AE624+AE625+AE626+AE627+AE628+AE629+#REF!+#REF!+#REF!+#REF!+#REF!+#REF!+#REF!+#REF!+#REF!+#REF!+#REF!+#REF!+#REF!+#REF!+#REF!+#REF!+#REF!+#REF!+AE635+AE636+AE637+AE638+AE639+AE640+AE641+AE642+AE643+AE644+AE645+AE646+AE647+AE648+AE649+AE650+AE653+AE654+AE655+AE656+AE657+AE658+AE659+AE660+AE661+AE662+AE663+AE664+AE665+AE666+AE667+AE668+AE669+AE670+AE672+AE673+AE674+AE675+AE676+AE677+AE678+AE679+AE680+AE681+AE682+AE683+AE684+AE945+AE961+AE934+AE935+AE936+AE942+AE943+AE944+AE949+AE947+AE685+AE686+AE687+AE688+AE689+AE690+AE691+AE692+AE693+AE694+AE695+AE696+AE697+AE698+AE699+AE700+AE701+AE702+AE703+AE704+AE705+AE706+AE707+AE708+AE709+AE710+AE711+AE712+AE713+AE717+AE718+AE719+#REF!+AE720+AE721+AE722+AE724+AE729+AE732+AE733+#REF!+AE734+AE735+AE736+AE737+AE738+AE739+AE740+AE741+AE742+AE743+AE755+AE756+AE757+AE759+AE760+#REF!+AE761+AE763+AE764+AE765+AE766+AE767+AE768+AE769+AE770+AE771+AE772+AE972+AE973+AE974+AE975+AE979+AE980+AE981+AE991+AE992+#REF!+AE1038+AE1039+AE1040+AE1041+AE1042+AE1043+AE1044+AE1045+AE1046+AE1047+AE1048+AE1049+AE1096</f>
        <v>#REF!</v>
      </c>
      <c r="AF1144" s="42" t="e">
        <f>+AF563+AF564+AF565+AF566+AF567+AF568+AF569+AF570+AF571+AF572+AF574+AF575+AF576+AF577+AF578+AF581+AF582+AF583+AF584+AF585+AF586+AF589+AF590+AF591+AF592+AF593+#REF!+#REF!+#REF!+AF594+AF595+AF596+AF597+AF598+AF599+AF600+AF601+AF602+AF603+AF604+AF605+AF606+AF607+AF608+AF609+AF610+AF611+AF612+AF613+AF614+AF615+AF616+AF617+AF618+AF619+AF620+AF621+AF622+AF623+AF624+AF625+AF626+AF627+AF628+AF629+#REF!+#REF!+#REF!+#REF!+#REF!+#REF!+#REF!+#REF!+#REF!+#REF!+#REF!+#REF!+#REF!+#REF!+#REF!+#REF!+#REF!+#REF!+AF635+AF636+AF637+AF638+AF639+AF640+AF641+AF642+AF643+AF644+AF645+AF646+AF647+AF648+AF649+AF650+AF653+AF654+AF655+AF656+AF657+AF658+AF659+AF660+AF661+AF662+AF663+AF664+AF665+AF666+AF667+AF668+AF669+AF670+AF672+AF673+AF674+AF675+AF676+AF677+AF678+AF679+AF680+AF681+AF682+AF683+AF684+AF945+AF961+AF934+AF935+AF936+AF942+AF943+AF944+AF949+AF947+AF685+AF686+AF687+AF688+AF689+AF690+AF691+AF692+AF693+AF694+AF695+AF696+AF697+AF698+AF699+AF700+AF701+AF702+AF703+AF704+AF705+AF706+AF707+AF708+AF709+AF710+AF711+AF712+AF713+AF717+AF718+AF719+#REF!+AF720+AF721+AF722+AF724+AF729+AF732+AF733+#REF!+AF734+AF735+AF736+AF737+AF738+AF739+AF740+AF741+AF742+AF743+AF755+AF756+AF757+AF759+AF760+#REF!+AF761+AF763+AF764+AF765+AF766+AF767+AF768+AF769+AF770+AF771+AF772+AF972+AF973+AF974+AF975+AF979+AF980+AF981+AF991+AF992+#REF!+AF1038+AF1039+AF1040+AF1041+AF1042+AF1043+AF1044+AF1045+AF1046+AF1047+AF1048+AF1049+AF1096</f>
        <v>#REF!</v>
      </c>
      <c r="AG1144" s="42" t="e">
        <f>+AG563+AG564+AG565+AG566+AG567+AG568+AG569+AG570+AG571+AG572+AG574+AG575+AG576+AG577+AG578+AG581+AG582+AG583+AG584+AG585+AG586+AG589+AG590+AG591+AG592+AG593+#REF!+#REF!+#REF!+AG594+AG595+AG596+AG597+AG598+AG599+AG600+AG601+AG602+AG603+AG604+AG605+AG606+AG607+AG608+AG609+AG610+AG611+AG612+AG613+AG614+AG615+AG616+AG617+AG618+AG619+AG620+AG621+AG622+AG623+AG624+AG625+AG626+AG627+AG628+AG629+#REF!+#REF!+#REF!+#REF!+#REF!+#REF!+#REF!+#REF!+#REF!+#REF!+#REF!+#REF!+#REF!+#REF!+#REF!+#REF!+#REF!+#REF!+AG635+AG636+AG637+AG638+AG639+AG640+AG641+AG642+AG643+AG644+AG645+AG646+AG647+AG648+AG649+AG650+AG653+AG654+AG655+AG656+AG657+AG658+AG659+AG660+AG661+AG662+AG663+AG664+AG665+AG666+AG667+AG668+AG669+AG670+AG672+AG673+AG674+AG675+AG676+AG677+AG678+AG679+AG680+AG681+AG682+AG683+AG684+AG945+AG961+AG934+AG935+AG936+AG942+AG943+AG944+AG949+AG947+AG685+AG686+AG687+AG688+AG689+AG690+AG691+AG692+AG693+AG694+AG695+AG696+AG697+AG698+AG699+AG700+AG701+AG702+AG703+AG704+AG705+AG706+AG707+AG708+AG709+AG710+AG711+AG712+AG713+AG717+AG718+AG719+#REF!+AG720+AG721+AG722+AG724+AG729+AG732+AG733+#REF!+AG734+AG735+AG736+AG737+AG738+AG739+AG740+AG741+AG742+AG743+AG755+AG756+AG757+AG759+AG760+#REF!+AG761+AG763+AG764+AG765+AG766+AG767+AG768+AG769+AG770+AG771+AG772+AG972+AG973+AG974+AG975+AG979+AG980+AG981+AG991+AG992+#REF!+AG1038+AG1039+AG1040+AG1041+AG1042+AG1043+AG1044+AG1045+AG1046+AG1047+AG1048+AG1049+AG1096</f>
        <v>#REF!</v>
      </c>
      <c r="AH1144" s="42" t="e">
        <f>+AH563+AH564+AH565+AH566+AH567+AH568+AH569+AH570+AH571+AH572+AH574+AH575+AH576+AH577+AH578+AH581+AH582+AH583+AH584+AH585+AH586+AH589+AH590+AH591+AH592+AH593+#REF!+#REF!+#REF!+AH594+AH595+AH596+AH597+AH598+AH599+AH600+AH601+AH602+AH603+AH604+AH605+AH606+AH607+AH608+AH609+AH610+AH611+AH612+AH613+AH614+AH615+AH616+AH617+AH618+AH619+AH620+AH621+AH622+AH623+AH624+AH625+AH626+AH627+AH628+AH629+#REF!+#REF!+#REF!+#REF!+#REF!+#REF!+#REF!+#REF!+#REF!+#REF!+#REF!+#REF!+#REF!+#REF!+#REF!+#REF!+#REF!+#REF!+AH635+AH636+AH637+AH638+AH639+AH640+AH641+AH642+AH643+AH644+AH645+AH646+AH647+AH648+AH649+AH650+AH653+AH654+AH655+AH656+AH657+AH658+AH659+AH660+AH661+AH662+AH663+AH664+AH665+AH666+AH667+AH668+AH669+AH670+AH672+AH673+AH674+AH675+AH676+AH677+AH678+AH679+AH680+AH681+AH682+AH683+AH684+AH945+AH961+AH934+AH935+AH936+AH942+AH943+AH944+AH949+AH947+AH685+AH686+AH687+AH688+AH689+AH690+AH691+AH692+AH693+AH694+AH695+AH696+AH697+AH698+AH699+AH700+AH701+AH702+AH703+AH704+AH705+AH706+AH707+AH708+AH709+AH710+AH711+AH712+AH713+AH717+AH718+AH719+#REF!+AH720+AH721+AH722+AH724+AH729+AH732+AH733+#REF!+AH734+AH735+AH736+AH737+AH738+AH739+AH740+AH741+AH742+AH743+AH755+AH756+AH757+AH759+AH760+#REF!+AH761+AH763+AH764+AH765+AH766+AH767+AH768+AH769+AH770+AH771+AH772+AH972+AH973+AH974+AH975+AH979+AH980+AH981+AH991+AH992+#REF!+AH1038+AH1039+AH1040+AH1041+AH1042+AH1043+AH1044+AH1045+AH1046+AH1047+AH1048+AH1049+AH1096</f>
        <v>#REF!</v>
      </c>
      <c r="AI1144" s="42" t="e">
        <f>+AI563+AI564+AI565+AI566+AI567+AI568+AI569+AI570+AI571+AI572+AI574+AI575+AI576+AI577+AI578+AI581+AI582+AI583+AI584+AI585+AI586+AI589+AI590+AI591+AI592+AI593+#REF!+#REF!+#REF!+AI594+AI595+AI596+AI597+AI598+AI599+AI600+AI601+AI602+AI603+AI604+AI605+AI606+AI607+AI608+AI609+AI610+AI611+AI612+AI613+AI614+AI615+AI616+AI617+AI618+AI619+AI620+AI621+AI622+AI623+AI624+AI625+AI626+AI627+AI628+AI629+#REF!+#REF!+#REF!+#REF!+#REF!+#REF!+#REF!+#REF!+#REF!+#REF!+#REF!+#REF!+#REF!+#REF!+#REF!+#REF!+#REF!+#REF!+AI635+AI636+AI637+AI638+AI639+AI640+AI641+AI642+AI643+AI644+AI645+AI646+AI647+AI648+AI649+AI650+AI653+AI654+AI655+AI656+AI657+AI658+AI659+AI660+AI661+AI662+AI663+AI664+AI665+AI666+AI667+AI668+AI669+AI670+AI672+AI673+AI674+AI675+AI676+AI677+AI678+AI679+AI680+AI681+AI682+AI683+AI684+AI945+AI961+AI934+AI935+AI936+AI942+AI943+AI944+AI949+AI947+AI685+AI686+AI687+AI688+AI689+AI690+AI691+AI692+AI693+AI694+AI695+AI696+AI697+AI698+AI699+AI700+AI701+AI702+AI703+AI704+AI705+AI706+AI707+AI708+AI709+AI710+AI711+AI712+AI713+AI717+AI718+AI719+#REF!+AI720+AI721+AI722+AI724+AI729+AI732+AI733+#REF!+AI734+AI735+AI736+AI737+AI738+AI739+AI740+AI741+AI742+AI743+AI755+AI756+AI757+AI759+AI760+#REF!+AI761+AI763+AI764+AI765+AI766+AI767+AI768+AI769+AI770+AI771+AI772+AI972+AI973+AI974+AI975+AI979+AI980+AI981+AI991+AI992+#REF!+AI1038+AI1039+AI1040+AI1041+AI1042+AI1043+AI1044+AI1045+AI1046+AI1047+AI1048+AI1049+AI1096</f>
        <v>#REF!</v>
      </c>
      <c r="AJ1144" s="42" t="e">
        <f>+AJ563+AJ564+AJ565+AJ566+AJ567+AJ568+AJ569+AJ570+AJ571+AJ572+AJ574+AJ575+AJ576+AJ577+AJ578+AJ581+AJ582+AJ583+AJ584+AJ585+AJ586+AJ589+AJ590+AJ591+AJ592+AJ593+#REF!+#REF!+#REF!+AJ594+AJ595+AJ596+AJ597+AJ598+AJ599+AJ600+AJ601+AJ602+AJ603+AJ604+AJ605+AJ606+AJ607+AJ608+AJ609+AJ610+AJ611+AJ612+AJ613+AJ614+AJ615+AJ616+AJ617+AJ618+AJ619+AJ620+AJ621+AJ622+AJ623+AJ624+AJ625+AJ626+AJ627+AJ628+AJ629+#REF!+#REF!+#REF!+#REF!+#REF!+#REF!+#REF!+#REF!+#REF!+#REF!+#REF!+#REF!+#REF!+#REF!+#REF!+#REF!+#REF!+#REF!+AJ635+AJ636+AJ637+AJ638+AJ639+AJ640+AJ641+AJ642+AJ643+AJ644+AJ645+AJ646+AJ647+AJ648+AJ649+AJ650+AJ653+AJ654+AJ655+AJ656+AJ657+AJ658+AJ659+AJ660+AJ661+AJ662+AJ663+AJ664+AJ665+AJ666+AJ667+AJ668+AJ669+AJ670+AJ672+AJ673+AJ674+AJ675+AJ676+AJ677+AJ678+AJ679+AJ680+AJ681+AJ682+AJ683+AJ684+AJ945+AJ961+AJ934+AJ935+AJ936+AJ942+AJ943+AJ944+AJ949+AJ947+AJ685+AJ686+AJ687+AJ688+AJ689+AJ690+AJ691+AJ692+AJ693+AJ694+AJ695+AJ696+AJ697+AJ698+AJ699+AJ700+AJ701+AJ702+AJ703+AJ704+AJ705+AJ706+AJ707+AJ708+AJ709+AJ710+AJ711+AJ712+AJ713+AJ717+AJ718+AJ719+#REF!+AJ720+AJ721+AJ722+AJ724+AJ729+AJ732+AJ733+#REF!+AJ734+AJ735+AJ736+AJ737+AJ738+AJ739+AJ740+AJ741+AJ742+AJ743+AJ755+AJ756+AJ757+AJ759+AJ760+#REF!+AJ761+AJ763+AJ764+AJ765+AJ766+AJ767+AJ768+AJ769+AJ770+AJ771+AJ772+AJ972+AJ973+AJ974+AJ975+AJ979+AJ980+AJ981+AJ991+AJ992+#REF!+AJ1038+AJ1039+AJ1040+AJ1041+AJ1042+AJ1043+AJ1044+AJ1045+AJ1046+AJ1047+AJ1048+AJ1049+AJ1096</f>
        <v>#REF!</v>
      </c>
      <c r="AK1144" s="42" t="e">
        <f>+AK563+AK564+AK565+AK566+AK567+AK568+AK569+AK570+AK571+AK572+AK574+AK575+AK576+AK577+AK578+AK581+AK582+AK583+AK584+AK585+AK586+AK589+AK590+AK591+AK592+AK593+#REF!+#REF!+#REF!+AK594+AK595+AK596+AK597+AK598+AK599+AK600+AK601+AK602+AK603+AK604+AK605+AK606+AK607+AK608+AK609+AK610+AK611+AK612+AK613+AK614+AK615+AK616+AK617+AK618+AK619+AK620+AK621+AK622+AK623+AK624+AK625+AK626+AK627+AK628+AK629+#REF!+#REF!+#REF!+#REF!+#REF!+#REF!+#REF!+#REF!+#REF!+#REF!+#REF!+#REF!+#REF!+#REF!+#REF!+#REF!+#REF!+#REF!+AK635+AK636+AK637+AK638+AK639+AK640+AK641+AK642+AK643+AK644+AK645+AK646+AK647+AK648+AK649+AK650+AK653+AK654+AK655+AK656+AK657+AK658+AK659+AK660+AK661+AK662+AK663+AK664+AK665+AK666+AK667+AK668+AK669+AK670+AK672+AK673+AK674+AK675+AK676+AK677+AK678+AK679+AK680+AK681+AK682+AK683+AK684+AK945+AK961+AK934+AK935+AK936+AK942+AK943+AK944+AK949+AK947+AK685+AK686+AK687+AK688+AK689+AK690+AK691+AK692+AK693+AK694+AK695+AK696+AK697+AK698+AK699+AK700+AK701+AK702+AK703+AK704+AK705+AK706+AK707+AK708+AK709+AK710+AK711+AK712+AK713+AK717+AK718+AK719+#REF!+AK720+AK721+AK722+AK724+AK729+AK732+AK733+#REF!+AK734+AK735+AK736+AK737+AK738+AK739+AK740+AK741+AK742+AK743+AK755+AK756+AK757+AK759+AK760+#REF!+AK761+AK763+AK764+AK765+AK766+AK767+AK768+AK769+AK770+AK771+AK772+AK972+AK973+AK974+AK975+AK979+AK980+AK981+AK991+AK992+#REF!+AK1038+AK1039+AK1040+AK1041+AK1042+AK1043+AK1044+AK1045+AK1046+AK1047+AK1048+AK1049+AK1096</f>
        <v>#REF!</v>
      </c>
      <c r="AL1144" s="42" t="e">
        <f>+AL563+AL564+AL565+AL566+AL567+AL568+AL569+AL570+AL571+AL572+AL574+AL575+AL576+AL577+AL578+AL581+AL582+AL583+AL584+AL585+AL586+AL589+AL590+AL591+AL592+AL593+#REF!+#REF!+#REF!+AL594+AL595+AL596+AL597+AL598+AL599+AL600+AL601+AL602+AL603+AL604+AL605+AL606+AL607+AL608+AL609+AL610+AL611+AL612+AL613+AL614+AL615+AL616+AL617+AL618+AL619+AL620+AL621+AL622+AL623+AL624+AL625+AL626+AL627+AL628+AL629+#REF!+#REF!+#REF!+#REF!+#REF!+#REF!+#REF!+#REF!+#REF!+#REF!+#REF!+#REF!+#REF!+#REF!+#REF!+#REF!+#REF!+#REF!+AL635+AL636+AL637+AL638+AL639+AL640+AL641+AL642+AL643+AL644+AL645+AL646+AL647+AL648+AL649+AL650+AL653+AL654+AL655+AL656+AL657+AL658+AL659+AL660+AL661+AL662+AL663+AL664+AL665+AL666+AL667+AL668+AL669+AL670+AL672+AL673+AL674+AL675+AL676+AL677+AL678+AL679+AL680+AL681+AL682+AL683+AL684+AL945+AL961+AL934+AL935+AL936+AL942+AL943+AL944+AL949+AL947+AL685+AL686+AL687+AL688+AL689+AL690+AL691+AL692+AL693+AL694+AL695+AL696+AL697+AL698+AL699+AL700+AL701+AL702+AL703+AL704+AL705+AL706+AL707+AL708+AL709+AL710+AL711+AL712+AL713+AL717+AL718+AL719+#REF!+AL720+AL721+AL722+AL724+AL729+AL732+AL733+#REF!+AL734+AL735+AL736+AL737+AL738+AL739+AL740+AL741+AL742+AL743+AL755+AL756+AL757+AL759+AL760+#REF!+AL761+AL763+AL764+AL765+AL766+AL767+AL768+AL769+AL770+AL771+AL772+AL972+AL973+AL974+AL975+AL979+AL980+AL981+AL991+AL992+#REF!+AL1038+AL1039+AL1040+AL1041+AL1042+AL1043+AL1044+AL1045+AL1046+AL1047+AL1048+AL1049+AL1096</f>
        <v>#REF!</v>
      </c>
      <c r="AM1144" s="42" t="e">
        <f>+AM563+AM564+AM565+AM566+AM567+AM568+AM569+AM570+AM571+AM572+AM574+AM575+AM576+AM577+AM578+AM581+AM582+AM583+AM584+AM585+AM586+AM589+AM590+AM591+AM592+AM593+#REF!+#REF!+#REF!+AM594+AM595+AM596+AM597+AM598+AM599+AM600+AM601+AM602+AM603+AM604+AM605+AM606+AM607+AM608+AM609+AM610+AM611+AM612+AM613+AM614+AM615+AM616+AM617+AM618+AM619+AM620+AM621+AM622+AM623+AM624+AM625+AM626+AM627+AM628+AM629+#REF!+#REF!+#REF!+#REF!+#REF!+#REF!+#REF!+#REF!+#REF!+#REF!+#REF!+#REF!+#REF!+#REF!+#REF!+#REF!+#REF!+#REF!+AM635+AM636+AM637+AM638+AM639+AM640+AM641+AM642+AM643+AM644+AM645+AM646+AM647+AM648+AM649+AM650+AM653+AM654+AM655+AM656+AM657+AM658+AM659+AM660+AM661+AM662+AM663+AM664+AM665+AM666+AM667+AM668+AM669+AM670+AM672+AM673+AM674+AM675+AM676+AM677+AM678+AM679+AM680+AM681+AM682+AM683+AM684+AM945+AM961+AM934+AM935+AM936+AM942+AM943+AM944+AM949+AM947+AM685+AM686+AM687+AM688+AM689+AM690+AM691+AM692+AM693+AM694+AM695+AM696+AM697+AM698+AM699+AM700+AM701+AM702+AM703+AM704+AM705+AM706+AM707+AM708+AM709+AM710+AM711+AM712+AM713+AM717+AM718+AM719+#REF!+AM720+AM721+AM722+AM724+AM729+AM732+AM733+#REF!+AM734+AM735+AM736+AM737+AM738+AM739+AM740+AM741+AM742+AM743+AM755+AM756+AM757+AM759+AM760+#REF!+AM761+AM763+AM764+AM765+AM766+AM767+AM768+AM769+AM770+AM771+AM772+AM972+AM973+AM974+AM975+AM979+AM980+AM981+AM991+AM992+#REF!+AM1038+AM1039+AM1040+AM1041+AM1042+AM1043+AM1044+AM1045+AM1046+AM1047+AM1048+AM1049+AM1096</f>
        <v>#REF!</v>
      </c>
      <c r="AN1144" s="42" t="e">
        <f>+AN563+AN564+AN565+AN566+AN567+AN568+AN569+AN570+AN571+AN572+AN574+AN575+AN576+AN577+AN578+AN581+AN582+AN583+AN584+AN585+AN586+AN589+AN590+AN591+AN592+AN593+#REF!+#REF!+#REF!+AN594+AN595+AN596+AN597+AN598+AN599+AN600+AN601+AN602+AN603+AN604+AN605+AN606+AN607+AN608+AN609+AN610+AN611+AN612+AN613+AN614+AN615+AN616+AN617+AN618+AN619+AN620+AN621+AN622+AN623+AN624+AN625+AN626+AN627+AN628+AN629+#REF!+#REF!+#REF!+#REF!+#REF!+#REF!+#REF!+#REF!+#REF!+#REF!+#REF!+#REF!+#REF!+#REF!+#REF!+#REF!+#REF!+#REF!+AN635+AN636+AN637+AN638+AN639+AN640+AN641+AN642+AN643+AN644+AN645+AN646+AN647+AN648+AN649+AN650+AN653+AN654+AN655+AN656+AN657+AN658+AN659+AN660+AN661+AN662+AN663+AN664+AN665+AN666+AN667+AN668+AN669+AN670+AN672+AN673+AN674+AN675+AN676+AN677+AN678+AN679+AN680+AN681+AN682+AN683+AN684+AN945+AN961+AN934+AN935+AN936+AN942+AN943+AN944+AN949+AN947+AN685+AN686+AN687+AN688+AN689+AN690+AN691+AN692+AN693+AN694+AN695+AN696+AN697+AN698+AN699+AN700+AN701+AN702+AN703+AN704+AN705+AN706+AN707+AN708+AN709+AN710+AN711+AN712+AN713+AN717+AN718+AN719+#REF!+AN720+AN721+AN722+AN724+AN729+AN732+AN733+#REF!+AN734+AN735+AN736+AN737+AN738+AN739+AN740+AN741+AN742+AN743+AN755+AN756+AN757+AN759+AN760+#REF!+AN761+AN763+AN764+AN765+AN766+AN767+AN768+AN769+AN770+AN771+AN772+AN972+AN973+AN974+AN975+AN979+AN980+AN981+AN991+AN992+#REF!+AN1038+AN1039+AN1040+AN1041+AN1042+AN1043+AN1044+AN1045+AN1046+AN1047+AN1048+AN1049+AN1096</f>
        <v>#REF!</v>
      </c>
      <c r="AO1144" s="42" t="e">
        <f>+AO563+AO564+AO565+AO566+AO567+AO568+AO569+AO570+AO571+AO572+AO574+AO575+AO576+AO577+AO578+AO581+AO582+AO583+AO584+AO585+AO586+AO589+AO590+AO591+AO592+AO593+#REF!+#REF!+#REF!+AO594+AO595+AO596+AO597+AO598+AO599+AO600+AO601+AO602+AO603+AO604+AO605+AO606+AO607+AO608+AO609+AO610+AO611+AO612+AO613+AO614+AO615+AO616+AO617+AO618+AO619+AO620+AO621+AO622+AO623+AO624+AO625+AO626+AO627+AO628+AO629+#REF!+#REF!+#REF!+#REF!+#REF!+#REF!+#REF!+#REF!+#REF!+#REF!+#REF!+#REF!+#REF!+#REF!+#REF!+#REF!+#REF!+#REF!+AO635+AO636+AO637+AO638+AO639+AO640+AO641+AO642+AO643+AO644+AO645+AO646+AO647+AO648+AO649+AO650+AO653+AO654+AO655+AO656+AO657+AO658+AO659+AO660+AO661+AO662+AO663+AO664+AO665+AO666+AO667+AO668+AO669+AO670+AO672+AO673+AO674+AO675+AO676+AO677+AO678+AO679+AO680+AO681+AO682+AO683+AO684+AO945+AO961+AO934+AO935+AO936+AO942+AO943+AO944+AO949+AO947+AO685+AO686+AO687+AO688+AO689+AO690+AO691+AO692+AO693+AO694+AO695+AO696+AO697+AO698+AO699+AO700+AO701+AO702+AO703+AO704+AO705+AO706+AO707+AO708+AO709+AO710+AO711+AO712+AO713+AO717+AO718+AO719+#REF!+AO720+AO721+AO722+AO724+AO729+AO732+AO733+#REF!+AO734+AO735+AO736+AO737+AO738+AO739+AO740+AO741+AO742+AO743+AO755+AO756+AO757+AO759+AO760+#REF!+AO761+AO763+AO764+AO765+AO766+AO767+AO768+AO769+AO770+AO771+AO772+AO972+AO973+AO974+AO975+AO979+AO980+AO981+AO991+AO992+#REF!+AO1038+AO1039+AO1040+AO1041+AO1042+AO1043+AO1044+AO1045+AO1046+AO1047+AO1048+AO1049+AO1096</f>
        <v>#REF!</v>
      </c>
      <c r="AP1144" s="42" t="e">
        <f>+AP563+AP564+AP565+AP566+AP567+AP568+AP569+AP570+AP571+AP572+AP574+AP575+AP576+AP577+AP578+AP581+AP582+AP583+AP584+AP585+AP586+AP589+AP590+AP591+AP592+AP593+#REF!+#REF!+#REF!+AP594+AP595+AP596+AP597+AP598+AP599+AP600+AP601+AP602+AP603+AP604+AP605+AP606+AP607+AP608+AP609+AP610+AP611+AP612+AP613+AP614+AP615+AP616+AP617+AP618+AP619+AP620+AP621+AP622+AP623+AP624+AP625+AP626+AP627+AP628+AP629+#REF!+#REF!+#REF!+#REF!+#REF!+#REF!+#REF!+#REF!+#REF!+#REF!+#REF!+#REF!+#REF!+#REF!+#REF!+#REF!+#REF!+#REF!+AP635+AP636+AP637+AP638+AP639+AP640+AP641+AP642+AP643+AP644+AP645+AP646+AP647+AP648+AP649+AP650+AP653+AP654+AP655+AP656+AP657+AP658+AP659+AP660+AP661+AP662+AP663+AP664+AP665+AP666+AP667+AP668+AP669+AP670+AP672+AP673+AP674+AP675+AP676+AP677+AP678+AP679+AP680+AP681+AP682+AP683+AP684+AP945+AP961+AP934+AP935+AP936+AP942+AP943+AP944+AP949+AP947+AP685+AP686+AP687+AP688+AP689+AP690+AP691+AP692+AP693+AP694+AP695+AP696+AP697+AP698+AP699+AP700+AP701+AP702+AP703+AP704+AP705+AP706+AP707+AP708+AP709+AP710+AP711+AP712+AP713+AP717+AP718+AP719+#REF!+AP720+AP721+AP722+AP724+AP729+AP732+AP733+#REF!+AP734+AP735+AP736+AP737+AP738+AP739+AP740+AP741+AP742+AP743+AP755+AP756+AP757+AP759+AP760+#REF!+AP761+AP763+AP764+AP765+AP766+AP767+AP768+AP769+AP770+AP771+AP772+AP972+AP973+AP974+AP975+AP979+AP980+AP981+AP991+AP992+#REF!+AP1038+AP1039+AP1040+AP1041+AP1042+AP1043+AP1044+AP1045+AP1046+AP1047+AP1048+AP1049+AP1096</f>
        <v>#REF!</v>
      </c>
      <c r="AQ1144" s="42" t="e">
        <f>+AQ563+AQ564+AQ565+AQ566+AQ567+AQ568+AQ569+AQ570+AQ571+AQ572+AQ574+AQ575+AQ576+AQ577+AQ578+AQ581+AQ582+AQ583+AQ584+AQ585+AQ586+AQ589+AQ590+AQ591+AQ592+AQ593+#REF!+#REF!+#REF!+AQ594+AQ595+AQ596+AQ597+AQ598+AQ599+AQ600+AQ601+AQ602+AQ603+AQ604+AQ605+AQ606+AQ607+AQ608+AQ609+AQ610+AQ611+AQ612+AQ613+AQ614+AQ615+AQ616+AQ617+AQ618+AQ619+AQ620+AQ621+AQ622+AQ623+AQ624+AQ625+AQ626+AQ627+AQ628+AQ629+#REF!+#REF!+#REF!+#REF!+#REF!+#REF!+#REF!+#REF!+#REF!+#REF!+#REF!+#REF!+#REF!+#REF!+#REF!+#REF!+#REF!+#REF!+AQ635+AQ636+AQ637+AQ638+AQ639+AQ640+AQ641+AQ642+AQ643+AQ644+AQ645+AQ646+AQ647+AQ648+AQ649+AQ650+AQ653+AQ654+AQ655+AQ656+AQ657+AQ658+AQ659+AQ660+AQ661+AQ662+AQ663+AQ664+AQ665+AQ666+AQ667+AQ668+AQ669+AQ670+AQ672+AQ673+AQ674+AQ675+AQ676+AQ677+AQ678+AQ679+AQ680+AQ681+AQ682+AQ683+AQ684+AQ945+AQ961+AQ934+AQ935+AQ936+AQ942+AQ943+AQ944+AQ949+AQ947+AQ685+AQ686+AQ687+AQ688+AQ689+AQ690+AQ691+AQ692+AQ693+AQ694+AQ695+AQ696+AQ697+AQ698+AQ699+AQ700+AQ701+AQ702+AQ703+AQ704+AQ705+AQ706+AQ707+AQ708+AQ709+AQ710+AQ711+AQ712+AQ713+AQ717+AQ718+AQ719+#REF!+AQ720+AQ721+AQ722+AQ724+AQ729+AQ732+AQ733+#REF!+AQ734+AQ735+AQ736+AQ737+AQ738+AQ739+AQ740+AQ741+AQ742+AQ743+AQ755+AQ756+AQ757+AQ759+AQ760+#REF!+AQ761+AQ763+AQ764+AQ765+AQ766+AQ767+AQ768+AQ769+AQ770+AQ771+AQ772+AQ972+AQ973+AQ974+AQ975+AQ979+AQ980+AQ981+AQ991+AQ992+#REF!+AQ1038+AQ1039+AQ1040+AQ1041+AQ1042+AQ1043+AQ1044+AQ1045+AQ1046+AQ1047+AQ1048+AQ1049+AQ1096</f>
        <v>#REF!</v>
      </c>
      <c r="AR1144" s="42" t="e">
        <f>+AR563+AR564+AR565+AR566+AR567+AR568+AR569+AR570+AR571+AR572+AR574+AR575+AR576+AR577+AR578+AR581+AR582+AR583+AR584+AR585+AR586+AR589+AR590+AR591+AR592+AR593+#REF!+#REF!+#REF!+AR594+AR595+AR596+AR597+AR598+AR599+AR600+AR601+AR602+AR603+AR604+AR605+AR606+AR607+AR608+AR609+AR610+AR611+AR612+AR613+AR614+AR615+AR616+AR617+AR618+AR619+AR620+AR621+AR622+AR623+AR624+AR625+AR626+AR627+AR628+AR629+#REF!+#REF!+#REF!+#REF!+#REF!+#REF!+#REF!+#REF!+#REF!+#REF!+#REF!+#REF!+#REF!+#REF!+#REF!+#REF!+#REF!+#REF!+AR635+AR636+AR637+AR638+AR639+AR640+AR641+AR642+AR643+AR644+AR645+AR646+AR647+AR648+AR649+AR650+AR653+AR654+AR655+AR656+AR657+AR658+AR659+AR660+AR661+AR662+AR663+AR664+AR665+AR666+AR667+AR668+AR669+AR670+AR672+AR673+AR674+AR675+AR676+AR677+AR678+AR679+AR680+AR681+AR682+AR683+AR684+AR945+AR961+AR934+AR935+AR936+AR942+AR943+AR944+AR949+AR947+AR685+AR686+AR687+AR688+AR689+AR690+AR691+AR692+AR693+AR694+AR695+AR696+AR697+AR698+AR699+AR700+AR701+AR702+AR703+AR704+AR705+AR706+AR707+AR708+AR709+AR710+AR711+AR712+AR713+AR717+AR718+AR719+#REF!+AR720+AR721+AR722+AR724+AR729+AR732+AR733+#REF!+AR734+AR735+AR736+AR737+AR738+AR739+AR740+AR741+AR742+AR743+AR755+AR756+AR757+AR759+AR760+#REF!+AR761+AR763+AR764+AR765+AR766+AR767+AR768+AR769+AR770+AR771+AR772+AR972+AR973+AR974+AR975+AR979+AR980+AR981+AR991+AR992+#REF!+AR1038+AR1039+AR1040+AR1041+AR1042+AR1043+AR1044+AR1045+AR1046+AR1047+AR1048+AR1049+AR1096</f>
        <v>#REF!</v>
      </c>
      <c r="AS1144" s="42" t="e">
        <f>+AS563+AS564+AS565+AS566+AS567+AS568+AS569+AS570+AS571+AS572+AS574+AS575+AS576+AS577+AS578+AS581+AS582+AS583+AS584+AS585+AS586+AS589+AS590+AS591+AS592+AS593+#REF!+#REF!+#REF!+AS594+AS595+AS596+AS597+AS598+AS599+AS600+AS601+AS602+AS603+AS604+AS605+AS606+AS607+AS608+AS609+AS610+AS611+AS612+AS613+AS614+AS615+AS616+AS617+AS618+AS619+AS620+AS621+AS622+AS623+AS624+AS625+AS626+AS627+AS628+AS629+#REF!+#REF!+#REF!+#REF!+#REF!+#REF!+#REF!+#REF!+#REF!+#REF!+#REF!+#REF!+#REF!+#REF!+#REF!+#REF!+#REF!+#REF!+AS635+AS636+AS637+AS638+AS639+AS640+AS641+AS642+AS643+AS644+AS645+AS646+AS647+AS648+AS649+AS650+AS653+AS654+AS655+AS656+AS657+AS658+AS659+AS660+AS661+AS662+AS663+AS664+AS665+AS666+AS667+AS668+AS669+AS670+AS672+AS673+AS674+AS675+AS676+AS677+AS678+AS679+AS680+AS681+AS682+AS683+AS684+AS945+AS961+AS934+AS935+AS936+AS942+AS943+AS944+AS949+AS947+AS685+AS686+AS687+AS688+AS689+AS690+AS691+AS692+AS693+AS694+AS695+AS696+AS697+AS698+AS699+AS700+AS701+AS702+AS703+AS704+AS705+AS706+AS707+AS708+AS709+AS710+AS711+AS712+AS713+AS717+AS718+AS719+#REF!+AS720+AS721+AS722+AS724+AS729+AS732+AS733+#REF!+AS734+AS735+AS736+AS737+AS738+AS739+AS740+AS741+AS742+AS743+AS755+AS756+AS757+AS759+AS760+#REF!+AS761+AS763+AS764+AS765+AS766+AS767+AS768+AS769+AS770+AS771+AS772+AS972+AS973+AS974+AS975+AS979+AS980+AS981+AS991+AS992+#REF!+AS1038+AS1039+AS1040+AS1041+AS1042+AS1043+AS1044+AS1045+AS1046+AS1047+AS1048+AS1049+AS1096</f>
        <v>#REF!</v>
      </c>
      <c r="AT1144" s="42" t="e">
        <f>+AT563+AT564+AT565+AT566+AT567+AT568+AT569+AT570+AT571+AT572+AT574+AT575+AT576+AT577+AT578+AT581+AT582+AT583+AT584+AT585+AT586+AT589+AT590+AT591+AT592+AT593+#REF!+#REF!+#REF!+AT594+AT595+AT596+AT597+AT598+AT599+AT600+AT601+AT602+AT603+AT604+AT605+AT606+AT607+AT608+AT609+AT610+AT611+AT612+AT613+AT614+AT615+AT616+AT617+AT618+AT619+AT620+AT621+AT622+AT623+AT624+AT625+AT626+AT627+AT628+AT629+#REF!+#REF!+#REF!+#REF!+#REF!+#REF!+#REF!+#REF!+#REF!+#REF!+#REF!+#REF!+#REF!+#REF!+#REF!+#REF!+#REF!+#REF!+AT635+AT636+AT637+AT638+AT639+AT640+AT641+AT642+AT643+AT644+AT645+AT646+AT647+AT648+AT649+AT650+AT653+AT654+AT655+AT656+AT657+AT658+AT659+AT660+AT661+AT662+AT663+AT664+AT665+AT666+AT667+AT668+AT669+AT670+AT672+AT673+AT674+AT675+AT676+AT677+AT678+AT679+AT680+AT681+AT682+AT683+AT684+AT945+AT961+AT934+AT935+AT936+AT942+AT943+AT944+AT949+AT947+AT685+AT686+AT687+AT688+AT689+AT690+AT691+AT692+AT693+AT694+AT695+AT696+AT697+AT698+AT699+AT700+AT701+AT702+AT703+AT704+AT705+AT706+AT707+AT708+AT709+AT710+AT711+AT712+AT713+AT717+AT718+AT719+#REF!+AT720+AT721+AT722+AT724+AT729+AT732+AT733+#REF!+AT734+AT735+AT736+AT737+AT738+AT739+AT740+AT741+AT742+AT743+AT755+AT756+AT757+AT759+AT760+#REF!+AT761+AT763+AT764+AT765+AT766+AT767+AT768+AT769+AT770+AT771+AT772+AT972+AT973+AT974+AT975+AT979+AT980+AT981+AT991+AT992+#REF!+AT1038+AT1039+AT1040+AT1041+AT1042+AT1043+AT1044+AT1045+AT1046+AT1047+AT1048+AT1049+AT1096</f>
        <v>#REF!</v>
      </c>
      <c r="AU1144" s="42" t="e">
        <f>+AU563+AU564+AU565+AU566+AU567+AU568+AU569+AU570+AU571+AU572+AU574+AU575+AU576+AU577+AU578+AU581+AU582+AU583+AU584+AU585+AU586+AU589+AU590+AU591+AU592+AU593+#REF!+#REF!+#REF!+AU594+AU595+AU596+AU597+AU598+AU599+AU600+AU601+AU602+AU603+AU604+AU605+AU606+AU607+AU608+AU609+AU610+AU611+AU612+AU613+AU614+AU615+AU616+AU617+AU618+AU619+AU620+AU621+AU622+AU623+AU624+AU625+AU626+AU627+AU628+AU629+#REF!+#REF!+#REF!+#REF!+#REF!+#REF!+#REF!+#REF!+#REF!+#REF!+#REF!+#REF!+#REF!+#REF!+#REF!+#REF!+#REF!+#REF!+AU635+AU636+AU637+AU638+AU639+AU640+AU641+AU642+AU643+AU644+AU645+AU646+AU647+AU648+AU649+AU650+AU653+AU654+AU655+AU656+AU657+AU658+AU659+AU660+AU661+AU662+AU663+AU664+AU665+AU666+AU667+AU668+AU669+AU670+AU672+AU673+AU674+AU675+AU676+AU677+AU678+AU679+AU680+AU681+AU682+AU683+AU684+AU945+AU961+AU934+AU935+AU936+AU942+AU943+AU944+AU949+AU947+AU685+AU686+AU687+AU688+AU689+AU690+AU691+AU692+AU693+AU694+AU695+AU696+AU697+AU698+AU699+AU700+AU701+AU702+AU703+AU704+AU705+AU706+AU707+AU708+AU709+AU710+AU711+AU712+AU713+AU717+AU718+AU719+#REF!+AU720+AU721+AU722+AU724+AU729+AU732+AU733+#REF!+AU734+AU735+AU736+AU737+AU738+AU739+AU740+AU741+AU742+AU743+AU755+AU756+AU757+AU759+AU760+#REF!+AU761+AU763+AU764+AU765+AU766+AU767+AU768+AU769+AU770+AU771+AU772+AU972+AU973+AU974+AU975+AU979+AU980+AU981+AU991+AU992+#REF!+AU1038+AU1039+AU1040+AU1041+AU1042+AU1043+AU1044+AU1045+AU1046+AU1047+AU1048+AU1049+AU1096</f>
        <v>#REF!</v>
      </c>
      <c r="AV1144" s="42" t="e">
        <f>+AV563+AV564+AV565+AV566+AV567+AV568+AV569+AV570+AV571+AV572+AV574+AV575+AV576+AV577+AV578+AV581+AV582+AV583+AV584+AV585+AV586+AV589+AV590+AV591+AV592+AV593+#REF!+#REF!+#REF!+AV594+AV595+AV596+AV597+AV598+AV599+AV600+AV601+AV602+AV603+AV604+AV605+AV606+AV607+AV608+AV609+AV610+AV611+AV612+AV613+AV614+AV615+AV616+AV617+AV618+AV619+AV620+AV621+AV622+AV623+AV624+AV625+AV626+AV627+AV628+AV629+#REF!+#REF!+#REF!+#REF!+#REF!+#REF!+#REF!+#REF!+#REF!+#REF!+#REF!+#REF!+#REF!+#REF!+#REF!+#REF!+#REF!+#REF!+AV635+AV636+AV637+AV638+AV639+AV640+AV641+AV642+AV643+AV644+AV645+AV646+AV647+AV648+AV649+AV650+AV653+AV654+AV655+AV656+AV657+AV658+AV659+AV660+AV661+AV662+AV663+AV664+AV665+AV666+AV667+AV668+AV669+AV670+AV672+AV673+AV674+AV675+AV676+AV677+AV678+AV679+AV680+AV681+AV682+AV683+AV684+AV945+AV961+AV934+AV935+AV936+AV942+AV943+AV944+AV949+AV947+AV685+AV686+AV687+AV688+AV689+AV690+AV691+AV692+AV693+AV694+AV695+AV696+AV697+AV698+AV699+AV700+AV701+AV702+AV703+AV704+AV705+AV706+AV707+AV708+AV709+AV710+AV711+AV712+AV713+AV717+AV718+AV719+#REF!+AV720+AV721+AV722+AV724+AV729+AV732+AV733+#REF!+AV734+AV735+AV736+AV737+AV738+AV739+AV740+AV741+AV742+AV743+AV755+AV756+AV757+AV759+AV760+#REF!+AV761+AV763+AV764+AV765+AV766+AV767+AV768+AV769+AV770+AV771+AV772+AV972+AV973+AV974+AV975+AV979+AV980+AV981+AV991+AV992+#REF!+AV1038+AV1039+AV1040+AV1041+AV1042+AV1043+AV1044+AV1045+AV1046+AV1047+AV1048+AV1049+AV1096</f>
        <v>#REF!</v>
      </c>
      <c r="AW1144" s="42" t="e">
        <f>+AW563+AW564+AW565+AW566+AW567+AW568+AW569+AW570+AW571+AW572+AW574+AW575+AW576+AW577+AW578+AW581+AW582+AW583+AW584+AW585+AW586+AW589+AW590+AW591+AW592+AW593+#REF!+#REF!+#REF!+AW594+AW595+AW596+AW597+AW598+AW599+AW600+AW601+AW602+AW603+AW604+AW605+AW606+AW607+AW608+AW609+AW610+AW611+AW612+AW613+AW614+AW615+AW616+AW617+AW618+AW619+AW620+AW621+AW622+AW623+AW624+AW625+AW626+AW627+AW628+AW629+#REF!+#REF!+#REF!+#REF!+#REF!+#REF!+#REF!+#REF!+#REF!+#REF!+#REF!+#REF!+#REF!+#REF!+#REF!+#REF!+#REF!+#REF!+AW635+AW636+AW637+AW638+AW639+AW640+AW641+AW642+AW643+AW644+AW645+AW646+AW647+AW648+AW649+AW650+AW653+AW654+AW655+AW656+AW657+AW658+AW659+AW660+AW661+AW662+AW663+AW664+AW665+AW666+AW667+AW668+AW669+AW670+AW672+AW673+AW674+AW675+AW676+AW677+AW678+AW679+AW680+AW681+AW682+AW683+AW684+AW945+AW961+AW934+AW935+AW936+AW942+AW943+AW944+AW949+AW947+AW685+AW686+AW687+AW688+AW689+AW690+AW691+AW692+AW693+AW694+AW695+AW696+AW697+AW698+AW699+AW700+AW701+AW702+AW703+AW704+AW705+AW706+AW707+AW708+AW709+AW710+AW711+AW712+AW713+AW717+AW718+AW719+#REF!+AW720+AW721+AW722+AW724+AW729+AW732+AW733+#REF!+AW734+AW735+AW736+AW737+AW738+AW739+AW740+AW741+AW742+AW743+AW755+AW756+AW757+AW759+AW760+#REF!+AW761+AW763+AW764+AW765+AW766+AW767+AW768+AW769+AW770+AW771+AW772+AW972+AW973+AW974+AW975+AW979+AW980+AW981+AW991+AW992+#REF!+AW1038+AW1039+AW1040+AW1041+AW1042+AW1043+AW1044+AW1045+AW1046+AW1047+AW1048+AW1049+AW1096</f>
        <v>#REF!</v>
      </c>
      <c r="AX1144" s="42" t="e">
        <f>+AX563+AX564+AX565+AX566+AX567+AX568+AX569+AX570+AX571+AX572+AX574+AX575+AX576+AX577+AX578+AX581+AX582+AX583+AX584+AX585+AX586+AX589+AX590+AX591+AX592+AX593+#REF!+#REF!+#REF!+AX594+AX595+AX596+AX597+AX598+AX599+AX600+AX601+AX602+AX603+AX604+AX605+AX606+AX607+AX608+AX609+AX610+AX611+AX612+AX613+AX614+AX615+AX616+AX617+AX618+AX619+AX620+AX621+AX622+AX623+AX624+AX625+AX626+AX627+AX628+AX629+#REF!+#REF!+#REF!+#REF!+#REF!+#REF!+#REF!+#REF!+#REF!+#REF!+#REF!+#REF!+#REF!+#REF!+#REF!+#REF!+#REF!+#REF!+AX635+AX636+AX637+AX638+AX639+AX640+AX641+AX642+AX643+AX644+AX645+AX646+AX647+AX648+AX649+AX650+AX653+AX654+AX655+AX656+AX657+AX658+AX659+AX660+AX661+AX662+AX663+AX664+AX665+AX666+AX667+AX668+AX669+AX670+AX672+AX673+AX674+AX675+AX676+AX677+AX678+AX679+AX680+AX681+AX682+AX683+AX684+AX945+AX961+AX934+AX935+AX936+AX942+AX943+AX944+AX949+AX947+AX685+AX686+AX687+AX688+AX689+AX690+AX691+AX692+AX693+AX694+AX695+AX696+AX697+AX698+AX699+AX700+AX701+AX702+AX703+AX704+AX705+AX706+AX707+AX708+AX709+AX710+AX711+AX712+AX713+AX717+AX718+AX719+#REF!+AX720+AX721+AX722+AX724+AX729+AX732+AX733+#REF!+AX734+AX735+AX736+AX737+AX738+AX739+AX740+AX741+AX742+AX743+AX755+AX756+AX757+AX759+AX760+#REF!+AX761+AX763+AX764+AX765+AX766+AX767+AX768+AX769+AX770+AX771+AX772+AX972+AX973+AX974+AX975+AX979+AX980+AX981+AX991+AX992+#REF!+AX1038+AX1039+AX1040+AX1041+AX1042+AX1043+AX1044+AX1045+AX1046+AX1047+AX1048+AX1049+AX1096</f>
        <v>#REF!</v>
      </c>
      <c r="AY1144" s="42" t="e">
        <f>+AY563+AY564+AY565+AY566+AY567+AY568+AY569+AY570+AY571+AY572+AY574+AY575+AY576+AY577+AY578+AY581+AY582+AY583+AY584+AY585+AY586+AY589+AY590+AY591+AY592+AY593+#REF!+#REF!+#REF!+AY594+AY595+AY596+AY597+AY598+AY599+AY600+AY601+AY602+AY603+AY604+AY605+AY606+AY607+AY608+AY609+AY610+AY611+AY612+AY613+AY614+AY615+AY616+AY617+AY618+AY619+AY620+AY621+AY622+AY623+AY624+AY625+AY626+AY627+AY628+AY629+#REF!+#REF!+#REF!+#REF!+#REF!+#REF!+#REF!+#REF!+#REF!+#REF!+#REF!+#REF!+#REF!+#REF!+#REF!+#REF!+#REF!+#REF!+AY635+AY636+AY637+AY638+AY639+AY640+AY641+AY642+AY643+AY644+AY645+AY646+AY647+AY648+AY649+AY650+AY653+AY654+AY655+AY656+AY657+AY658+AY659+AY660+AY661+AY662+AY663+AY664+AY665+AY666+AY667+AY668+AY669+AY670+AY672+AY673+AY674+AY675+AY676+AY677+AY678+AY679+AY680+AY681+AY682+AY683+AY684+AY945+AY961+AY934+AY935+AY936+AY942+AY943+AY944+AY949+AY947+AY685+AY686+AY687+AY688+AY689+AY690+AY691+AY692+AY693+AY694+AY695+AY696+AY697+AY698+AY699+AY700+AY701+AY702+AY703+AY704+AY705+AY706+AY707+AY708+AY709+AY710+AY711+AY712+AY713+AY717+AY718+AY719+#REF!+AY720+AY721+AY722+AY724+AY729+AY732+AY733+#REF!+AY734+AY735+AY736+AY737+AY738+AY739+AY740+AY741+AY742+AY743+AY755+AY756+AY757+AY759+AY760+#REF!+AY761+AY763+AY764+AY765+AY766+AY767+AY768+AY769+AY770+AY771+AY772+AY972+AY973+AY974+AY975+AY979+AY980+AY981+AY991+AY992+#REF!+AY1038+AY1039+AY1040+AY1041+AY1042+AY1043+AY1044+AY1045+AY1046+AY1047+AY1048+AY1049+AY1096</f>
        <v>#REF!</v>
      </c>
      <c r="AZ1144" s="42" t="e">
        <f>+AZ563+AZ564+AZ565+AZ566+AZ567+AZ568+AZ569+AZ570+AZ571+AZ572+AZ574+AZ575+AZ576+AZ577+AZ578+AZ581+AZ582+AZ583+AZ584+AZ585+AZ586+AZ589+AZ590+AZ591+AZ592+AZ593+#REF!+#REF!+#REF!+AZ594+AZ595+AZ596+AZ597+AZ598+AZ599+AZ600+AZ601+AZ602+AZ603+AZ604+AZ605+AZ606+AZ607+AZ608+AZ609+AZ610+AZ611+AZ612+AZ613+AZ614+AZ615+AZ616+AZ617+AZ618+AZ619+AZ620+AZ621+AZ622+AZ623+AZ624+AZ625+AZ626+AZ627+AZ628+AZ629+#REF!+#REF!+#REF!+#REF!+#REF!+#REF!+#REF!+#REF!+#REF!+#REF!+#REF!+#REF!+#REF!+#REF!+#REF!+#REF!+#REF!+#REF!+AZ635+AZ636+AZ637+AZ638+AZ639+AZ640+AZ641+AZ642+AZ643+AZ644+AZ645+AZ646+AZ647+AZ648+AZ649+AZ650+AZ653+AZ654+AZ655+AZ656+AZ657+AZ658+AZ659+AZ660+AZ661+AZ662+AZ663+AZ664+AZ665+AZ666+AZ667+AZ668+AZ669+AZ670+AZ672+AZ673+AZ674+AZ675+AZ676+AZ677+AZ678+AZ679+AZ680+AZ681+AZ682+AZ683+AZ684+AZ945+AZ961+AZ934+AZ935+AZ936+AZ942+AZ943+AZ944+AZ949+AZ947+AZ685+AZ686+AZ687+AZ688+AZ689+AZ690+AZ691+AZ692+AZ693+AZ694+AZ695+AZ696+AZ697+AZ698+AZ699+AZ700+AZ701+AZ702+AZ703+AZ704+AZ705+AZ706+AZ707+AZ708+AZ709+AZ710+AZ711+AZ712+AZ713+AZ717+AZ718+AZ719+#REF!+AZ720+AZ721+AZ722+AZ724+AZ729+AZ732+AZ733+#REF!+AZ734+AZ735+AZ736+AZ737+AZ738+AZ739+AZ740+AZ741+AZ742+AZ743+AZ755+AZ756+AZ757+AZ759+AZ760+#REF!+AZ761+AZ763+AZ764+AZ765+AZ766+AZ767+AZ768+AZ769+AZ770+AZ771+AZ772+AZ972+AZ973+AZ974+AZ975+AZ979+AZ980+AZ981+AZ991+AZ992+#REF!+AZ1038+AZ1039+AZ1040+AZ1041+AZ1042+AZ1043+AZ1044+AZ1045+AZ1046+AZ1047+AZ1048+AZ1049+AZ1096</f>
        <v>#REF!</v>
      </c>
      <c r="BA1144" s="42" t="e">
        <f>+BA563+BA564+BA565+BA566+BA567+BA568+BA569+BA570+BA571+BA572+BA574+BA575+BA576+BA577+BA578+BA581+BA582+BA583+BA584+BA585+BA586+BA589+BA590+BA591+BA592+BA593+#REF!+#REF!+#REF!+BA594+BA595+BA596+BA597+BA598+BA599+BA600+BA601+BA602+BA603+BA604+BA605+BA606+BA607+BA608+BA609+BA610+BA611+BA612+BA613+BA614+BA615+BA616+BA617+BA618+BA619+BA620+BA621+BA622+BA623+BA624+BA625+BA626+BA627+BA628+BA629+#REF!+#REF!+#REF!+#REF!+#REF!+#REF!+#REF!+#REF!+#REF!+#REF!+#REF!+#REF!+#REF!+#REF!+#REF!+#REF!+#REF!+#REF!+BA635+BA636+BA637+BA638+BA639+BA640+BA641+BA642+BA643+BA644+BA645+BA646+BA647+BA648+BA649+BA650+BA653+BA654+BA655+BA656+BA657+BA658+BA659+BA660+BA661+BA662+BA663+BA664+BA665+BA666+BA667+BA668+BA669+BA670+BA672+BA673+BA674+BA675+BA676+BA677+BA678+BA679+BA680+BA681+BA682+BA683+BA684+BA945+BA961+BA934+BA935+BA936+BA942+BA943+BA944+BA949+BA947+BA685+BA686+BA687+BA688+BA689+BA690+BA691+BA692+BA693+BA694+BA695+BA696+BA697+BA698+BA699+BA700+BA701+BA702+BA703+BA704+BA705+BA706+BA707+BA708+BA709+BA710+BA711+BA712+BA713+BA717+BA718+BA719+#REF!+BA720+BA721+BA722+BA724+BA729+BA732+BA733+#REF!+BA734+BA735+BA736+BA737+BA738+BA739+BA740+BA741+BA742+BA743+BA755+BA756+BA757+BA759+BA760+#REF!+BA761+BA763+BA764+BA765+BA766+BA767+BA768+BA769+BA770+BA771+BA772+BA972+BA973+BA974+BA975+BA979+BA980+BA981+BA991+BA992+#REF!+BA1038+BA1039+BA1040+BA1041+BA1042+BA1043+BA1044+BA1045+BA1046+BA1047+BA1048+BA1049+BA1096</f>
        <v>#REF!</v>
      </c>
      <c r="BB1144" s="42" t="e">
        <f>+BB563+BB564+BB565+BB566+BB567+BB568+BB569+BB570+BB571+BB572+BB574+BB575+BB576+BB577+BB578+BB581+BB582+BB583+BB584+BB585+BB586+BB589+BB590+BB591+BB592+BB593+#REF!+#REF!+#REF!+BB594+BB595+BB596+BB597+BB598+BB599+BB600+BB601+BB602+BB603+BB604+BB605+BB606+BB607+BB608+BB609+BB610+BB611+BB612+BB613+BB614+BB615+BB616+BB617+BB618+BB619+BB620+BB621+BB622+BB623+BB624+BB625+BB626+BB627+BB628+BB629+#REF!+#REF!+#REF!+#REF!+#REF!+#REF!+#REF!+#REF!+#REF!+#REF!+#REF!+#REF!+#REF!+#REF!+#REF!+#REF!+#REF!+#REF!+BB635+BB636+BB637+BB638+BB639+BB640+BB641+BB642+BB643+BB644+BB645+BB646+BB647+BB648+BB649+BB650+BB653+BB654+BB655+BB656+BB657+BB658+BB659+BB660+BB661+BB662+BB663+BB664+BB665+BB666+BB667+BB668+BB669+BB670+BB672+BB673+BB674+BB675+BB676+BB677+BB678+BB679+BB680+BB681+BB682+BB683+BB684+BB945+BB961+BB934+BB935+BB936+BB942+BB943+BB944+BB949+BB947+BB685+BB686+BB687+BB688+BB689+BB690+BB691+BB692+BB693+BB694+BB695+BB696+BB697+BB698+BB699+BB700+BB701+BB702+BB703+BB704+BB705+BB706+BB707+BB708+BB709+BB710+BB711+BB712+BB713+BB717+BB718+BB719+#REF!+BB720+BB721+BB722+BB724+BB729+BB732+BB733+#REF!+BB734+BB735+BB736+BB737+BB738+BB739+BB740+BB741+BB742+BB743+BB755+BB756+BB757+BB759+BB760+#REF!+BB761+BB763+BB764+BB765+BB766+BB767+BB768+BB769+BB770+BB771+BB772+BB972+BB973+BB974+BB975+BB979+BB980+BB981+BB991+BB992+#REF!+BB1038+BB1039+BB1040+BB1041+BB1042+BB1043+BB1044+BB1045+BB1046+BB1047+BB1048+BB1049+BB1096</f>
        <v>#REF!</v>
      </c>
      <c r="BC1144" s="42" t="e">
        <f>+BC563+BC564+BC565+BC566+BC567+BC568+BC569+BC570+BC571+BC572+BC574+BC575+BC576+BC577+BC578+BC581+BC582+BC583+BC584+BC585+BC586+BC589+BC590+BC591+BC592+BC593+#REF!+#REF!+#REF!+BC594+BC595+BC596+BC597+BC598+BC599+BC600+BC601+BC602+BC603+BC604+BC605+BC606+BC607+BC608+BC609+BC610+BC611+BC612+BC613+BC614+BC615+BC616+BC617+BC618+BC619+BC620+BC621+BC622+BC623+BC624+BC625+BC626+BC627+BC628+BC629+#REF!+#REF!+#REF!+#REF!+#REF!+#REF!+#REF!+#REF!+#REF!+#REF!+#REF!+#REF!+#REF!+#REF!+#REF!+#REF!+#REF!+#REF!+BC635+BC636+BC637+BC638+BC639+BC640+BC641+BC642+BC643+BC644+BC645+BC646+BC647+BC648+BC649+BC650+BC653+BC654+BC655+BC656+BC657+BC658+BC659+BC660+BC661+BC662+BC663+BC664+BC665+BC666+BC667+BC668+BC669+BC670+BC672+BC673+BC674+BC675+BC676+BC677+BC678+BC679+BC680+BC681+BC682+BC683+BC684+BC945+BC961+BC934+BC935+BC936+BC942+BC943+BC944+BC949+BC947+BC685+BC686+BC687+BC688+BC689+BC690+BC691+BC692+BC693+BC694+BC695+BC696+BC697+BC698+BC699+BC700+BC701+BC702+BC703+BC704+BC705+BC706+BC707+BC708+BC709+BC710+BC711+BC712+BC713+BC717+BC718+BC719+#REF!+BC720+BC721+BC722+BC724+BC729+BC732+BC733+#REF!+BC734+BC735+BC736+BC737+BC738+BC739+BC740+BC741+BC742+BC743+BC755+BC756+BC757+BC759+BC760+#REF!+BC761+BC763+BC764+BC765+BC766+BC767+BC768+BC769+BC770+BC771+BC772+BC972+BC973+BC974+BC975+BC979+BC980+BC981+BC991+BC992+#REF!+BC1038+BC1039+BC1040+BC1041+BC1042+BC1043+BC1044+BC1045+BC1046+BC1047+BC1048+BC1049+BC1096</f>
        <v>#REF!</v>
      </c>
      <c r="BD1144" s="42" t="e">
        <f>+BD563+BD564+BD565+BD566+BD567+BD568+BD569+BD570+BD571+BD572+BD574+BD575+BD576+BD577+BD578+BD581+BD582+BD583+BD584+BD585+BD586+BD589+BD590+BD591+BD592+BD593+#REF!+#REF!+#REF!+BD594+BD595+BD596+BD597+BD598+BD599+BD600+BD601+BD602+BD603+BD604+BD605+BD606+BD607+BD608+BD609+BD610+BD611+BD612+BD613+BD614+BD615+BD616+BD617+BD618+BD619+BD620+BD621+BD622+BD623+BD624+BD625+BD626+BD627+BD628+BD629+#REF!+#REF!+#REF!+#REF!+#REF!+#REF!+#REF!+#REF!+#REF!+#REF!+#REF!+#REF!+#REF!+#REF!+#REF!+#REF!+#REF!+#REF!+BD635+BD636+BD637+BD638+BD639+BD640+BD641+BD642+BD643+BD644+BD645+BD646+BD647+BD648+BD649+BD650+BD653+BD654+BD655+BD656+BD657+BD658+BD659+BD660+BD661+BD662+BD663+BD664+BD665+BD666+BD667+BD668+BD669+BD670+BD672+BD673+BD674+BD675+BD676+BD677+BD678+BD679+BD680+BD681+BD682+BD683+BD684+BD945+BD961+BD934+BD935+BD936+BD942+BD943+BD944+BD949+BD947+BD685+BD686+BD687+BD688+BD689+BD690+BD691+BD692+BD693+BD694+BD695+BD696+BD697+BD698+BD699+BD700+BD701+BD702+BD703+BD704+BD705+BD706+BD707+BD708+BD709+BD710+BD711+BD712+BD713+BD717+BD718+BD719+#REF!+BD720+BD721+BD722+BD724+BD729+BD732+BD733+#REF!+BD734+BD735+BD736+BD737+BD738+BD739+BD740+BD741+BD742+BD743+BD755+BD756+BD757+BD759+BD760+#REF!+BD761+BD763+BD764+BD765+BD766+BD767+BD768+BD769+BD770+BD771+BD772+BD972+BD973+BD974+BD975+BD979+BD980+BD981+BD991+BD992+#REF!+BD1038+BD1039+BD1040+BD1041+BD1042+BD1043+BD1044+BD1045+BD1046+BD1047+BD1048+BD1049+BD1096</f>
        <v>#REF!</v>
      </c>
      <c r="BE1144" s="42" t="e">
        <f>+BE563+BE564+BE565+BE566+BE567+BE568+BE569+BE570+BE571+BE572+BE574+BE575+BE576+BE577+BE578+BE581+BE582+BE583+BE584+BE585+BE586+BE589+BE590+BE591+BE592+BE593+#REF!+#REF!+#REF!+BE594+BE595+BE596+BE597+BE598+BE599+BE600+BE601+BE602+BE603+BE604+BE605+BE606+BE607+BE608+BE609+BE610+BE611+BE612+BE613+BE614+BE615+BE616+BE617+BE618+BE619+BE620+BE621+BE622+BE623+BE624+BE625+BE626+BE627+BE628+BE629+#REF!+#REF!+#REF!+#REF!+#REF!+#REF!+#REF!+#REF!+#REF!+#REF!+#REF!+#REF!+#REF!+#REF!+#REF!+#REF!+#REF!+#REF!+BE635+BE636+BE637+BE638+BE639+BE640+BE641+BE642+BE643+BE644+BE645+BE646+BE647+BE648+BE649+BE650+BE653+BE654+BE655+BE656+BE657+BE658+BE659+BE660+BE661+BE662+BE663+BE664+BE665+BE666+BE667+BE668+BE669+BE670+BE672+BE673+BE674+BE675+BE676+BE677+BE678+BE679+BE680+BE681+BE682+BE683+BE684+BE945+BE961+BE934+BE935+BE936+BE942+BE943+BE944+BE949+BE947+BE685+BE686+BE687+BE688+BE689+BE690+BE691+BE692+BE693+BE694+BE695+BE696+BE697+BE698+BE699+BE700+BE701+BE702+BE703+BE704+BE705+BE706+BE707+BE708+BE709+BE710+BE711+BE712+BE713+BE717+BE718+BE719+#REF!+BE720+BE721+BE722+BE724+BE729+BE732+BE733+#REF!+BE734+BE735+BE736+BE737+BE738+BE739+BE740+BE741+BE742+BE743+BE755+BE756+BE757+BE759+BE760+#REF!+BE761+BE763+BE764+BE765+BE766+BE767+BE768+BE769+BE770+BE771+BE772+BE972+BE973+BE974+BE975+BE979+BE980+BE981+BE991+BE992+#REF!+BE1038+BE1039+BE1040+BE1041+BE1042+BE1043+BE1044+BE1045+BE1046+BE1047+BE1048+BE1049+BE1096</f>
        <v>#REF!</v>
      </c>
      <c r="BF1144" s="42" t="e">
        <f>+BF563+BF564+BF565+BF566+BF567+BF568+BF569+BF570+BF571+BF572+BF574+BF575+BF576+BF577+BF578+BF581+BF582+BF583+BF584+BF585+BF586+BF589+BF590+BF591+BF592+BF593+#REF!+#REF!+#REF!+BF594+BF595+BF596+BF597+BF598+BF599+BF600+BF601+BF602+BF603+BF604+BF605+BF606+BF607+BF608+BF609+BF610+BF611+BF612+BF613+BF614+BF615+BF616+BF617+BF618+BF619+BF620+BF621+BF622+BF623+BF624+BF625+BF626+BF627+BF628+BF629+#REF!+#REF!+#REF!+#REF!+#REF!+#REF!+#REF!+#REF!+#REF!+#REF!+#REF!+#REF!+#REF!+#REF!+#REF!+#REF!+#REF!+#REF!+BF635+BF636+BF637+BF638+BF639+BF640+BF641+BF642+BF643+BF644+BF645+BF646+BF647+BF648+BF649+BF650+BF653+BF654+BF655+BF656+BF657+BF658+BF659+BF660+BF661+BF662+BF663+BF664+BF665+BF666+BF667+BF668+BF669+BF670+BF672+BF673+BF674+BF675+BF676+BF677+BF678+BF679+BF680+BF681+BF682+BF683+BF684+BF945+BF961+BF934+BF935+BF936+BF942+BF943+BF944+BF949+BF947+BF685+BF686+BF687+BF688+BF689+BF690+BF691+BF692+BF693+BF694+BF695+BF696+BF697+BF698+BF699+BF700+BF701+BF702+BF703+BF704+BF705+BF706+BF707+BF708+BF709+BF710+BF711+BF712+BF713+BF717+BF718+BF719+#REF!+BF720+BF721+BF722+BF724+BF729+BF732+BF733+#REF!+BF734+BF735+BF736+BF737+BF738+BF739+BF740+BF741+BF742+BF743+BF755+BF756+BF757+BF759+BF760+#REF!+BF761+BF763+BF764+BF765+BF766+BF767+BF768+BF769+BF770+BF771+BF772+BF972+BF973+BF974+BF975+BF979+BF980+BF981+BF991+BF992+#REF!+BF1038+BF1039+BF1040+BF1041+BF1042+BF1043+BF1044+BF1045+BF1046+BF1047+BF1048+BF1049+BF1096</f>
        <v>#REF!</v>
      </c>
    </row>
    <row r="1145" spans="1:58" s="3" customFormat="1" ht="26.25" hidden="1" customHeight="1">
      <c r="A1145" s="14" t="s">
        <v>1348</v>
      </c>
      <c r="B1145" s="14" t="s">
        <v>1348</v>
      </c>
      <c r="C1145" s="14" t="s">
        <v>1348</v>
      </c>
      <c r="D1145" s="83"/>
      <c r="E1145" s="83"/>
      <c r="F1145" s="50"/>
      <c r="G1145" s="50"/>
      <c r="H1145" s="52"/>
      <c r="I1145" s="52">
        <v>0</v>
      </c>
      <c r="J1145" s="42"/>
      <c r="K1145" s="42"/>
      <c r="L1145" s="42"/>
      <c r="M1145" s="42"/>
      <c r="N1145" s="42"/>
      <c r="O1145" s="42"/>
      <c r="P1145" s="42"/>
      <c r="Q1145" s="42"/>
      <c r="R1145" s="42"/>
      <c r="S1145" s="42"/>
      <c r="T1145" s="42"/>
      <c r="U1145" s="42"/>
      <c r="V1145" s="42"/>
      <c r="W1145" s="42"/>
      <c r="X1145" s="42"/>
      <c r="Y1145" s="42"/>
      <c r="Z1145" s="42"/>
      <c r="AA1145" s="42"/>
      <c r="AB1145" s="42"/>
      <c r="AC1145" s="42"/>
      <c r="AD1145" s="42"/>
      <c r="AE1145" s="42"/>
      <c r="AF1145" s="42"/>
      <c r="AG1145" s="42"/>
      <c r="AH1145" s="42"/>
      <c r="AI1145" s="42"/>
      <c r="AJ1145" s="42"/>
      <c r="AK1145" s="42"/>
      <c r="AL1145" s="42"/>
      <c r="AM1145" s="42"/>
      <c r="AN1145" s="42"/>
      <c r="AO1145" s="42"/>
      <c r="AP1145" s="42"/>
      <c r="AQ1145" s="42"/>
      <c r="AR1145" s="42"/>
      <c r="AS1145" s="42"/>
      <c r="AT1145" s="42"/>
      <c r="AU1145" s="42"/>
      <c r="AV1145" s="42"/>
      <c r="AW1145" s="42"/>
      <c r="AX1145" s="42"/>
      <c r="AY1145" s="42"/>
      <c r="AZ1145" s="42"/>
      <c r="BA1145" s="42"/>
      <c r="BB1145" s="42"/>
      <c r="BC1145" s="42"/>
      <c r="BD1145" s="42"/>
      <c r="BE1145" s="42"/>
      <c r="BF1145" s="42"/>
    </row>
    <row r="1146" spans="1:58" s="3" customFormat="1" ht="26.25" hidden="1" customHeight="1">
      <c r="A1146" s="14" t="s">
        <v>15</v>
      </c>
      <c r="B1146" s="14" t="s">
        <v>15</v>
      </c>
      <c r="C1146" s="14" t="s">
        <v>15</v>
      </c>
      <c r="D1146" s="83"/>
      <c r="E1146" s="83"/>
      <c r="F1146" s="50"/>
      <c r="G1146" s="50"/>
      <c r="H1146" s="52"/>
      <c r="I1146" s="52">
        <v>5</v>
      </c>
      <c r="J1146" s="42" t="e">
        <f t="shared" ref="J1146:P1146" si="621">+J976+J977+J978+J1118+J1119</f>
        <v>#REF!</v>
      </c>
      <c r="K1146" s="42" t="e">
        <f t="shared" si="621"/>
        <v>#REF!</v>
      </c>
      <c r="L1146" s="42" t="e">
        <f t="shared" si="621"/>
        <v>#REF!</v>
      </c>
      <c r="M1146" s="42" t="e">
        <f t="shared" si="621"/>
        <v>#REF!</v>
      </c>
      <c r="N1146" s="42" t="e">
        <f t="shared" si="621"/>
        <v>#REF!</v>
      </c>
      <c r="O1146" s="42" t="e">
        <f t="shared" si="621"/>
        <v>#REF!</v>
      </c>
      <c r="P1146" s="42" t="e">
        <f t="shared" si="621"/>
        <v>#REF!</v>
      </c>
      <c r="Q1146" s="42">
        <f t="shared" ref="Q1146:V1146" si="622">Q976+Q1118</f>
        <v>0</v>
      </c>
      <c r="R1146" s="42">
        <f t="shared" si="622"/>
        <v>0</v>
      </c>
      <c r="S1146" s="42">
        <f t="shared" si="622"/>
        <v>0</v>
      </c>
      <c r="T1146" s="42">
        <f t="shared" si="622"/>
        <v>0</v>
      </c>
      <c r="U1146" s="42">
        <f t="shared" si="622"/>
        <v>0</v>
      </c>
      <c r="V1146" s="42">
        <f t="shared" si="622"/>
        <v>0</v>
      </c>
      <c r="W1146" s="42" t="e">
        <f>+W976+W977+W978+W1118+W1119</f>
        <v>#REF!</v>
      </c>
      <c r="X1146" s="42">
        <f t="shared" ref="X1146:AC1146" si="623">X976+X1118</f>
        <v>0</v>
      </c>
      <c r="Y1146" s="42">
        <f t="shared" si="623"/>
        <v>0</v>
      </c>
      <c r="Z1146" s="42">
        <f t="shared" si="623"/>
        <v>0</v>
      </c>
      <c r="AA1146" s="42">
        <f t="shared" si="623"/>
        <v>0</v>
      </c>
      <c r="AB1146" s="42">
        <f t="shared" si="623"/>
        <v>0</v>
      </c>
      <c r="AC1146" s="42">
        <f t="shared" si="623"/>
        <v>0</v>
      </c>
      <c r="AD1146" s="42" t="e">
        <f>+AD976+AD977+AD978+AD1118+AD1119</f>
        <v>#REF!</v>
      </c>
      <c r="AE1146" s="42">
        <f t="shared" ref="AE1146:AJ1146" si="624">AE976+AE1118</f>
        <v>0</v>
      </c>
      <c r="AF1146" s="42">
        <f t="shared" si="624"/>
        <v>0</v>
      </c>
      <c r="AG1146" s="42">
        <f t="shared" si="624"/>
        <v>0</v>
      </c>
      <c r="AH1146" s="42">
        <f t="shared" si="624"/>
        <v>0</v>
      </c>
      <c r="AI1146" s="42">
        <f t="shared" si="624"/>
        <v>0</v>
      </c>
      <c r="AJ1146" s="42">
        <f t="shared" si="624"/>
        <v>0</v>
      </c>
      <c r="AK1146" s="42" t="e">
        <f>+AK976+AK977+AK978+AK1118+AK1119</f>
        <v>#REF!</v>
      </c>
      <c r="AL1146" s="42">
        <f t="shared" ref="AL1146:AQ1146" si="625">AL976+AL1118</f>
        <v>0</v>
      </c>
      <c r="AM1146" s="42">
        <f t="shared" si="625"/>
        <v>0</v>
      </c>
      <c r="AN1146" s="42">
        <f t="shared" si="625"/>
        <v>0</v>
      </c>
      <c r="AO1146" s="42">
        <f t="shared" si="625"/>
        <v>0</v>
      </c>
      <c r="AP1146" s="42">
        <f t="shared" si="625"/>
        <v>197416357.83999997</v>
      </c>
      <c r="AQ1146" s="42">
        <f t="shared" si="625"/>
        <v>0</v>
      </c>
      <c r="AR1146" s="42" t="e">
        <f>+AR976+AR977+AR978+AR1118+AR1119</f>
        <v>#REF!</v>
      </c>
      <c r="AS1146" s="42">
        <f t="shared" ref="AS1146:AX1146" si="626">AS976+AS1118</f>
        <v>0</v>
      </c>
      <c r="AT1146" s="42">
        <f t="shared" si="626"/>
        <v>0</v>
      </c>
      <c r="AU1146" s="42">
        <f t="shared" si="626"/>
        <v>0</v>
      </c>
      <c r="AV1146" s="42">
        <f t="shared" si="626"/>
        <v>0</v>
      </c>
      <c r="AW1146" s="42">
        <f t="shared" si="626"/>
        <v>0</v>
      </c>
      <c r="AX1146" s="42">
        <f t="shared" si="626"/>
        <v>0</v>
      </c>
      <c r="AY1146" s="42" t="e">
        <f>+AY976+AY977+AY978+AY1118+AY1119</f>
        <v>#REF!</v>
      </c>
      <c r="AZ1146" s="42" t="e">
        <f t="shared" ref="AZ1146:BF1146" si="627">+AZ976+AZ977+AZ978+AZ1118+AZ1119</f>
        <v>#REF!</v>
      </c>
      <c r="BA1146" s="42" t="e">
        <f t="shared" si="627"/>
        <v>#REF!</v>
      </c>
      <c r="BB1146" s="42" t="e">
        <f t="shared" si="627"/>
        <v>#REF!</v>
      </c>
      <c r="BC1146" s="42" t="e">
        <f t="shared" si="627"/>
        <v>#REF!</v>
      </c>
      <c r="BD1146" s="42" t="e">
        <f t="shared" si="627"/>
        <v>#REF!</v>
      </c>
      <c r="BE1146" s="42" t="e">
        <f t="shared" si="627"/>
        <v>#REF!</v>
      </c>
      <c r="BF1146" s="42" t="e">
        <f t="shared" si="627"/>
        <v>#REF!</v>
      </c>
    </row>
    <row r="1147" spans="1:58" s="3" customFormat="1" ht="26.25" hidden="1" customHeight="1">
      <c r="A1147" s="14" t="s">
        <v>12</v>
      </c>
      <c r="B1147" s="14" t="s">
        <v>12</v>
      </c>
      <c r="C1147" s="14" t="s">
        <v>12</v>
      </c>
      <c r="D1147" s="83"/>
      <c r="E1147" s="83"/>
      <c r="F1147" s="50"/>
      <c r="G1147" s="50"/>
      <c r="H1147" s="52"/>
      <c r="I1147" s="52">
        <v>9</v>
      </c>
      <c r="J1147" s="42" t="e">
        <f t="shared" ref="J1147:P1147" si="628">+J758+J762+J774+J1053+J1054+J1055+J1113+J1116+J1117</f>
        <v>#REF!</v>
      </c>
      <c r="K1147" s="42" t="e">
        <f t="shared" si="628"/>
        <v>#REF!</v>
      </c>
      <c r="L1147" s="42" t="e">
        <f t="shared" si="628"/>
        <v>#REF!</v>
      </c>
      <c r="M1147" s="42" t="e">
        <f t="shared" si="628"/>
        <v>#REF!</v>
      </c>
      <c r="N1147" s="42" t="e">
        <f t="shared" si="628"/>
        <v>#REF!</v>
      </c>
      <c r="O1147" s="42" t="e">
        <f t="shared" si="628"/>
        <v>#REF!</v>
      </c>
      <c r="P1147" s="42" t="e">
        <f t="shared" si="628"/>
        <v>#REF!</v>
      </c>
      <c r="Q1147" s="42">
        <f t="shared" ref="Q1147:V1147" si="629">+Q758+Q775+Q776+Q1113</f>
        <v>7635350</v>
      </c>
      <c r="R1147" s="42">
        <f t="shared" si="629"/>
        <v>0</v>
      </c>
      <c r="S1147" s="42">
        <f t="shared" si="629"/>
        <v>0</v>
      </c>
      <c r="T1147" s="42">
        <f t="shared" si="629"/>
        <v>0</v>
      </c>
      <c r="U1147" s="42">
        <f t="shared" si="629"/>
        <v>0</v>
      </c>
      <c r="V1147" s="42">
        <f t="shared" si="629"/>
        <v>0</v>
      </c>
      <c r="W1147" s="42" t="e">
        <f>+W758+W762+W774+W1053+W1054+W1055+W1113+W1116+W1117</f>
        <v>#REF!</v>
      </c>
      <c r="X1147" s="42">
        <f t="shared" ref="X1147:AC1147" si="630">+X758+X775+X776+X1113</f>
        <v>7200000</v>
      </c>
      <c r="Y1147" s="42">
        <f t="shared" si="630"/>
        <v>0</v>
      </c>
      <c r="Z1147" s="42">
        <f t="shared" si="630"/>
        <v>0</v>
      </c>
      <c r="AA1147" s="42">
        <f t="shared" si="630"/>
        <v>0</v>
      </c>
      <c r="AB1147" s="42">
        <f t="shared" si="630"/>
        <v>0</v>
      </c>
      <c r="AC1147" s="42">
        <f t="shared" si="630"/>
        <v>0</v>
      </c>
      <c r="AD1147" s="42" t="e">
        <f>+AD758+AD762+AD774+AD1053+AD1054+AD1055+AD1113+AD1116+AD1117</f>
        <v>#REF!</v>
      </c>
      <c r="AE1147" s="42">
        <f t="shared" ref="AE1147:AJ1147" si="631">+AE758+AE775+AE776+AE1113</f>
        <v>7440001</v>
      </c>
      <c r="AF1147" s="42">
        <f t="shared" si="631"/>
        <v>0</v>
      </c>
      <c r="AG1147" s="42">
        <f t="shared" si="631"/>
        <v>0</v>
      </c>
      <c r="AH1147" s="42">
        <f t="shared" si="631"/>
        <v>0</v>
      </c>
      <c r="AI1147" s="42">
        <f t="shared" si="631"/>
        <v>0</v>
      </c>
      <c r="AJ1147" s="42">
        <f t="shared" si="631"/>
        <v>0</v>
      </c>
      <c r="AK1147" s="42" t="e">
        <f>+AK758+AK762+AK774+AK1053+AK1054+AK1055+AK1113+AK1116+AK1117</f>
        <v>#REF!</v>
      </c>
      <c r="AL1147" s="42">
        <f t="shared" ref="AL1147:AQ1147" si="632">+AL758+AL775+AL776+AL1113</f>
        <v>30014395</v>
      </c>
      <c r="AM1147" s="42">
        <f t="shared" si="632"/>
        <v>0</v>
      </c>
      <c r="AN1147" s="42">
        <f t="shared" si="632"/>
        <v>0</v>
      </c>
      <c r="AO1147" s="42">
        <f t="shared" si="632"/>
        <v>0</v>
      </c>
      <c r="AP1147" s="42">
        <f t="shared" si="632"/>
        <v>0</v>
      </c>
      <c r="AQ1147" s="42">
        <f t="shared" si="632"/>
        <v>0</v>
      </c>
      <c r="AR1147" s="42" t="e">
        <f t="shared" ref="AR1147:BF1147" si="633">+AR758+AR762+AR774+AR1053+AR1054+AR1055+AR1113+AR1116+AR1117</f>
        <v>#REF!</v>
      </c>
      <c r="AS1147" s="42">
        <f t="shared" ref="AS1147:AX1147" si="634">+AS758+AS775+AS776+AS1113</f>
        <v>7000000</v>
      </c>
      <c r="AT1147" s="42">
        <f t="shared" si="634"/>
        <v>0</v>
      </c>
      <c r="AU1147" s="42">
        <f t="shared" si="634"/>
        <v>0</v>
      </c>
      <c r="AV1147" s="42">
        <f t="shared" si="634"/>
        <v>0</v>
      </c>
      <c r="AW1147" s="42">
        <f t="shared" si="634"/>
        <v>0</v>
      </c>
      <c r="AX1147" s="42">
        <f t="shared" si="634"/>
        <v>0</v>
      </c>
      <c r="AY1147" s="42" t="e">
        <f>+AY758+AY762+AY774+AY1053+AY1054+AY1055+AY1113+AY1116+AY1117</f>
        <v>#REF!</v>
      </c>
      <c r="AZ1147" s="42" t="e">
        <f t="shared" si="633"/>
        <v>#REF!</v>
      </c>
      <c r="BA1147" s="42" t="e">
        <f t="shared" si="633"/>
        <v>#REF!</v>
      </c>
      <c r="BB1147" s="42" t="e">
        <f t="shared" si="633"/>
        <v>#REF!</v>
      </c>
      <c r="BC1147" s="42" t="e">
        <f t="shared" si="633"/>
        <v>#REF!</v>
      </c>
      <c r="BD1147" s="42" t="e">
        <f t="shared" si="633"/>
        <v>#REF!</v>
      </c>
      <c r="BE1147" s="42" t="e">
        <f t="shared" si="633"/>
        <v>#REF!</v>
      </c>
      <c r="BF1147" s="42" t="e">
        <f t="shared" si="633"/>
        <v>#REF!</v>
      </c>
    </row>
    <row r="1148" spans="1:58" ht="26.25" hidden="1" customHeight="1">
      <c r="A1148" s="72" t="s">
        <v>1349</v>
      </c>
      <c r="B1148" s="14" t="s">
        <v>19</v>
      </c>
      <c r="C1148" s="52"/>
      <c r="D1148" s="83"/>
      <c r="E1148" s="83"/>
      <c r="F1148" s="50"/>
      <c r="G1148" s="50"/>
      <c r="H1148" s="52"/>
      <c r="I1148" s="52">
        <v>1</v>
      </c>
      <c r="J1148" s="42">
        <f t="shared" ref="J1148:AR1148" si="635">+J1097</f>
        <v>133655</v>
      </c>
      <c r="K1148" s="42">
        <f t="shared" si="635"/>
        <v>0</v>
      </c>
      <c r="L1148" s="42">
        <f t="shared" si="635"/>
        <v>0</v>
      </c>
      <c r="M1148" s="42">
        <f t="shared" si="635"/>
        <v>0</v>
      </c>
      <c r="N1148" s="42">
        <f t="shared" si="635"/>
        <v>0</v>
      </c>
      <c r="O1148" s="42">
        <f t="shared" si="635"/>
        <v>0</v>
      </c>
      <c r="P1148" s="42">
        <f t="shared" si="635"/>
        <v>133655</v>
      </c>
      <c r="Q1148" s="42">
        <f t="shared" si="635"/>
        <v>55000</v>
      </c>
      <c r="R1148" s="42">
        <f t="shared" si="635"/>
        <v>0</v>
      </c>
      <c r="S1148" s="42">
        <f t="shared" si="635"/>
        <v>0</v>
      </c>
      <c r="T1148" s="42">
        <f t="shared" si="635"/>
        <v>0</v>
      </c>
      <c r="U1148" s="42">
        <f t="shared" si="635"/>
        <v>0</v>
      </c>
      <c r="V1148" s="42">
        <f t="shared" si="635"/>
        <v>0</v>
      </c>
      <c r="W1148" s="42">
        <f t="shared" si="635"/>
        <v>55000</v>
      </c>
      <c r="X1148" s="42">
        <f t="shared" si="635"/>
        <v>166123</v>
      </c>
      <c r="Y1148" s="42">
        <f t="shared" si="635"/>
        <v>0</v>
      </c>
      <c r="Z1148" s="42">
        <f t="shared" si="635"/>
        <v>0</v>
      </c>
      <c r="AA1148" s="42">
        <f t="shared" si="635"/>
        <v>0</v>
      </c>
      <c r="AB1148" s="42">
        <f t="shared" si="635"/>
        <v>0</v>
      </c>
      <c r="AC1148" s="42">
        <f t="shared" si="635"/>
        <v>0</v>
      </c>
      <c r="AD1148" s="42">
        <f t="shared" si="635"/>
        <v>166123</v>
      </c>
      <c r="AE1148" s="42">
        <f t="shared" si="635"/>
        <v>0</v>
      </c>
      <c r="AF1148" s="42">
        <f t="shared" si="635"/>
        <v>0</v>
      </c>
      <c r="AG1148" s="42">
        <f t="shared" si="635"/>
        <v>0</v>
      </c>
      <c r="AH1148" s="42">
        <f t="shared" si="635"/>
        <v>0</v>
      </c>
      <c r="AI1148" s="42">
        <f t="shared" si="635"/>
        <v>0</v>
      </c>
      <c r="AJ1148" s="42">
        <f t="shared" si="635"/>
        <v>0</v>
      </c>
      <c r="AK1148" s="42">
        <f t="shared" si="635"/>
        <v>0</v>
      </c>
      <c r="AL1148" s="42">
        <f t="shared" si="635"/>
        <v>354778</v>
      </c>
      <c r="AM1148" s="42">
        <f t="shared" si="635"/>
        <v>0</v>
      </c>
      <c r="AN1148" s="42">
        <f t="shared" si="635"/>
        <v>0</v>
      </c>
      <c r="AO1148" s="42">
        <f t="shared" si="635"/>
        <v>0</v>
      </c>
      <c r="AP1148" s="42">
        <f t="shared" si="635"/>
        <v>0</v>
      </c>
      <c r="AQ1148" s="42">
        <f t="shared" si="635"/>
        <v>0</v>
      </c>
      <c r="AR1148" s="42">
        <f t="shared" si="635"/>
        <v>354778</v>
      </c>
      <c r="AS1148" s="42">
        <f t="shared" ref="AS1148:AY1148" si="636">+AS1097</f>
        <v>0</v>
      </c>
      <c r="AT1148" s="42">
        <f t="shared" si="636"/>
        <v>0</v>
      </c>
      <c r="AU1148" s="42">
        <f t="shared" si="636"/>
        <v>0</v>
      </c>
      <c r="AV1148" s="42">
        <f t="shared" si="636"/>
        <v>0</v>
      </c>
      <c r="AW1148" s="42">
        <f t="shared" si="636"/>
        <v>0</v>
      </c>
      <c r="AX1148" s="42">
        <f t="shared" si="636"/>
        <v>0</v>
      </c>
      <c r="AY1148" s="42">
        <f t="shared" si="636"/>
        <v>0</v>
      </c>
      <c r="AZ1148" s="42">
        <f t="shared" ref="AZ1148:BF1148" si="637">+AZ1097</f>
        <v>354778</v>
      </c>
      <c r="BA1148" s="42">
        <f t="shared" si="637"/>
        <v>0</v>
      </c>
      <c r="BB1148" s="42">
        <f t="shared" si="637"/>
        <v>0</v>
      </c>
      <c r="BC1148" s="42">
        <f t="shared" si="637"/>
        <v>0</v>
      </c>
      <c r="BD1148" s="42">
        <f t="shared" si="637"/>
        <v>0</v>
      </c>
      <c r="BE1148" s="42">
        <f t="shared" si="637"/>
        <v>0</v>
      </c>
      <c r="BF1148" s="42">
        <f t="shared" si="637"/>
        <v>354778</v>
      </c>
    </row>
    <row r="1149" spans="1:58" ht="26.25" hidden="1" customHeight="1">
      <c r="A1149" s="72" t="s">
        <v>1350</v>
      </c>
      <c r="B1149" s="14" t="s">
        <v>6</v>
      </c>
      <c r="C1149" s="52"/>
      <c r="D1149" s="83"/>
      <c r="E1149" s="83"/>
      <c r="F1149" s="50"/>
      <c r="G1149" s="50"/>
      <c r="H1149" s="52"/>
      <c r="I1149" s="52">
        <v>1</v>
      </c>
      <c r="J1149" s="42">
        <f t="shared" ref="J1149:AR1149" si="638">+J1069</f>
        <v>0</v>
      </c>
      <c r="K1149" s="42">
        <f t="shared" si="638"/>
        <v>0</v>
      </c>
      <c r="L1149" s="42">
        <f t="shared" si="638"/>
        <v>0</v>
      </c>
      <c r="M1149" s="42">
        <f t="shared" si="638"/>
        <v>0</v>
      </c>
      <c r="N1149" s="42">
        <f t="shared" si="638"/>
        <v>0</v>
      </c>
      <c r="O1149" s="42">
        <f t="shared" si="638"/>
        <v>0</v>
      </c>
      <c r="P1149" s="42">
        <f t="shared" si="638"/>
        <v>0</v>
      </c>
      <c r="Q1149" s="42">
        <f t="shared" si="638"/>
        <v>0</v>
      </c>
      <c r="R1149" s="42">
        <f t="shared" si="638"/>
        <v>0</v>
      </c>
      <c r="S1149" s="42">
        <f t="shared" si="638"/>
        <v>0</v>
      </c>
      <c r="T1149" s="42">
        <f t="shared" si="638"/>
        <v>0</v>
      </c>
      <c r="U1149" s="42">
        <f t="shared" si="638"/>
        <v>0</v>
      </c>
      <c r="V1149" s="42">
        <f t="shared" si="638"/>
        <v>0</v>
      </c>
      <c r="W1149" s="42">
        <f t="shared" si="638"/>
        <v>0</v>
      </c>
      <c r="X1149" s="42">
        <f t="shared" si="638"/>
        <v>0</v>
      </c>
      <c r="Y1149" s="42">
        <f t="shared" si="638"/>
        <v>0</v>
      </c>
      <c r="Z1149" s="42">
        <f t="shared" si="638"/>
        <v>0</v>
      </c>
      <c r="AA1149" s="42">
        <f t="shared" si="638"/>
        <v>0</v>
      </c>
      <c r="AB1149" s="42">
        <f t="shared" si="638"/>
        <v>0</v>
      </c>
      <c r="AC1149" s="42">
        <f t="shared" si="638"/>
        <v>0</v>
      </c>
      <c r="AD1149" s="42">
        <f t="shared" si="638"/>
        <v>0</v>
      </c>
      <c r="AE1149" s="42">
        <f t="shared" si="638"/>
        <v>0</v>
      </c>
      <c r="AF1149" s="42">
        <f t="shared" si="638"/>
        <v>0</v>
      </c>
      <c r="AG1149" s="42">
        <f t="shared" si="638"/>
        <v>0</v>
      </c>
      <c r="AH1149" s="42">
        <f t="shared" si="638"/>
        <v>0</v>
      </c>
      <c r="AI1149" s="42">
        <f t="shared" si="638"/>
        <v>0</v>
      </c>
      <c r="AJ1149" s="42">
        <f t="shared" si="638"/>
        <v>0</v>
      </c>
      <c r="AK1149" s="42">
        <f t="shared" si="638"/>
        <v>0</v>
      </c>
      <c r="AL1149" s="42">
        <f t="shared" si="638"/>
        <v>0</v>
      </c>
      <c r="AM1149" s="42">
        <f t="shared" si="638"/>
        <v>0</v>
      </c>
      <c r="AN1149" s="42">
        <f t="shared" si="638"/>
        <v>0</v>
      </c>
      <c r="AO1149" s="42">
        <f t="shared" si="638"/>
        <v>0</v>
      </c>
      <c r="AP1149" s="42">
        <f t="shared" si="638"/>
        <v>0</v>
      </c>
      <c r="AQ1149" s="42">
        <f t="shared" si="638"/>
        <v>0</v>
      </c>
      <c r="AR1149" s="42">
        <f t="shared" si="638"/>
        <v>0</v>
      </c>
      <c r="AS1149" s="42">
        <f t="shared" ref="AS1149:AY1149" si="639">+AS1069</f>
        <v>0</v>
      </c>
      <c r="AT1149" s="42">
        <f t="shared" si="639"/>
        <v>0</v>
      </c>
      <c r="AU1149" s="42">
        <f t="shared" si="639"/>
        <v>0</v>
      </c>
      <c r="AV1149" s="42">
        <f t="shared" si="639"/>
        <v>0</v>
      </c>
      <c r="AW1149" s="42">
        <f t="shared" si="639"/>
        <v>0</v>
      </c>
      <c r="AX1149" s="42">
        <f t="shared" si="639"/>
        <v>0</v>
      </c>
      <c r="AY1149" s="42">
        <f t="shared" si="639"/>
        <v>0</v>
      </c>
      <c r="AZ1149" s="42">
        <f t="shared" ref="AZ1149:BF1149" si="640">+AZ1069</f>
        <v>0</v>
      </c>
      <c r="BA1149" s="42">
        <f t="shared" si="640"/>
        <v>0</v>
      </c>
      <c r="BB1149" s="42">
        <f t="shared" si="640"/>
        <v>0</v>
      </c>
      <c r="BC1149" s="42">
        <f t="shared" si="640"/>
        <v>0</v>
      </c>
      <c r="BD1149" s="42">
        <f t="shared" si="640"/>
        <v>0</v>
      </c>
      <c r="BE1149" s="42">
        <f t="shared" si="640"/>
        <v>0</v>
      </c>
      <c r="BF1149" s="42">
        <f t="shared" si="640"/>
        <v>0</v>
      </c>
    </row>
    <row r="1150" spans="1:58" s="3" customFormat="1" ht="26.25" hidden="1" customHeight="1">
      <c r="A1150" s="14" t="s">
        <v>1351</v>
      </c>
      <c r="B1150" s="14" t="s">
        <v>1351</v>
      </c>
      <c r="C1150" s="14" t="s">
        <v>1351</v>
      </c>
      <c r="D1150" s="83"/>
      <c r="E1150" s="83"/>
      <c r="F1150" s="50"/>
      <c r="G1150" s="50"/>
      <c r="H1150" s="52"/>
      <c r="I1150" s="52"/>
      <c r="J1150" s="42"/>
      <c r="K1150" s="42"/>
      <c r="L1150" s="42"/>
      <c r="M1150" s="42"/>
      <c r="N1150" s="42"/>
      <c r="O1150" s="42"/>
      <c r="P1150" s="42"/>
      <c r="Q1150" s="42"/>
      <c r="R1150" s="42"/>
      <c r="S1150" s="42"/>
      <c r="T1150" s="42"/>
      <c r="U1150" s="42"/>
      <c r="V1150" s="42"/>
      <c r="W1150" s="42"/>
      <c r="X1150" s="42"/>
      <c r="Y1150" s="42"/>
      <c r="Z1150" s="42"/>
      <c r="AA1150" s="42"/>
      <c r="AB1150" s="42"/>
      <c r="AC1150" s="42"/>
      <c r="AD1150" s="42"/>
      <c r="AE1150" s="42"/>
      <c r="AF1150" s="42"/>
      <c r="AG1150" s="42"/>
      <c r="AH1150" s="42"/>
      <c r="AI1150" s="42"/>
      <c r="AJ1150" s="42"/>
      <c r="AK1150" s="42"/>
      <c r="AL1150" s="42"/>
      <c r="AM1150" s="42"/>
      <c r="AN1150" s="42"/>
      <c r="AO1150" s="42"/>
      <c r="AP1150" s="42"/>
      <c r="AQ1150" s="42"/>
      <c r="AR1150" s="42"/>
      <c r="AS1150" s="42"/>
      <c r="AT1150" s="42"/>
      <c r="AU1150" s="42"/>
      <c r="AV1150" s="42"/>
      <c r="AW1150" s="42"/>
      <c r="AX1150" s="42"/>
      <c r="AY1150" s="42"/>
      <c r="AZ1150" s="42"/>
      <c r="BA1150" s="42"/>
      <c r="BB1150" s="42"/>
      <c r="BC1150" s="42"/>
      <c r="BD1150" s="42"/>
      <c r="BE1150" s="42"/>
      <c r="BF1150" s="42"/>
    </row>
    <row r="1151" spans="1:58" ht="26.25" hidden="1" customHeight="1">
      <c r="A1151" s="72" t="s">
        <v>1352</v>
      </c>
      <c r="B1151" s="14" t="s">
        <v>1258</v>
      </c>
      <c r="C1151" s="52"/>
      <c r="D1151" s="83"/>
      <c r="E1151" s="83"/>
      <c r="F1151" s="50"/>
      <c r="G1151" s="50"/>
      <c r="H1151" s="52"/>
      <c r="I1151" s="52">
        <v>2</v>
      </c>
      <c r="J1151" s="42" t="e">
        <f>+#REF!+#REF!</f>
        <v>#REF!</v>
      </c>
      <c r="K1151" s="42" t="e">
        <f>+#REF!+#REF!</f>
        <v>#REF!</v>
      </c>
      <c r="L1151" s="42" t="e">
        <f>+#REF!+#REF!</f>
        <v>#REF!</v>
      </c>
      <c r="M1151" s="42" t="e">
        <f>+#REF!+#REF!</f>
        <v>#REF!</v>
      </c>
      <c r="N1151" s="42" t="e">
        <f>+#REF!+#REF!</f>
        <v>#REF!</v>
      </c>
      <c r="O1151" s="42" t="e">
        <f>+#REF!+#REF!</f>
        <v>#REF!</v>
      </c>
      <c r="P1151" s="42" t="e">
        <f>+#REF!+#REF!</f>
        <v>#REF!</v>
      </c>
      <c r="Q1151" s="42" t="e">
        <f>+#REF!+#REF!</f>
        <v>#REF!</v>
      </c>
      <c r="R1151" s="42" t="e">
        <f>+#REF!+#REF!</f>
        <v>#REF!</v>
      </c>
      <c r="S1151" s="42" t="e">
        <f>+#REF!+#REF!</f>
        <v>#REF!</v>
      </c>
      <c r="T1151" s="42" t="e">
        <f>+#REF!+#REF!</f>
        <v>#REF!</v>
      </c>
      <c r="U1151" s="42" t="e">
        <f>+#REF!+#REF!</f>
        <v>#REF!</v>
      </c>
      <c r="V1151" s="42" t="e">
        <f>+#REF!+#REF!</f>
        <v>#REF!</v>
      </c>
      <c r="W1151" s="42" t="e">
        <f>+#REF!+#REF!</f>
        <v>#REF!</v>
      </c>
      <c r="X1151" s="42" t="e">
        <f>+#REF!+#REF!</f>
        <v>#REF!</v>
      </c>
      <c r="Y1151" s="42" t="e">
        <f>+#REF!+#REF!</f>
        <v>#REF!</v>
      </c>
      <c r="Z1151" s="42" t="e">
        <f>+#REF!+#REF!</f>
        <v>#REF!</v>
      </c>
      <c r="AA1151" s="42" t="e">
        <f>+#REF!+#REF!</f>
        <v>#REF!</v>
      </c>
      <c r="AB1151" s="42" t="e">
        <f>+#REF!+#REF!</f>
        <v>#REF!</v>
      </c>
      <c r="AC1151" s="42" t="e">
        <f>+#REF!+#REF!</f>
        <v>#REF!</v>
      </c>
      <c r="AD1151" s="42" t="e">
        <f>+#REF!+#REF!</f>
        <v>#REF!</v>
      </c>
      <c r="AE1151" s="42" t="e">
        <f>+#REF!+#REF!</f>
        <v>#REF!</v>
      </c>
      <c r="AF1151" s="42" t="e">
        <f>+#REF!+#REF!</f>
        <v>#REF!</v>
      </c>
      <c r="AG1151" s="42" t="e">
        <f>+#REF!+#REF!</f>
        <v>#REF!</v>
      </c>
      <c r="AH1151" s="42" t="e">
        <f>+#REF!+#REF!</f>
        <v>#REF!</v>
      </c>
      <c r="AI1151" s="42" t="e">
        <f>+#REF!+#REF!</f>
        <v>#REF!</v>
      </c>
      <c r="AJ1151" s="42" t="e">
        <f>+#REF!+#REF!</f>
        <v>#REF!</v>
      </c>
      <c r="AK1151" s="42" t="e">
        <f>+#REF!+#REF!</f>
        <v>#REF!</v>
      </c>
      <c r="AL1151" s="42" t="e">
        <f>+#REF!+#REF!</f>
        <v>#REF!</v>
      </c>
      <c r="AM1151" s="42" t="e">
        <f>+#REF!+#REF!</f>
        <v>#REF!</v>
      </c>
      <c r="AN1151" s="42" t="e">
        <f>+#REF!+#REF!</f>
        <v>#REF!</v>
      </c>
      <c r="AO1151" s="42" t="e">
        <f>+#REF!+#REF!</f>
        <v>#REF!</v>
      </c>
      <c r="AP1151" s="42" t="e">
        <f>+#REF!+#REF!</f>
        <v>#REF!</v>
      </c>
      <c r="AQ1151" s="42" t="e">
        <f>+#REF!+#REF!</f>
        <v>#REF!</v>
      </c>
      <c r="AR1151" s="42" t="e">
        <f>+#REF!+#REF!</f>
        <v>#REF!</v>
      </c>
      <c r="AS1151" s="42" t="e">
        <f>+#REF!+#REF!</f>
        <v>#REF!</v>
      </c>
      <c r="AT1151" s="42" t="e">
        <f>+#REF!+#REF!</f>
        <v>#REF!</v>
      </c>
      <c r="AU1151" s="42" t="e">
        <f>+#REF!+#REF!</f>
        <v>#REF!</v>
      </c>
      <c r="AV1151" s="42" t="e">
        <f>+#REF!+#REF!</f>
        <v>#REF!</v>
      </c>
      <c r="AW1151" s="42" t="e">
        <f>+#REF!+#REF!</f>
        <v>#REF!</v>
      </c>
      <c r="AX1151" s="42" t="e">
        <f>+#REF!+#REF!</f>
        <v>#REF!</v>
      </c>
      <c r="AY1151" s="42" t="e">
        <f>+#REF!+#REF!</f>
        <v>#REF!</v>
      </c>
      <c r="AZ1151" s="42" t="e">
        <f>+#REF!+#REF!</f>
        <v>#REF!</v>
      </c>
      <c r="BA1151" s="42" t="e">
        <f>+#REF!+#REF!</f>
        <v>#REF!</v>
      </c>
      <c r="BB1151" s="42" t="e">
        <f>+#REF!+#REF!</f>
        <v>#REF!</v>
      </c>
      <c r="BC1151" s="42" t="e">
        <f>+#REF!+#REF!</f>
        <v>#REF!</v>
      </c>
      <c r="BD1151" s="42" t="e">
        <f>+#REF!+#REF!</f>
        <v>#REF!</v>
      </c>
      <c r="BE1151" s="42" t="e">
        <f>+#REF!+#REF!</f>
        <v>#REF!</v>
      </c>
      <c r="BF1151" s="42" t="e">
        <f>+#REF!+#REF!</f>
        <v>#REF!</v>
      </c>
    </row>
    <row r="1152" spans="1:58" s="3" customFormat="1" ht="26.25" hidden="1" customHeight="1">
      <c r="A1152" s="14" t="s">
        <v>13</v>
      </c>
      <c r="B1152" s="14" t="s">
        <v>13</v>
      </c>
      <c r="C1152" s="14" t="s">
        <v>13</v>
      </c>
      <c r="D1152" s="83"/>
      <c r="E1152" s="83"/>
      <c r="F1152" s="50"/>
      <c r="G1152" s="50"/>
      <c r="H1152" s="52"/>
      <c r="I1152" s="52">
        <v>2</v>
      </c>
      <c r="J1152" s="42">
        <f t="shared" ref="J1152:AK1152" si="641">+J786+J1075</f>
        <v>102370</v>
      </c>
      <c r="K1152" s="42">
        <f t="shared" si="641"/>
        <v>0</v>
      </c>
      <c r="L1152" s="42">
        <f t="shared" si="641"/>
        <v>0</v>
      </c>
      <c r="M1152" s="42">
        <f t="shared" si="641"/>
        <v>0</v>
      </c>
      <c r="N1152" s="42">
        <f t="shared" si="641"/>
        <v>0</v>
      </c>
      <c r="O1152" s="42">
        <f t="shared" si="641"/>
        <v>0</v>
      </c>
      <c r="P1152" s="42">
        <f t="shared" si="641"/>
        <v>102370</v>
      </c>
      <c r="Q1152" s="42">
        <f t="shared" si="641"/>
        <v>57770</v>
      </c>
      <c r="R1152" s="42">
        <f t="shared" si="641"/>
        <v>0</v>
      </c>
      <c r="S1152" s="42">
        <f t="shared" si="641"/>
        <v>0</v>
      </c>
      <c r="T1152" s="42">
        <f t="shared" si="641"/>
        <v>0</v>
      </c>
      <c r="U1152" s="42">
        <f t="shared" si="641"/>
        <v>0</v>
      </c>
      <c r="V1152" s="42">
        <f t="shared" si="641"/>
        <v>0</v>
      </c>
      <c r="W1152" s="42">
        <f t="shared" si="641"/>
        <v>57770</v>
      </c>
      <c r="X1152" s="42">
        <f t="shared" si="641"/>
        <v>0</v>
      </c>
      <c r="Y1152" s="42">
        <f t="shared" si="641"/>
        <v>0</v>
      </c>
      <c r="Z1152" s="42">
        <f t="shared" si="641"/>
        <v>0</v>
      </c>
      <c r="AA1152" s="42">
        <f t="shared" si="641"/>
        <v>0</v>
      </c>
      <c r="AB1152" s="42">
        <f t="shared" si="641"/>
        <v>0</v>
      </c>
      <c r="AC1152" s="42">
        <f t="shared" si="641"/>
        <v>0</v>
      </c>
      <c r="AD1152" s="42">
        <f t="shared" si="641"/>
        <v>0</v>
      </c>
      <c r="AE1152" s="42">
        <f t="shared" si="641"/>
        <v>0</v>
      </c>
      <c r="AF1152" s="42">
        <f t="shared" si="641"/>
        <v>0</v>
      </c>
      <c r="AG1152" s="42">
        <f t="shared" si="641"/>
        <v>0</v>
      </c>
      <c r="AH1152" s="42">
        <f t="shared" si="641"/>
        <v>0</v>
      </c>
      <c r="AI1152" s="42">
        <f t="shared" si="641"/>
        <v>0</v>
      </c>
      <c r="AJ1152" s="42">
        <f t="shared" si="641"/>
        <v>0</v>
      </c>
      <c r="AK1152" s="42">
        <f t="shared" si="641"/>
        <v>0</v>
      </c>
      <c r="AL1152" s="42">
        <f t="shared" ref="AL1152:BF1152" si="642">+AL786+AL1075</f>
        <v>160140</v>
      </c>
      <c r="AM1152" s="42">
        <f t="shared" si="642"/>
        <v>0</v>
      </c>
      <c r="AN1152" s="42">
        <f t="shared" si="642"/>
        <v>0</v>
      </c>
      <c r="AO1152" s="42">
        <f t="shared" si="642"/>
        <v>0</v>
      </c>
      <c r="AP1152" s="42">
        <f t="shared" si="642"/>
        <v>0</v>
      </c>
      <c r="AQ1152" s="42">
        <f t="shared" si="642"/>
        <v>0</v>
      </c>
      <c r="AR1152" s="42">
        <f t="shared" si="642"/>
        <v>160140</v>
      </c>
      <c r="AS1152" s="42">
        <f t="shared" ref="AS1152:AY1152" si="643">+AS786+AS1075</f>
        <v>99130</v>
      </c>
      <c r="AT1152" s="42">
        <f t="shared" si="643"/>
        <v>0</v>
      </c>
      <c r="AU1152" s="42">
        <f t="shared" si="643"/>
        <v>0</v>
      </c>
      <c r="AV1152" s="42">
        <f t="shared" si="643"/>
        <v>0</v>
      </c>
      <c r="AW1152" s="42">
        <f t="shared" si="643"/>
        <v>0</v>
      </c>
      <c r="AX1152" s="42">
        <f t="shared" si="643"/>
        <v>0</v>
      </c>
      <c r="AY1152" s="42">
        <f t="shared" si="643"/>
        <v>99130</v>
      </c>
      <c r="AZ1152" s="42">
        <f t="shared" si="642"/>
        <v>259270</v>
      </c>
      <c r="BA1152" s="42">
        <f t="shared" si="642"/>
        <v>0</v>
      </c>
      <c r="BB1152" s="42">
        <f t="shared" si="642"/>
        <v>0</v>
      </c>
      <c r="BC1152" s="42">
        <f t="shared" si="642"/>
        <v>0</v>
      </c>
      <c r="BD1152" s="42">
        <f t="shared" si="642"/>
        <v>0</v>
      </c>
      <c r="BE1152" s="42">
        <f t="shared" si="642"/>
        <v>0</v>
      </c>
      <c r="BF1152" s="42">
        <f t="shared" si="642"/>
        <v>259270</v>
      </c>
    </row>
    <row r="1153" spans="1:59" s="3" customFormat="1" ht="26.25" hidden="1" customHeight="1">
      <c r="A1153" s="14" t="s">
        <v>1353</v>
      </c>
      <c r="B1153" s="14" t="s">
        <v>1353</v>
      </c>
      <c r="C1153" s="14" t="s">
        <v>1353</v>
      </c>
      <c r="D1153" s="83"/>
      <c r="E1153" s="83"/>
      <c r="F1153" s="50"/>
      <c r="G1153" s="50"/>
      <c r="H1153" s="52"/>
      <c r="I1153" s="52">
        <v>5</v>
      </c>
      <c r="J1153" s="42" t="e">
        <f t="shared" ref="J1153:P1153" si="644">+J1104+J1105+J1106+J1107+J1108</f>
        <v>#REF!</v>
      </c>
      <c r="K1153" s="42" t="e">
        <f t="shared" si="644"/>
        <v>#REF!</v>
      </c>
      <c r="L1153" s="42" t="e">
        <f t="shared" si="644"/>
        <v>#REF!</v>
      </c>
      <c r="M1153" s="42" t="e">
        <f t="shared" si="644"/>
        <v>#REF!</v>
      </c>
      <c r="N1153" s="42" t="e">
        <f t="shared" si="644"/>
        <v>#REF!</v>
      </c>
      <c r="O1153" s="42" t="e">
        <f t="shared" si="644"/>
        <v>#REF!</v>
      </c>
      <c r="P1153" s="42" t="e">
        <f t="shared" si="644"/>
        <v>#REF!</v>
      </c>
      <c r="Q1153" s="42"/>
      <c r="R1153" s="42"/>
      <c r="S1153" s="42"/>
      <c r="T1153" s="42"/>
      <c r="U1153" s="42"/>
      <c r="V1153" s="42"/>
      <c r="W1153" s="42" t="e">
        <f>+W1104+W1105+W1106+W1107+W1108</f>
        <v>#REF!</v>
      </c>
      <c r="X1153" s="42"/>
      <c r="Y1153" s="42"/>
      <c r="Z1153" s="42"/>
      <c r="AA1153" s="42"/>
      <c r="AB1153" s="42"/>
      <c r="AC1153" s="42"/>
      <c r="AD1153" s="42" t="e">
        <f>+AD1104+AD1105+AD1106+AD1107+AD1108</f>
        <v>#REF!</v>
      </c>
      <c r="AE1153" s="42"/>
      <c r="AF1153" s="42"/>
      <c r="AG1153" s="42"/>
      <c r="AH1153" s="42"/>
      <c r="AI1153" s="42"/>
      <c r="AJ1153" s="42"/>
      <c r="AK1153" s="42" t="e">
        <f>+AK1104+AK1105+AK1106+AK1107+AK1108</f>
        <v>#REF!</v>
      </c>
      <c r="AL1153" s="42"/>
      <c r="AM1153" s="42"/>
      <c r="AN1153" s="42"/>
      <c r="AO1153" s="42"/>
      <c r="AP1153" s="42"/>
      <c r="AQ1153" s="42"/>
      <c r="AR1153" s="42" t="e">
        <f>+AR1104+AR1105+AR1106+AR1107+AR1108</f>
        <v>#REF!</v>
      </c>
      <c r="AS1153" s="42"/>
      <c r="AT1153" s="42"/>
      <c r="AU1153" s="42"/>
      <c r="AV1153" s="42"/>
      <c r="AW1153" s="42"/>
      <c r="AX1153" s="42"/>
      <c r="AY1153" s="42" t="e">
        <f>+AY1104+AY1105+AY1106+AY1107+AY1108</f>
        <v>#REF!</v>
      </c>
      <c r="AZ1153" s="42" t="e">
        <f t="shared" ref="AZ1153:BF1153" si="645">+AZ1104+AZ1105+AZ1106+AZ1107+AZ1108</f>
        <v>#REF!</v>
      </c>
      <c r="BA1153" s="42" t="e">
        <f t="shared" si="645"/>
        <v>#REF!</v>
      </c>
      <c r="BB1153" s="42" t="e">
        <f t="shared" si="645"/>
        <v>#REF!</v>
      </c>
      <c r="BC1153" s="42" t="e">
        <f t="shared" si="645"/>
        <v>#REF!</v>
      </c>
      <c r="BD1153" s="42" t="e">
        <f t="shared" si="645"/>
        <v>#REF!</v>
      </c>
      <c r="BE1153" s="42" t="e">
        <f t="shared" si="645"/>
        <v>#REF!</v>
      </c>
      <c r="BF1153" s="42" t="e">
        <f t="shared" si="645"/>
        <v>#REF!</v>
      </c>
    </row>
    <row r="1154" spans="1:59" s="3" customFormat="1" ht="26.25" hidden="1" customHeight="1">
      <c r="A1154" s="14" t="s">
        <v>11</v>
      </c>
      <c r="B1154" s="14" t="s">
        <v>11</v>
      </c>
      <c r="C1154" s="14" t="s">
        <v>11</v>
      </c>
      <c r="D1154" s="83"/>
      <c r="E1154" s="83"/>
      <c r="F1154" s="50"/>
      <c r="G1154" s="50"/>
      <c r="H1154" s="52"/>
      <c r="I1154" s="52">
        <v>1</v>
      </c>
      <c r="J1154" s="42">
        <f t="shared" ref="J1154:AR1154" si="646">+J588</f>
        <v>0</v>
      </c>
      <c r="K1154" s="42">
        <f t="shared" si="646"/>
        <v>0</v>
      </c>
      <c r="L1154" s="42">
        <f t="shared" si="646"/>
        <v>0</v>
      </c>
      <c r="M1154" s="42">
        <f t="shared" si="646"/>
        <v>0</v>
      </c>
      <c r="N1154" s="42">
        <f t="shared" si="646"/>
        <v>0</v>
      </c>
      <c r="O1154" s="42">
        <f t="shared" si="646"/>
        <v>0</v>
      </c>
      <c r="P1154" s="42">
        <f t="shared" si="646"/>
        <v>0</v>
      </c>
      <c r="Q1154" s="42">
        <f t="shared" si="646"/>
        <v>0</v>
      </c>
      <c r="R1154" s="42">
        <f t="shared" si="646"/>
        <v>0</v>
      </c>
      <c r="S1154" s="42">
        <f t="shared" si="646"/>
        <v>0</v>
      </c>
      <c r="T1154" s="42">
        <f t="shared" si="646"/>
        <v>0</v>
      </c>
      <c r="U1154" s="42">
        <f t="shared" si="646"/>
        <v>0</v>
      </c>
      <c r="V1154" s="42">
        <f t="shared" si="646"/>
        <v>0</v>
      </c>
      <c r="W1154" s="42">
        <f t="shared" si="646"/>
        <v>0</v>
      </c>
      <c r="X1154" s="42">
        <f t="shared" si="646"/>
        <v>0</v>
      </c>
      <c r="Y1154" s="42">
        <f t="shared" si="646"/>
        <v>0</v>
      </c>
      <c r="Z1154" s="42">
        <f t="shared" si="646"/>
        <v>0</v>
      </c>
      <c r="AA1154" s="42">
        <f t="shared" si="646"/>
        <v>0</v>
      </c>
      <c r="AB1154" s="42">
        <f t="shared" si="646"/>
        <v>0</v>
      </c>
      <c r="AC1154" s="42">
        <f t="shared" si="646"/>
        <v>0</v>
      </c>
      <c r="AD1154" s="42">
        <f t="shared" si="646"/>
        <v>0</v>
      </c>
      <c r="AE1154" s="42">
        <f t="shared" si="646"/>
        <v>0</v>
      </c>
      <c r="AF1154" s="42">
        <f t="shared" si="646"/>
        <v>0</v>
      </c>
      <c r="AG1154" s="42">
        <f t="shared" si="646"/>
        <v>0</v>
      </c>
      <c r="AH1154" s="42">
        <f t="shared" si="646"/>
        <v>0</v>
      </c>
      <c r="AI1154" s="42">
        <f t="shared" si="646"/>
        <v>0</v>
      </c>
      <c r="AJ1154" s="42">
        <f t="shared" si="646"/>
        <v>0</v>
      </c>
      <c r="AK1154" s="42">
        <f t="shared" si="646"/>
        <v>0</v>
      </c>
      <c r="AL1154" s="42">
        <f t="shared" si="646"/>
        <v>0</v>
      </c>
      <c r="AM1154" s="42">
        <f t="shared" si="646"/>
        <v>0</v>
      </c>
      <c r="AN1154" s="42">
        <f t="shared" si="646"/>
        <v>0</v>
      </c>
      <c r="AO1154" s="42">
        <f t="shared" si="646"/>
        <v>0</v>
      </c>
      <c r="AP1154" s="42">
        <f t="shared" si="646"/>
        <v>0</v>
      </c>
      <c r="AQ1154" s="42">
        <f t="shared" si="646"/>
        <v>0</v>
      </c>
      <c r="AR1154" s="42">
        <f t="shared" si="646"/>
        <v>0</v>
      </c>
      <c r="AS1154" s="42">
        <f t="shared" ref="AS1154:AY1154" si="647">+AS588</f>
        <v>0</v>
      </c>
      <c r="AT1154" s="42">
        <f t="shared" si="647"/>
        <v>0</v>
      </c>
      <c r="AU1154" s="42">
        <f t="shared" si="647"/>
        <v>0</v>
      </c>
      <c r="AV1154" s="42">
        <f t="shared" si="647"/>
        <v>0</v>
      </c>
      <c r="AW1154" s="42">
        <f t="shared" si="647"/>
        <v>0</v>
      </c>
      <c r="AX1154" s="42">
        <f t="shared" si="647"/>
        <v>0</v>
      </c>
      <c r="AY1154" s="42">
        <f t="shared" si="647"/>
        <v>0</v>
      </c>
      <c r="AZ1154" s="42">
        <f t="shared" ref="AZ1154:BF1154" si="648">+AZ588</f>
        <v>0</v>
      </c>
      <c r="BA1154" s="42">
        <f t="shared" si="648"/>
        <v>0</v>
      </c>
      <c r="BB1154" s="42">
        <f t="shared" si="648"/>
        <v>0</v>
      </c>
      <c r="BC1154" s="42">
        <f t="shared" si="648"/>
        <v>0</v>
      </c>
      <c r="BD1154" s="42">
        <f t="shared" si="648"/>
        <v>0</v>
      </c>
      <c r="BE1154" s="42">
        <f t="shared" si="648"/>
        <v>0</v>
      </c>
      <c r="BF1154" s="42">
        <f t="shared" si="648"/>
        <v>0</v>
      </c>
    </row>
    <row r="1155" spans="1:59" ht="52.5" hidden="1" customHeight="1">
      <c r="A1155" s="14" t="s">
        <v>1354</v>
      </c>
      <c r="B1155" s="14" t="s">
        <v>1354</v>
      </c>
      <c r="C1155" s="14" t="s">
        <v>1355</v>
      </c>
      <c r="D1155" s="83"/>
      <c r="E1155" s="83"/>
      <c r="F1155" s="50"/>
      <c r="G1155" s="50"/>
      <c r="H1155" s="52"/>
      <c r="I1155" s="52">
        <v>1</v>
      </c>
      <c r="J1155" s="42" t="e">
        <f t="shared" ref="J1155:AR1155" si="649">+J1115</f>
        <v>#REF!</v>
      </c>
      <c r="K1155" s="42" t="e">
        <f t="shared" si="649"/>
        <v>#REF!</v>
      </c>
      <c r="L1155" s="42" t="e">
        <f t="shared" si="649"/>
        <v>#REF!</v>
      </c>
      <c r="M1155" s="42" t="e">
        <f t="shared" si="649"/>
        <v>#REF!</v>
      </c>
      <c r="N1155" s="42" t="e">
        <f t="shared" si="649"/>
        <v>#REF!</v>
      </c>
      <c r="O1155" s="42" t="e">
        <f t="shared" si="649"/>
        <v>#REF!</v>
      </c>
      <c r="P1155" s="42" t="e">
        <f t="shared" si="649"/>
        <v>#REF!</v>
      </c>
      <c r="Q1155" s="42" t="e">
        <f t="shared" si="649"/>
        <v>#REF!</v>
      </c>
      <c r="R1155" s="42" t="e">
        <f t="shared" si="649"/>
        <v>#REF!</v>
      </c>
      <c r="S1155" s="42" t="e">
        <f t="shared" si="649"/>
        <v>#REF!</v>
      </c>
      <c r="T1155" s="42" t="e">
        <f t="shared" si="649"/>
        <v>#REF!</v>
      </c>
      <c r="U1155" s="42" t="e">
        <f t="shared" si="649"/>
        <v>#REF!</v>
      </c>
      <c r="V1155" s="42" t="e">
        <f t="shared" si="649"/>
        <v>#REF!</v>
      </c>
      <c r="W1155" s="42" t="e">
        <f t="shared" si="649"/>
        <v>#REF!</v>
      </c>
      <c r="X1155" s="42" t="e">
        <f t="shared" si="649"/>
        <v>#REF!</v>
      </c>
      <c r="Y1155" s="42" t="e">
        <f t="shared" si="649"/>
        <v>#REF!</v>
      </c>
      <c r="Z1155" s="42" t="e">
        <f t="shared" si="649"/>
        <v>#REF!</v>
      </c>
      <c r="AA1155" s="42" t="e">
        <f t="shared" si="649"/>
        <v>#REF!</v>
      </c>
      <c r="AB1155" s="42" t="e">
        <f t="shared" si="649"/>
        <v>#REF!</v>
      </c>
      <c r="AC1155" s="42" t="e">
        <f t="shared" si="649"/>
        <v>#REF!</v>
      </c>
      <c r="AD1155" s="42" t="e">
        <f t="shared" si="649"/>
        <v>#REF!</v>
      </c>
      <c r="AE1155" s="42" t="e">
        <f t="shared" si="649"/>
        <v>#REF!</v>
      </c>
      <c r="AF1155" s="42" t="e">
        <f t="shared" si="649"/>
        <v>#REF!</v>
      </c>
      <c r="AG1155" s="42" t="e">
        <f t="shared" si="649"/>
        <v>#REF!</v>
      </c>
      <c r="AH1155" s="42" t="e">
        <f t="shared" si="649"/>
        <v>#REF!</v>
      </c>
      <c r="AI1155" s="42" t="e">
        <f t="shared" si="649"/>
        <v>#REF!</v>
      </c>
      <c r="AJ1155" s="42" t="e">
        <f t="shared" si="649"/>
        <v>#REF!</v>
      </c>
      <c r="AK1155" s="42" t="e">
        <f t="shared" si="649"/>
        <v>#REF!</v>
      </c>
      <c r="AL1155" s="42" t="e">
        <f t="shared" si="649"/>
        <v>#REF!</v>
      </c>
      <c r="AM1155" s="42" t="e">
        <f t="shared" si="649"/>
        <v>#REF!</v>
      </c>
      <c r="AN1155" s="42" t="e">
        <f t="shared" si="649"/>
        <v>#REF!</v>
      </c>
      <c r="AO1155" s="42" t="e">
        <f t="shared" si="649"/>
        <v>#REF!</v>
      </c>
      <c r="AP1155" s="42" t="e">
        <f t="shared" si="649"/>
        <v>#REF!</v>
      </c>
      <c r="AQ1155" s="42" t="e">
        <f t="shared" si="649"/>
        <v>#REF!</v>
      </c>
      <c r="AR1155" s="42" t="e">
        <f t="shared" si="649"/>
        <v>#REF!</v>
      </c>
      <c r="AS1155" s="42" t="e">
        <f t="shared" ref="AS1155:AY1155" si="650">+AS1115</f>
        <v>#REF!</v>
      </c>
      <c r="AT1155" s="42" t="e">
        <f t="shared" si="650"/>
        <v>#REF!</v>
      </c>
      <c r="AU1155" s="42" t="e">
        <f t="shared" si="650"/>
        <v>#REF!</v>
      </c>
      <c r="AV1155" s="42" t="e">
        <f t="shared" si="650"/>
        <v>#REF!</v>
      </c>
      <c r="AW1155" s="42" t="e">
        <f t="shared" si="650"/>
        <v>#REF!</v>
      </c>
      <c r="AX1155" s="42" t="e">
        <f t="shared" si="650"/>
        <v>#REF!</v>
      </c>
      <c r="AY1155" s="42" t="e">
        <f t="shared" si="650"/>
        <v>#REF!</v>
      </c>
      <c r="AZ1155" s="42" t="e">
        <f t="shared" ref="AZ1155:BF1155" si="651">+AZ1115</f>
        <v>#REF!</v>
      </c>
      <c r="BA1155" s="42" t="e">
        <f t="shared" si="651"/>
        <v>#REF!</v>
      </c>
      <c r="BB1155" s="42" t="e">
        <f t="shared" si="651"/>
        <v>#REF!</v>
      </c>
      <c r="BC1155" s="42" t="e">
        <f t="shared" si="651"/>
        <v>#REF!</v>
      </c>
      <c r="BD1155" s="42" t="e">
        <f t="shared" si="651"/>
        <v>#REF!</v>
      </c>
      <c r="BE1155" s="42" t="e">
        <f t="shared" si="651"/>
        <v>#REF!</v>
      </c>
      <c r="BF1155" s="42" t="e">
        <f t="shared" si="651"/>
        <v>#REF!</v>
      </c>
    </row>
    <row r="1156" spans="1:59" s="4" customFormat="1" ht="26.25" hidden="1" customHeight="1">
      <c r="A1156" s="55"/>
      <c r="B1156" s="28" t="s">
        <v>1369</v>
      </c>
      <c r="C1156" s="55"/>
      <c r="D1156" s="56"/>
      <c r="E1156" s="56"/>
      <c r="F1156" s="57"/>
      <c r="G1156" s="57"/>
      <c r="H1156" s="55"/>
      <c r="I1156" s="55"/>
      <c r="J1156" s="59"/>
      <c r="K1156" s="59"/>
      <c r="L1156" s="59"/>
      <c r="M1156" s="59"/>
      <c r="N1156" s="59"/>
      <c r="O1156" s="59"/>
      <c r="P1156" s="59"/>
      <c r="Q1156" s="59"/>
      <c r="R1156" s="59"/>
      <c r="S1156" s="59"/>
      <c r="T1156" s="59"/>
      <c r="U1156" s="59"/>
      <c r="V1156" s="59"/>
      <c r="W1156" s="59"/>
      <c r="X1156" s="59"/>
      <c r="Y1156" s="59"/>
      <c r="Z1156" s="59"/>
      <c r="AA1156" s="59"/>
      <c r="AB1156" s="59"/>
      <c r="AC1156" s="59"/>
      <c r="AD1156" s="59"/>
      <c r="AE1156" s="59"/>
      <c r="AF1156" s="59"/>
      <c r="AG1156" s="59"/>
      <c r="AH1156" s="59"/>
      <c r="AI1156" s="59"/>
      <c r="AJ1156" s="59"/>
      <c r="AK1156" s="59"/>
      <c r="AL1156" s="59"/>
      <c r="AM1156" s="59"/>
      <c r="AN1156" s="59"/>
      <c r="AO1156" s="59"/>
      <c r="AP1156" s="59"/>
      <c r="AQ1156" s="59"/>
      <c r="AR1156" s="59"/>
      <c r="AS1156" s="59"/>
      <c r="AT1156" s="59"/>
      <c r="AU1156" s="59"/>
      <c r="AV1156" s="59"/>
      <c r="AW1156" s="59"/>
      <c r="AX1156" s="59"/>
      <c r="AY1156" s="59"/>
      <c r="AZ1156" s="59"/>
      <c r="BA1156" s="59"/>
      <c r="BB1156" s="59"/>
      <c r="BC1156" s="59"/>
      <c r="BD1156" s="59"/>
      <c r="BE1156" s="59"/>
      <c r="BF1156" s="59"/>
      <c r="BG1156" s="93"/>
    </row>
    <row r="1157" spans="1:59" s="4" customFormat="1" ht="26.25" hidden="1" customHeight="1">
      <c r="A1157" s="55"/>
      <c r="B1157" s="28" t="s">
        <v>1367</v>
      </c>
      <c r="C1157" s="55"/>
      <c r="D1157" s="56"/>
      <c r="E1157" s="56"/>
      <c r="F1157" s="57"/>
      <c r="G1157" s="57"/>
      <c r="H1157" s="55"/>
      <c r="I1157" s="55"/>
      <c r="J1157" s="59"/>
      <c r="K1157" s="59"/>
      <c r="L1157" s="59"/>
      <c r="M1157" s="59"/>
      <c r="N1157" s="59"/>
      <c r="O1157" s="59"/>
      <c r="P1157" s="59"/>
      <c r="Q1157" s="59"/>
      <c r="R1157" s="59"/>
      <c r="S1157" s="59"/>
      <c r="T1157" s="59"/>
      <c r="U1157" s="59"/>
      <c r="V1157" s="59"/>
      <c r="W1157" s="59"/>
      <c r="X1157" s="59"/>
      <c r="Y1157" s="59"/>
      <c r="Z1157" s="59"/>
      <c r="AA1157" s="59"/>
      <c r="AB1157" s="59"/>
      <c r="AC1157" s="59"/>
      <c r="AD1157" s="59"/>
      <c r="AE1157" s="59"/>
      <c r="AF1157" s="59"/>
      <c r="AG1157" s="59"/>
      <c r="AH1157" s="59"/>
      <c r="AI1157" s="59"/>
      <c r="AJ1157" s="59"/>
      <c r="AK1157" s="59"/>
      <c r="AL1157" s="59"/>
      <c r="AM1157" s="59"/>
      <c r="AN1157" s="59"/>
      <c r="AO1157" s="59"/>
      <c r="AP1157" s="59"/>
      <c r="AQ1157" s="59"/>
      <c r="AR1157" s="59"/>
      <c r="AS1157" s="59"/>
      <c r="AT1157" s="59"/>
      <c r="AU1157" s="59"/>
      <c r="AV1157" s="59"/>
      <c r="AW1157" s="59"/>
      <c r="AX1157" s="59"/>
      <c r="AY1157" s="59"/>
      <c r="AZ1157" s="59"/>
      <c r="BA1157" s="59"/>
      <c r="BB1157" s="59"/>
      <c r="BC1157" s="59"/>
      <c r="BD1157" s="59"/>
      <c r="BE1157" s="59"/>
      <c r="BF1157" s="59"/>
      <c r="BG1157" s="93"/>
    </row>
    <row r="1158" spans="1:59" ht="26.25" hidden="1" customHeight="1">
      <c r="A1158" s="83" t="s">
        <v>8</v>
      </c>
      <c r="B1158" s="52" t="s">
        <v>8</v>
      </c>
      <c r="C1158" s="52"/>
      <c r="D1158" s="83"/>
      <c r="E1158" s="83"/>
      <c r="F1158" s="50"/>
      <c r="G1158" s="50"/>
      <c r="H1158" s="52"/>
      <c r="I1158" s="52">
        <v>6</v>
      </c>
      <c r="J1158" s="42">
        <f t="shared" ref="J1158:AO1158" si="652">+J291+J292+J678+J1049+J1050+J1051</f>
        <v>25602.5</v>
      </c>
      <c r="K1158" s="42">
        <f t="shared" si="652"/>
        <v>0</v>
      </c>
      <c r="L1158" s="42">
        <f t="shared" si="652"/>
        <v>0</v>
      </c>
      <c r="M1158" s="42">
        <f t="shared" si="652"/>
        <v>0</v>
      </c>
      <c r="N1158" s="42">
        <f t="shared" si="652"/>
        <v>0</v>
      </c>
      <c r="O1158" s="42">
        <f t="shared" si="652"/>
        <v>0</v>
      </c>
      <c r="P1158" s="42">
        <f t="shared" si="652"/>
        <v>25602.5</v>
      </c>
      <c r="Q1158" s="42">
        <f t="shared" si="652"/>
        <v>65665</v>
      </c>
      <c r="R1158" s="42">
        <f t="shared" si="652"/>
        <v>0</v>
      </c>
      <c r="S1158" s="42">
        <f t="shared" si="652"/>
        <v>0</v>
      </c>
      <c r="T1158" s="42">
        <f t="shared" si="652"/>
        <v>0</v>
      </c>
      <c r="U1158" s="42">
        <f t="shared" si="652"/>
        <v>0</v>
      </c>
      <c r="V1158" s="42">
        <f t="shared" si="652"/>
        <v>0</v>
      </c>
      <c r="W1158" s="42">
        <f t="shared" si="652"/>
        <v>65665</v>
      </c>
      <c r="X1158" s="42">
        <f t="shared" si="652"/>
        <v>23598</v>
      </c>
      <c r="Y1158" s="42">
        <f t="shared" si="652"/>
        <v>160000</v>
      </c>
      <c r="Z1158" s="42">
        <f t="shared" si="652"/>
        <v>0</v>
      </c>
      <c r="AA1158" s="42">
        <f t="shared" si="652"/>
        <v>0</v>
      </c>
      <c r="AB1158" s="42">
        <f t="shared" si="652"/>
        <v>0</v>
      </c>
      <c r="AC1158" s="42">
        <f t="shared" si="652"/>
        <v>0</v>
      </c>
      <c r="AD1158" s="42">
        <f t="shared" si="652"/>
        <v>183598</v>
      </c>
      <c r="AE1158" s="42">
        <f t="shared" si="652"/>
        <v>206761.60000000001</v>
      </c>
      <c r="AF1158" s="42">
        <f t="shared" si="652"/>
        <v>193500</v>
      </c>
      <c r="AG1158" s="42">
        <f t="shared" si="652"/>
        <v>0</v>
      </c>
      <c r="AH1158" s="42">
        <f t="shared" si="652"/>
        <v>0</v>
      </c>
      <c r="AI1158" s="42">
        <f t="shared" si="652"/>
        <v>0</v>
      </c>
      <c r="AJ1158" s="42">
        <f t="shared" si="652"/>
        <v>0</v>
      </c>
      <c r="AK1158" s="42">
        <f t="shared" si="652"/>
        <v>400261.6</v>
      </c>
      <c r="AL1158" s="42">
        <f t="shared" si="652"/>
        <v>321627.09999999998</v>
      </c>
      <c r="AM1158" s="42">
        <f t="shared" si="652"/>
        <v>353500</v>
      </c>
      <c r="AN1158" s="42">
        <f t="shared" si="652"/>
        <v>0</v>
      </c>
      <c r="AO1158" s="42">
        <f t="shared" si="652"/>
        <v>0</v>
      </c>
      <c r="AP1158" s="42">
        <f t="shared" ref="AP1158:BF1158" si="653">+AP291+AP292+AP678+AP1049+AP1050+AP1051</f>
        <v>0</v>
      </c>
      <c r="AQ1158" s="42">
        <f t="shared" si="653"/>
        <v>0</v>
      </c>
      <c r="AR1158" s="42">
        <f t="shared" si="653"/>
        <v>675127.1</v>
      </c>
      <c r="AS1158" s="42">
        <f t="shared" si="653"/>
        <v>1736640</v>
      </c>
      <c r="AT1158" s="42">
        <f t="shared" si="653"/>
        <v>0</v>
      </c>
      <c r="AU1158" s="42">
        <f t="shared" si="653"/>
        <v>0</v>
      </c>
      <c r="AV1158" s="42">
        <f t="shared" si="653"/>
        <v>0</v>
      </c>
      <c r="AW1158" s="42">
        <f t="shared" si="653"/>
        <v>0</v>
      </c>
      <c r="AX1158" s="42">
        <f t="shared" si="653"/>
        <v>0</v>
      </c>
      <c r="AY1158" s="42">
        <f t="shared" si="653"/>
        <v>1736640</v>
      </c>
      <c r="AZ1158" s="42">
        <f t="shared" si="653"/>
        <v>2058267.1</v>
      </c>
      <c r="BA1158" s="42">
        <f t="shared" si="653"/>
        <v>353500</v>
      </c>
      <c r="BB1158" s="42">
        <f t="shared" si="653"/>
        <v>0</v>
      </c>
      <c r="BC1158" s="42">
        <f t="shared" si="653"/>
        <v>0</v>
      </c>
      <c r="BD1158" s="42">
        <f t="shared" si="653"/>
        <v>0</v>
      </c>
      <c r="BE1158" s="42">
        <f t="shared" si="653"/>
        <v>0</v>
      </c>
      <c r="BF1158" s="42">
        <f t="shared" si="653"/>
        <v>2411767.1</v>
      </c>
    </row>
    <row r="1159" spans="1:59" ht="26.25" hidden="1" customHeight="1">
      <c r="A1159" s="14" t="s">
        <v>7</v>
      </c>
      <c r="B1159" s="14" t="s">
        <v>7</v>
      </c>
      <c r="C1159" s="14" t="s">
        <v>7</v>
      </c>
      <c r="D1159" s="83"/>
      <c r="E1159" s="83"/>
      <c r="F1159" s="50"/>
      <c r="G1159" s="50"/>
      <c r="H1159" s="52"/>
      <c r="I1159" s="52">
        <v>3</v>
      </c>
      <c r="J1159" s="44">
        <f t="shared" ref="J1159:AO1159" si="654">+J178+J604+J1044</f>
        <v>242000</v>
      </c>
      <c r="K1159" s="44">
        <f t="shared" si="654"/>
        <v>0</v>
      </c>
      <c r="L1159" s="44">
        <f t="shared" si="654"/>
        <v>0</v>
      </c>
      <c r="M1159" s="44">
        <f t="shared" si="654"/>
        <v>0</v>
      </c>
      <c r="N1159" s="44">
        <f t="shared" si="654"/>
        <v>0</v>
      </c>
      <c r="O1159" s="44">
        <f t="shared" si="654"/>
        <v>0</v>
      </c>
      <c r="P1159" s="44">
        <f t="shared" si="654"/>
        <v>242000</v>
      </c>
      <c r="Q1159" s="44">
        <f t="shared" si="654"/>
        <v>881000</v>
      </c>
      <c r="R1159" s="44">
        <f t="shared" si="654"/>
        <v>0</v>
      </c>
      <c r="S1159" s="44">
        <f t="shared" si="654"/>
        <v>0</v>
      </c>
      <c r="T1159" s="44">
        <f t="shared" si="654"/>
        <v>0</v>
      </c>
      <c r="U1159" s="44">
        <f t="shared" si="654"/>
        <v>0</v>
      </c>
      <c r="V1159" s="44">
        <f t="shared" si="654"/>
        <v>0</v>
      </c>
      <c r="W1159" s="44">
        <f t="shared" si="654"/>
        <v>881000</v>
      </c>
      <c r="X1159" s="44">
        <f t="shared" si="654"/>
        <v>865000</v>
      </c>
      <c r="Y1159" s="44">
        <f t="shared" si="654"/>
        <v>0</v>
      </c>
      <c r="Z1159" s="44">
        <f t="shared" si="654"/>
        <v>0</v>
      </c>
      <c r="AA1159" s="44">
        <f t="shared" si="654"/>
        <v>0</v>
      </c>
      <c r="AB1159" s="44">
        <f t="shared" si="654"/>
        <v>0</v>
      </c>
      <c r="AC1159" s="44">
        <f t="shared" si="654"/>
        <v>0</v>
      </c>
      <c r="AD1159" s="44">
        <f t="shared" si="654"/>
        <v>865000</v>
      </c>
      <c r="AE1159" s="44">
        <f t="shared" si="654"/>
        <v>547000</v>
      </c>
      <c r="AF1159" s="44">
        <f t="shared" si="654"/>
        <v>0</v>
      </c>
      <c r="AG1159" s="44">
        <f t="shared" si="654"/>
        <v>0</v>
      </c>
      <c r="AH1159" s="44">
        <f t="shared" si="654"/>
        <v>0</v>
      </c>
      <c r="AI1159" s="44">
        <f t="shared" si="654"/>
        <v>0</v>
      </c>
      <c r="AJ1159" s="44">
        <f t="shared" si="654"/>
        <v>0</v>
      </c>
      <c r="AK1159" s="44">
        <f t="shared" si="654"/>
        <v>547000</v>
      </c>
      <c r="AL1159" s="44">
        <f t="shared" si="654"/>
        <v>2535000</v>
      </c>
      <c r="AM1159" s="44">
        <f t="shared" si="654"/>
        <v>0</v>
      </c>
      <c r="AN1159" s="44">
        <f t="shared" si="654"/>
        <v>0</v>
      </c>
      <c r="AO1159" s="44">
        <f t="shared" si="654"/>
        <v>0</v>
      </c>
      <c r="AP1159" s="44">
        <f t="shared" ref="AP1159:BF1159" si="655">+AP178+AP604+AP1044</f>
        <v>0</v>
      </c>
      <c r="AQ1159" s="44">
        <f t="shared" si="655"/>
        <v>0</v>
      </c>
      <c r="AR1159" s="44">
        <f t="shared" si="655"/>
        <v>2535000</v>
      </c>
      <c r="AS1159" s="44">
        <f t="shared" si="655"/>
        <v>0</v>
      </c>
      <c r="AT1159" s="44">
        <f t="shared" si="655"/>
        <v>0</v>
      </c>
      <c r="AU1159" s="44">
        <f t="shared" si="655"/>
        <v>0</v>
      </c>
      <c r="AV1159" s="44">
        <f t="shared" si="655"/>
        <v>0</v>
      </c>
      <c r="AW1159" s="44">
        <f t="shared" si="655"/>
        <v>0</v>
      </c>
      <c r="AX1159" s="44">
        <f t="shared" si="655"/>
        <v>0</v>
      </c>
      <c r="AY1159" s="44">
        <f t="shared" si="655"/>
        <v>0</v>
      </c>
      <c r="AZ1159" s="44">
        <f t="shared" si="655"/>
        <v>2535000</v>
      </c>
      <c r="BA1159" s="44">
        <f t="shared" si="655"/>
        <v>0</v>
      </c>
      <c r="BB1159" s="44">
        <f t="shared" si="655"/>
        <v>0</v>
      </c>
      <c r="BC1159" s="44">
        <f t="shared" si="655"/>
        <v>0</v>
      </c>
      <c r="BD1159" s="44">
        <f t="shared" si="655"/>
        <v>0</v>
      </c>
      <c r="BE1159" s="44">
        <f t="shared" si="655"/>
        <v>0</v>
      </c>
      <c r="BF1159" s="44">
        <f t="shared" si="655"/>
        <v>2535000</v>
      </c>
    </row>
    <row r="1160" spans="1:59" ht="26.25" hidden="1" customHeight="1">
      <c r="A1160" s="14" t="s">
        <v>21</v>
      </c>
      <c r="B1160" s="14" t="s">
        <v>21</v>
      </c>
      <c r="C1160" s="14" t="s">
        <v>21</v>
      </c>
      <c r="D1160" s="83"/>
      <c r="E1160" s="83"/>
      <c r="F1160" s="50"/>
      <c r="G1160" s="50"/>
      <c r="H1160" s="52"/>
      <c r="I1160" s="52">
        <v>1</v>
      </c>
      <c r="J1160" s="42" t="e">
        <f t="shared" ref="J1160:AR1160" si="656">+J1141</f>
        <v>#REF!</v>
      </c>
      <c r="K1160" s="42" t="e">
        <f t="shared" si="656"/>
        <v>#REF!</v>
      </c>
      <c r="L1160" s="42" t="e">
        <f t="shared" si="656"/>
        <v>#REF!</v>
      </c>
      <c r="M1160" s="42" t="e">
        <f t="shared" si="656"/>
        <v>#REF!</v>
      </c>
      <c r="N1160" s="42" t="e">
        <f t="shared" si="656"/>
        <v>#REF!</v>
      </c>
      <c r="O1160" s="42" t="e">
        <f t="shared" si="656"/>
        <v>#REF!</v>
      </c>
      <c r="P1160" s="42" t="e">
        <f t="shared" si="656"/>
        <v>#REF!</v>
      </c>
      <c r="Q1160" s="42" t="e">
        <f t="shared" si="656"/>
        <v>#REF!</v>
      </c>
      <c r="R1160" s="42" t="e">
        <f t="shared" si="656"/>
        <v>#REF!</v>
      </c>
      <c r="S1160" s="42" t="e">
        <f t="shared" si="656"/>
        <v>#REF!</v>
      </c>
      <c r="T1160" s="42" t="e">
        <f t="shared" si="656"/>
        <v>#REF!</v>
      </c>
      <c r="U1160" s="42" t="e">
        <f t="shared" si="656"/>
        <v>#REF!</v>
      </c>
      <c r="V1160" s="42" t="e">
        <f t="shared" si="656"/>
        <v>#REF!</v>
      </c>
      <c r="W1160" s="42" t="e">
        <f t="shared" si="656"/>
        <v>#REF!</v>
      </c>
      <c r="X1160" s="42" t="e">
        <f t="shared" si="656"/>
        <v>#REF!</v>
      </c>
      <c r="Y1160" s="42" t="e">
        <f t="shared" si="656"/>
        <v>#REF!</v>
      </c>
      <c r="Z1160" s="42" t="e">
        <f t="shared" si="656"/>
        <v>#REF!</v>
      </c>
      <c r="AA1160" s="42" t="e">
        <f t="shared" si="656"/>
        <v>#REF!</v>
      </c>
      <c r="AB1160" s="42" t="e">
        <f t="shared" si="656"/>
        <v>#REF!</v>
      </c>
      <c r="AC1160" s="42" t="e">
        <f t="shared" si="656"/>
        <v>#REF!</v>
      </c>
      <c r="AD1160" s="42" t="e">
        <f t="shared" si="656"/>
        <v>#REF!</v>
      </c>
      <c r="AE1160" s="42" t="e">
        <f t="shared" si="656"/>
        <v>#REF!</v>
      </c>
      <c r="AF1160" s="42" t="e">
        <f t="shared" si="656"/>
        <v>#REF!</v>
      </c>
      <c r="AG1160" s="42" t="e">
        <f t="shared" si="656"/>
        <v>#REF!</v>
      </c>
      <c r="AH1160" s="42" t="e">
        <f t="shared" si="656"/>
        <v>#REF!</v>
      </c>
      <c r="AI1160" s="42" t="e">
        <f t="shared" si="656"/>
        <v>#REF!</v>
      </c>
      <c r="AJ1160" s="42" t="e">
        <f t="shared" si="656"/>
        <v>#REF!</v>
      </c>
      <c r="AK1160" s="42" t="e">
        <f t="shared" si="656"/>
        <v>#REF!</v>
      </c>
      <c r="AL1160" s="42" t="e">
        <f t="shared" si="656"/>
        <v>#REF!</v>
      </c>
      <c r="AM1160" s="42" t="e">
        <f t="shared" si="656"/>
        <v>#REF!</v>
      </c>
      <c r="AN1160" s="42" t="e">
        <f t="shared" si="656"/>
        <v>#REF!</v>
      </c>
      <c r="AO1160" s="42" t="e">
        <f t="shared" si="656"/>
        <v>#REF!</v>
      </c>
      <c r="AP1160" s="42" t="e">
        <f t="shared" si="656"/>
        <v>#REF!</v>
      </c>
      <c r="AQ1160" s="42" t="e">
        <f t="shared" si="656"/>
        <v>#REF!</v>
      </c>
      <c r="AR1160" s="42" t="e">
        <f t="shared" si="656"/>
        <v>#REF!</v>
      </c>
      <c r="AS1160" s="42" t="e">
        <f t="shared" ref="AS1160:AY1160" si="657">+AS1141</f>
        <v>#REF!</v>
      </c>
      <c r="AT1160" s="42" t="e">
        <f t="shared" si="657"/>
        <v>#REF!</v>
      </c>
      <c r="AU1160" s="42" t="e">
        <f t="shared" si="657"/>
        <v>#REF!</v>
      </c>
      <c r="AV1160" s="42" t="e">
        <f t="shared" si="657"/>
        <v>#REF!</v>
      </c>
      <c r="AW1160" s="42" t="e">
        <f t="shared" si="657"/>
        <v>#REF!</v>
      </c>
      <c r="AX1160" s="42" t="e">
        <f t="shared" si="657"/>
        <v>#REF!</v>
      </c>
      <c r="AY1160" s="42" t="e">
        <f t="shared" si="657"/>
        <v>#REF!</v>
      </c>
      <c r="AZ1160" s="42" t="e">
        <f t="shared" ref="AZ1160:BF1160" si="658">+AZ1141</f>
        <v>#REF!</v>
      </c>
      <c r="BA1160" s="42" t="e">
        <f t="shared" si="658"/>
        <v>#REF!</v>
      </c>
      <c r="BB1160" s="42" t="e">
        <f t="shared" si="658"/>
        <v>#REF!</v>
      </c>
      <c r="BC1160" s="42" t="e">
        <f t="shared" si="658"/>
        <v>#REF!</v>
      </c>
      <c r="BD1160" s="42" t="e">
        <f t="shared" si="658"/>
        <v>#REF!</v>
      </c>
      <c r="BE1160" s="42" t="e">
        <f t="shared" si="658"/>
        <v>#REF!</v>
      </c>
      <c r="BF1160" s="42" t="e">
        <f t="shared" si="658"/>
        <v>#REF!</v>
      </c>
    </row>
    <row r="1161" spans="1:59" hidden="1">
      <c r="A1161" s="14" t="s">
        <v>1346</v>
      </c>
      <c r="B1161" s="14" t="s">
        <v>1346</v>
      </c>
      <c r="C1161" s="14" t="s">
        <v>1346</v>
      </c>
      <c r="D1161" s="83"/>
      <c r="E1161" s="83"/>
      <c r="F1161" s="50"/>
      <c r="G1161" s="50"/>
      <c r="H1161" s="52"/>
      <c r="I1161" s="52"/>
      <c r="J1161" s="42"/>
      <c r="K1161" s="42"/>
      <c r="L1161" s="42"/>
      <c r="M1161" s="42"/>
      <c r="N1161" s="42"/>
      <c r="O1161" s="42"/>
      <c r="P1161" s="42"/>
      <c r="Q1161" s="42"/>
      <c r="R1161" s="42"/>
      <c r="S1161" s="42"/>
      <c r="T1161" s="42"/>
      <c r="U1161" s="42"/>
      <c r="V1161" s="42"/>
      <c r="W1161" s="42"/>
      <c r="X1161" s="42"/>
      <c r="Y1161" s="42"/>
      <c r="Z1161" s="42"/>
      <c r="AA1161" s="42"/>
      <c r="AB1161" s="42"/>
      <c r="AC1161" s="42"/>
      <c r="AD1161" s="42"/>
      <c r="AE1161" s="42"/>
      <c r="AF1161" s="42"/>
      <c r="AG1161" s="42"/>
      <c r="AH1161" s="42"/>
      <c r="AI1161" s="42"/>
      <c r="AJ1161" s="42"/>
      <c r="AK1161" s="42"/>
      <c r="AL1161" s="42"/>
      <c r="AM1161" s="42"/>
      <c r="AN1161" s="42"/>
      <c r="AO1161" s="42"/>
      <c r="AP1161" s="42"/>
      <c r="AQ1161" s="42"/>
      <c r="AR1161" s="42"/>
      <c r="AS1161" s="42"/>
      <c r="AT1161" s="42"/>
      <c r="AU1161" s="42"/>
      <c r="AV1161" s="42"/>
      <c r="AW1161" s="42"/>
      <c r="AX1161" s="42"/>
      <c r="AY1161" s="42"/>
      <c r="AZ1161" s="42"/>
      <c r="BA1161" s="42"/>
      <c r="BB1161" s="42"/>
      <c r="BC1161" s="42"/>
      <c r="BD1161" s="42"/>
      <c r="BE1161" s="42"/>
      <c r="BF1161" s="42"/>
    </row>
    <row r="1162" spans="1:59" ht="26.25" hidden="1" customHeight="1">
      <c r="A1162" s="14" t="s">
        <v>10</v>
      </c>
      <c r="B1162" s="14" t="s">
        <v>10</v>
      </c>
      <c r="C1162" s="14" t="s">
        <v>10</v>
      </c>
      <c r="D1162" s="83"/>
      <c r="E1162" s="83"/>
      <c r="F1162" s="50"/>
      <c r="G1162" s="50"/>
      <c r="H1162" s="52"/>
      <c r="I1162" s="52">
        <v>131</v>
      </c>
      <c r="J1162" s="42" t="e">
        <f>+J812+J813+J815+J816+J817+J818+J819+J820+J821+J822+J823+J824+J825+J826+J827+J828+J829+#REF!+J830+J831+J832+J833+J837+J838+#REF!+#REF!+#REF!+J839+J840+#REF!+#REF!+#REF!+#REF!+J842+J843+J844+J885+J886+J887+J888+J889+J890+J891+J892+J893+J894+J895+J896+J897+J898+J899+J900+#REF!+#REF!+J903+J904+#REF!+J908+J909+J910+J911+J912+J913+J914+J915+J916+J917+J918+J919+J920+J921+J922+J923+J924+J925+J926+J927+J928+J929+J930+#REF!+J931+J932+J933+J934+J935+J936+J942+J943+J944+J945+J946+J947+J948+J949+J951+J952+J953+J954+J955+J956+J957+J958+J959+J960+J961+J962+J963+J974+J976+J978+J979+J980+J981+J991+J992+J964+J965+J966+J993+J994+J995+J996+J997+J998+J999+J1000+J1001+J1002+J1003+J1004</f>
        <v>#REF!</v>
      </c>
      <c r="K1162" s="42" t="e">
        <f>+K812+K813+K815+K816+K817+K818+K819+K820+K821+K822+K823+K824+K825+K826+K827+K828+K829+#REF!+K830+K831+K832+K833+K837+K838+#REF!+#REF!+#REF!+K839+K840+#REF!+#REF!+#REF!+#REF!+K842+K843+K844+K885+K886+K887+K888+K889+K890+K891+K892+K893+K894+K895+K896+K897+K898+K899+K900+#REF!+#REF!+K903+K904+#REF!+K908+K909+K910+K911+K912+K913+K914+K915+K916+K917+K918+K919+K920+K921+K922+K923+K924+K925+K926+K927+K928+K929+K930+#REF!+K931+K932+K933+K934+K935+K936+K942+K943+K944+K945+K946+K947+K948+K949+K951+K952+K953+K954+K955+K956+K957+K958+K959+K960+K961+K962+K963+K974+K976+K978+K979+K980+K981+K991+K992+K964+K965+K966+K993+K994+K995+K996+K997+K998+K999+K1000+K1001+K1002+K1003+K1004</f>
        <v>#REF!</v>
      </c>
      <c r="L1162" s="42" t="e">
        <f>+L812+L813+L815+L816+L817+L818+L819+L820+L821+L822+L823+L824+L825+L826+L827+L828+L829+#REF!+L830+L831+L832+L833+L837+L838+#REF!+#REF!+#REF!+L839+L840+#REF!+#REF!+#REF!+#REF!+L842+L843+L844+L885+L886+L887+L888+L889+L890+L891+L892+L893+L894+L895+L896+L897+L898+L899+L900+#REF!+#REF!+L903+L904+#REF!+L908+L909+L910+L911+L912+L913+L914+L915+L916+L917+L918+L919+L920+L921+L922+L923+L924+L925+L926+L927+L928+L929+L930+#REF!+L931+L932+L933+L934+L935+L936+L942+L943+L944+L945+L946+L947+L948+L949+L951+L952+L953+L954+L955+L956+L957+L958+L959+L960+L961+L962+L963+L974+L976+L978+L979+L980+L981+L991+L992+L964+L965+L966+L993+L994+L995+L996+L997+L998+L999+L1000+L1001+L1002+L1003+L1004</f>
        <v>#REF!</v>
      </c>
      <c r="M1162" s="42" t="e">
        <f>+M812+M813+M815+M816+M817+M818+M819+M820+M821+M822+M823+M824+M825+M826+M827+M828+M829+#REF!+M830+M831+M832+M833+M837+M838+#REF!+#REF!+#REF!+M839+M840+#REF!+#REF!+#REF!+#REF!+M842+M843+M844+M885+M886+M887+M888+M889+M890+M891+M892+M893+M894+M895+M896+M897+M898+M899+M900+#REF!+#REF!+M903+M904+#REF!+M908+M909+M910+M911+M912+M913+M914+M915+M916+M917+M918+M919+M920+M921+M922+M923+M924+M925+M926+M927+M928+M929+M930+#REF!+M931+M932+M933+M934+M935+M936+M942+M943+M944+M945+M946+M947+M948+M949+M951+M952+M953+M954+M955+M956+M957+M958+M959+M960+M961+M962+M963+M974+M976+M978+M979+M980+M981+M991+M992+M964+M965+M966+M993+M994+M995+M996+M997+M998+M999+M1000+M1001+M1002+M1003+M1004</f>
        <v>#REF!</v>
      </c>
      <c r="N1162" s="42" t="e">
        <f>+N812+N813+N815+N816+N817+N818+N819+N820+N821+N822+N823+N824+N825+N826+N827+N828+N829+#REF!+N830+N831+N832+N833+N837+N838+#REF!+#REF!+#REF!+N839+N840+#REF!+#REF!+#REF!+#REF!+N842+N843+N844+N885+N886+N887+N888+N889+N890+N891+N892+N893+N894+N895+N896+N897+N898+N899+N900+#REF!+#REF!+N903+N904+#REF!+N908+N909+N910+N911+N912+N913+N914+N915+N916+N917+N918+N919+N920+N921+N922+N923+N924+N925+N926+N927+N928+N929+N930+#REF!+N931+N932+N933+N934+N935+N936+N942+N943+N944+N945+N946+N947+N948+N949+N951+N952+N953+N954+N955+N956+N957+N958+N959+N960+N961+N962+N963+N974+N976+N978+N979+N980+N981+N991+N992+N964+N965+N966+N993+N994+N995+N996+N997+N998+N999+N1000+N1001+N1002+N1003+N1004</f>
        <v>#REF!</v>
      </c>
      <c r="O1162" s="42" t="e">
        <f>+O812+O813+O815+O816+O817+O818+O819+O820+O821+O822+O823+O824+O825+O826+O827+O828+O829+#REF!+O830+O831+O832+O833+O837+O838+#REF!+#REF!+#REF!+O839+O840+#REF!+#REF!+#REF!+#REF!+O842+O843+O844+O885+O886+O887+O888+O889+O890+O891+O892+O893+O894+O895+O896+O897+O898+O899+O900+#REF!+#REF!+O903+O904+#REF!+O908+O909+O910+O911+O912+O913+O914+O915+O916+O917+O918+O919+O920+O921+O922+O923+O924+O925+O926+O927+O928+O929+O930+#REF!+O931+O932+O933+O934+O935+O936+O942+O943+O944+O945+O946+O947+O948+O949+O951+O952+O953+O954+O955+O956+O957+O958+O959+O960+O961+O962+O963+O974+O976+O978+O979+O980+O981+O991+O992+O964+O965+O966+O993+O994+O995+O996+O997+O998+O999+O1000+O1001+O1002+O1003+O1004</f>
        <v>#REF!</v>
      </c>
      <c r="P1162" s="42" t="e">
        <f>+P812+P813+P815+P816+P817+P818+P819+P820+P821+P822+P823+P824+P825+P826+P827+P828+P829+#REF!+P830+P831+P832+P833+P837+P838+#REF!+#REF!+#REF!+P839+P840+#REF!+#REF!+#REF!+#REF!+P842+P843+P844+P885+P886+P887+P888+P889+P890+P891+P892+P893+P894+P895+P896+P897+P898+P899+P900+#REF!+#REF!+P903+P904+#REF!+P908+P909+P910+P911+P912+P913+P914+P915+P916+P917+P918+P919+P920+P921+P922+P923+P924+P925+P926+P927+P928+P929+P930+#REF!+P931+P932+P933+P934+P935+P936+P942+P943+P944+P945+P946+P947+P948+P949+P951+P952+P953+P954+P955+P956+P957+P958+P959+P960+P961+P962+P963+P974+P976+P978+P979+P980+P981+P991+P992+P964+P965+P966+P993+P994+P995+P996+P997+P998+P999+P1000+P1001+P1002+P1003+P1004</f>
        <v>#REF!</v>
      </c>
      <c r="Q1162" s="42" t="e">
        <f>+Q812+Q813+Q815+Q816+Q817+Q818+Q819+Q820+Q821+Q822+Q823+Q824+Q825+Q826+Q827+Q828+Q829+#REF!+Q830+Q831+Q832+Q833+Q837+Q838+#REF!+#REF!+#REF!+Q839+Q840+#REF!+#REF!+#REF!+#REF!+Q842+Q843+Q844+Q885+Q886+Q887+Q888+Q889+Q890+Q891+Q892+Q893+Q894+Q895+Q896+Q897+Q898+Q899+Q900+#REF!+#REF!+Q903+Q904+#REF!+Q908+Q909+Q910+Q911+Q912+Q913+Q914+Q915+Q916+Q917+Q918+Q919+Q920+Q921+Q922+Q923+Q924+Q925+Q926+Q927+Q928+Q929+Q930+#REF!+Q931+Q932+Q933+Q934+Q935+Q936+Q942+Q943+Q944+Q945+Q946+Q947+Q948+Q949+Q951+Q952+Q953+Q954+Q955+Q956+Q957+Q958+Q959+Q960+Q961+Q962+Q963+Q974+Q976+Q978+Q979+Q980+Q981+Q991+Q992+Q964+Q965+Q966+Q993+Q994+Q995+Q996+Q997+Q998+Q999+Q1000+Q1001+Q1002+Q1003+Q1004</f>
        <v>#REF!</v>
      </c>
      <c r="R1162" s="42" t="e">
        <f>+R812+R813+R815+R816+R817+R818+R819+R820+R821+R822+R823+R824+R825+R826+R827+R828+R829+#REF!+R830+R831+R832+R833+R837+R838+#REF!+#REF!+#REF!+R839+R840+#REF!+#REF!+#REF!+#REF!+R842+R843+R844+R885+R886+R887+R888+R889+R890+R891+R892+R893+R894+R895+R896+R897+R898+R899+R900+#REF!+#REF!+R903+R904+#REF!+R908+R909+R910+R911+R912+R913+R914+R915+R916+R917+R918+R919+R920+R921+R922+R923+R924+R925+R926+R927+R928+R929+R930+#REF!+R931+R932+R933+R934+R935+R936+R942+R943+R944+R945+R946+R947+R948+R949+R951+R952+R953+R954+R955+R956+R957+R958+R959+R960+R961+R962+R963+R974+R976+R978+R979+R980+R981+R991+R992+R964+R965+R966+R993+R994+R995+R996+R997+R998+R999+R1000+R1001+R1002+R1003+R1004</f>
        <v>#REF!</v>
      </c>
      <c r="S1162" s="42" t="e">
        <f>+S812+S813+S815+S816+S817+S818+S819+S820+S821+S822+S823+S824+S825+S826+S827+S828+S829+#REF!+S830+S831+S832+S833+S837+S838+#REF!+#REF!+#REF!+S839+S840+#REF!+#REF!+#REF!+#REF!+S842+S843+S844+S885+S886+S887+S888+S889+S890+S891+S892+S893+S894+S895+S896+S897+S898+S899+S900+#REF!+#REF!+S903+S904+#REF!+S908+S909+S910+S911+S912+S913+S914+S915+S916+S917+S918+S919+S920+S921+S922+S923+S924+S925+S926+S927+S928+S929+S930+#REF!+S931+S932+S933+S934+S935+S936+S942+S943+S944+S945+S946+S947+S948+S949+S951+S952+S953+S954+S955+S956+S957+S958+S959+S960+S961+S962+S963+S974+S976+S978+S979+S980+S981+S991+S992+S964+S965+S966+S993+S994+S995+S996+S997+S998+S999+S1000+S1001+S1002+S1003+S1004</f>
        <v>#REF!</v>
      </c>
      <c r="T1162" s="42" t="e">
        <f>+T812+T813+T815+T816+T817+T818+T819+T820+T821+T822+T823+T824+T825+T826+T827+T828+T829+#REF!+T830+T831+T832+T833+T837+T838+#REF!+#REF!+#REF!+T839+T840+#REF!+#REF!+#REF!+#REF!+T842+T843+T844+T885+T886+T887+T888+T889+T890+T891+T892+T893+T894+T895+T896+T897+T898+T899+T900+#REF!+#REF!+T903+T904+#REF!+T908+T909+T910+T911+T912+T913+T914+T915+T916+T917+T918+T919+T920+T921+T922+T923+T924+T925+T926+T927+T928+T929+T930+#REF!+T931+T932+T933+T934+T935+T936+T942+T943+T944+T945+T946+T947+T948+T949+T951+T952+T953+T954+T955+T956+T957+T958+T959+T960+T961+T962+T963+T974+T976+T978+T979+T980+T981+T991+T992+T964+T965+T966+T993+T994+T995+T996+T997+T998+T999+T1000+T1001+T1002+T1003+T1004</f>
        <v>#REF!</v>
      </c>
      <c r="U1162" s="42" t="e">
        <f>+U812+U813+U815+U816+U817+U818+U819+U820+U821+U822+U823+U824+U825+U826+U827+U828+U829+#REF!+U830+U831+U832+U833+U837+U838+#REF!+#REF!+#REF!+U839+U840+#REF!+#REF!+#REF!+#REF!+U842+U843+U844+U885+U886+U887+U888+U889+U890+U891+U892+U893+U894+U895+U896+U897+U898+U899+U900+#REF!+#REF!+U903+U904+#REF!+U908+U909+U910+U911+U912+U913+U914+U915+U916+U917+U918+U919+U920+U921+U922+U923+U924+U925+U926+U927+U928+U929+U930+#REF!+U931+U932+U933+U934+U935+U936+U942+U943+U944+U945+U946+U947+U948+U949+U951+U952+U953+U954+U955+U956+U957+U958+U959+U960+U961+U962+U963+U974+U976+U978+U979+U980+U981+U991+U992+U964+U965+U966+U993+U994+U995+U996+U997+U998+U999+U1000+U1001+U1002+U1003+U1004</f>
        <v>#REF!</v>
      </c>
      <c r="V1162" s="42" t="e">
        <f>+V812+V813+V815+V816+V817+V818+V819+V820+V821+V822+V823+V824+V825+V826+V827+V828+V829+#REF!+V830+V831+V832+V833+V837+V838+#REF!+#REF!+#REF!+V839+V840+#REF!+#REF!+#REF!+#REF!+V842+V843+V844+V885+V886+V887+V888+V889+V890+V891+V892+V893+V894+V895+V896+V897+V898+V899+V900+#REF!+#REF!+V903+V904+#REF!+V908+V909+V910+V911+V912+V913+V914+V915+V916+V917+V918+V919+V920+V921+V922+V923+V924+V925+V926+V927+V928+V929+V930+#REF!+V931+V932+V933+V934+V935+V936+V942+V943+V944+V945+V946+V947+V948+V949+V951+V952+V953+V954+V955+V956+V957+V958+V959+V960+V961+V962+V963+V974+V976+V978+V979+V980+V981+V991+V992+V964+V965+V966+V993+V994+V995+V996+V997+V998+V999+V1000+V1001+V1002+V1003+V1004</f>
        <v>#REF!</v>
      </c>
      <c r="W1162" s="42" t="e">
        <f>+W812+W813+W815+W816+W817+W818+W819+W820+W821+W822+W823+W824+W825+W826+W827+W828+W829+#REF!+W830+W831+W832+W833+W837+W838+#REF!+#REF!+#REF!+W839+W840+#REF!+#REF!+#REF!+#REF!+W842+W843+W844+W885+W886+W887+W888+W889+W890+W891+W892+W893+W894+W895+W896+W897+W898+W899+W900+#REF!+#REF!+W903+W904+#REF!+W908+W909+W910+W911+W912+W913+W914+W915+W916+W917+W918+W919+W920+W921+W922+W923+W924+W925+W926+W927+W928+W929+W930+#REF!+W931+W932+W933+W934+W935+W936+W942+W943+W944+W945+W946+W947+W948+W949+W951+W952+W953+W954+W955+W956+W957+W958+W959+W960+W961+W962+W963+W974+W976+W978+W979+W980+W981+W991+W992+W964+W965+W966+W993+W994+W995+W996+W997+W998+W999+W1000+W1001+W1002+W1003+W1004</f>
        <v>#REF!</v>
      </c>
      <c r="X1162" s="42" t="e">
        <f>+X812+X813+X815+X816+X817+X818+X819+X820+X821+X822+X823+X824+X825+X826+X827+X828+X829+#REF!+X830+X831+X832+X833+X837+X838+#REF!+#REF!+#REF!+X839+X840+#REF!+#REF!+#REF!+#REF!+X842+X843+X844+X885+X886+X887+X888+X889+X890+X891+X892+X893+X894+X895+X896+X897+X898+X899+X900+#REF!+#REF!+X903+X904+#REF!+X908+X909+X910+X911+X912+X913+X914+X915+X916+X917+X918+X919+X920+X921+X922+X923+X924+X925+X926+X927+X928+X929+X930+#REF!+X931+X932+X933+X934+X935+X936+X942+X943+X944+X945+X946+X947+X948+X949+X951+X952+X953+X954+X955+X956+X957+X958+X959+X960+X961+X962+X963+X974+X976+X978+X979+X980+X981+X991+X992+X964+X965+X966+X993+X994+X995+X996+X997+X998+X999+X1000+X1001+X1002+X1003+X1004</f>
        <v>#REF!</v>
      </c>
      <c r="Y1162" s="42" t="e">
        <f>+Y812+Y813+Y815+Y816+Y817+Y818+Y819+Y820+Y821+Y822+Y823+Y824+Y825+Y826+Y827+Y828+Y829+#REF!+Y830+Y831+Y832+Y833+Y837+Y838+#REF!+#REF!+#REF!+Y839+Y840+#REF!+#REF!+#REF!+#REF!+Y842+Y843+Y844+Y885+Y886+Y887+Y888+Y889+Y890+Y891+Y892+Y893+Y894+Y895+Y896+Y897+Y898+Y899+Y900+#REF!+#REF!+Y903+Y904+#REF!+Y908+Y909+Y910+Y911+Y912+Y913+Y914+Y915+Y916+Y917+Y918+Y919+Y920+Y921+Y922+Y923+Y924+Y925+Y926+Y927+Y928+Y929+Y930+#REF!+Y931+Y932+Y933+Y934+Y935+Y936+Y942+Y943+Y944+Y945+Y946+Y947+Y948+Y949+Y951+Y952+Y953+Y954+Y955+Y956+Y957+Y958+Y959+Y960+Y961+Y962+Y963+Y974+Y976+Y978+Y979+Y980+Y981+Y991+Y992+Y964+Y965+Y966+Y993+Y994+Y995+Y996+Y997+Y998+Y999+Y1000+Y1001+Y1002+Y1003+Y1004</f>
        <v>#REF!</v>
      </c>
      <c r="Z1162" s="42" t="e">
        <f>+Z812+Z813+Z815+Z816+Z817+Z818+Z819+Z820+Z821+Z822+Z823+Z824+Z825+Z826+Z827+Z828+Z829+#REF!+Z830+Z831+Z832+Z833+Z837+Z838+#REF!+#REF!+#REF!+Z839+Z840+#REF!+#REF!+#REF!+#REF!+Z842+Z843+Z844+Z885+Z886+Z887+Z888+Z889+Z890+Z891+Z892+Z893+Z894+Z895+Z896+Z897+Z898+Z899+Z900+#REF!+#REF!+Z903+Z904+#REF!+Z908+Z909+Z910+Z911+Z912+Z913+Z914+Z915+Z916+Z917+Z918+Z919+Z920+Z921+Z922+Z923+Z924+Z925+Z926+Z927+Z928+Z929+Z930+#REF!+Z931+Z932+Z933+Z934+Z935+Z936+Z942+Z943+Z944+Z945+Z946+Z947+Z948+Z949+Z951+Z952+Z953+Z954+Z955+Z956+Z957+Z958+Z959+Z960+Z961+Z962+Z963+Z974+Z976+Z978+Z979+Z980+Z981+Z991+Z992+Z964+Z965+Z966+Z993+Z994+Z995+Z996+Z997+Z998+Z999+Z1000+Z1001+Z1002+Z1003+Z1004</f>
        <v>#REF!</v>
      </c>
      <c r="AA1162" s="42" t="e">
        <f>+AA812+AA813+AA815+AA816+AA817+AA818+AA819+AA820+AA821+AA822+AA823+AA824+AA825+AA826+AA827+AA828+AA829+#REF!+AA830+AA831+AA832+AA833+AA837+AA838+#REF!+#REF!+#REF!+AA839+AA840+#REF!+#REF!+#REF!+#REF!+AA842+AA843+AA844+AA885+AA886+AA887+AA888+AA889+AA890+AA891+AA892+AA893+AA894+AA895+AA896+AA897+AA898+AA899+AA900+#REF!+#REF!+AA903+AA904+#REF!+AA908+AA909+AA910+AA911+AA912+AA913+AA914+AA915+AA916+AA917+AA918+AA919+AA920+AA921+AA922+AA923+AA924+AA925+AA926+AA927+AA928+AA929+AA930+#REF!+AA931+AA932+AA933+AA934+AA935+AA936+AA942+AA943+AA944+AA945+AA946+AA947+AA948+AA949+AA951+AA952+AA953+AA954+AA955+AA956+AA957+AA958+AA959+AA960+AA961+AA962+AA963+AA974+AA976+AA978+AA979+AA980+AA981+AA991+AA992+AA964+AA965+AA966+AA993+AA994+AA995+AA996+AA997+AA998+AA999+AA1000+AA1001+AA1002+AA1003+AA1004</f>
        <v>#REF!</v>
      </c>
      <c r="AB1162" s="42" t="e">
        <f>+AB812+AB813+AB815+AB816+AB817+AB818+AB819+AB820+AB821+AB822+AB823+AB824+AB825+AB826+AB827+AB828+AB829+#REF!+AB830+AB831+AB832+AB833+AB837+AB838+#REF!+#REF!+#REF!+AB839+AB840+#REF!+#REF!+#REF!+#REF!+AB842+AB843+AB844+AB885+AB886+AB887+AB888+AB889+AB890+AB891+AB892+AB893+AB894+AB895+AB896+AB897+AB898+AB899+AB900+#REF!+#REF!+AB903+AB904+#REF!+AB908+AB909+AB910+AB911+AB912+AB913+AB914+AB915+AB916+AB917+AB918+AB919+AB920+AB921+AB922+AB923+AB924+AB925+AB926+AB927+AB928+AB929+AB930+#REF!+AB931+AB932+AB933+AB934+AB935+AB936+AB942+AB943+AB944+AB945+AB946+AB947+AB948+AB949+AB951+AB952+AB953+AB954+AB955+AB956+AB957+AB958+AB959+AB960+AB961+AB962+AB963+AB974+AB976+AB978+AB979+AB980+AB981+AB991+AB992+AB964+AB965+AB966+AB993+AB994+AB995+AB996+AB997+AB998+AB999+AB1000+AB1001+AB1002+AB1003+AB1004</f>
        <v>#REF!</v>
      </c>
      <c r="AC1162" s="42" t="e">
        <f>+AC812+AC813+AC815+AC816+AC817+AC818+AC819+AC820+AC821+AC822+AC823+AC824+AC825+AC826+AC827+AC828+AC829+#REF!+AC830+AC831+AC832+AC833+AC837+AC838+#REF!+#REF!+#REF!+AC839+AC840+#REF!+#REF!+#REF!+#REF!+AC842+AC843+AC844+AC885+AC886+AC887+AC888+AC889+AC890+AC891+AC892+AC893+AC894+AC895+AC896+AC897+AC898+AC899+AC900+#REF!+#REF!+AC903+AC904+#REF!+AC908+AC909+AC910+AC911+AC912+AC913+AC914+AC915+AC916+AC917+AC918+AC919+AC920+AC921+AC922+AC923+AC924+AC925+AC926+AC927+AC928+AC929+AC930+#REF!+AC931+AC932+AC933+AC934+AC935+AC936+AC942+AC943+AC944+AC945+AC946+AC947+AC948+AC949+AC951+AC952+AC953+AC954+AC955+AC956+AC957+AC958+AC959+AC960+AC961+AC962+AC963+AC974+AC976+AC978+AC979+AC980+AC981+AC991+AC992+AC964+AC965+AC966+AC993+AC994+AC995+AC996+AC997+AC998+AC999+AC1000+AC1001+AC1002+AC1003+AC1004</f>
        <v>#REF!</v>
      </c>
      <c r="AD1162" s="42" t="e">
        <f>+AD812+AD813+AD815+AD816+AD817+AD818+AD819+AD820+AD821+AD822+AD823+AD824+AD825+AD826+AD827+AD828+AD829+#REF!+AD830+AD831+AD832+AD833+AD837+AD838+#REF!+#REF!+#REF!+AD839+AD840+#REF!+#REF!+#REF!+#REF!+AD842+AD843+AD844+AD885+AD886+AD887+AD888+AD889+AD890+AD891+AD892+AD893+AD894+AD895+AD896+AD897+AD898+AD899+AD900+#REF!+#REF!+AD903+AD904+#REF!+AD908+AD909+AD910+AD911+AD912+AD913+AD914+AD915+AD916+AD917+AD918+AD919+AD920+AD921+AD922+AD923+AD924+AD925+AD926+AD927+AD928+AD929+AD930+#REF!+AD931+AD932+AD933+AD934+AD935+AD936+AD942+AD943+AD944+AD945+AD946+AD947+AD948+AD949+AD951+AD952+AD953+AD954+AD955+AD956+AD957+AD958+AD959+AD960+AD961+AD962+AD963+AD974+AD976+AD978+AD979+AD980+AD981+AD991+AD992+AD964+AD965+AD966+AD993+AD994+AD995+AD996+AD997+AD998+AD999+AD1000+AD1001+AD1002+AD1003+AD1004</f>
        <v>#REF!</v>
      </c>
      <c r="AE1162" s="42" t="e">
        <f>+AE812+AE813+AE815+AE816+AE817+AE818+AE819+AE820+AE821+AE822+AE823+AE824+AE825+AE826+AE827+AE828+AE829+#REF!+AE830+AE831+AE832+AE833+AE837+AE838+#REF!+#REF!+#REF!+AE839+AE840+#REF!+#REF!+#REF!+#REF!+AE842+AE843+AE844+AE885+AE886+AE887+AE888+AE889+AE890+AE891+AE892+AE893+AE894+AE895+AE896+AE897+AE898+AE899+AE900+#REF!+#REF!+AE903+AE904+#REF!+AE908+AE909+AE910+AE911+AE912+AE913+AE914+AE915+AE916+AE917+AE918+AE919+AE920+AE921+AE922+AE923+AE924+AE925+AE926+AE927+AE928+AE929+AE930+#REF!+AE931+AE932+AE933+AE934+AE935+AE936+AE942+AE943+AE944+AE945+AE946+AE947+AE948+AE949+AE951+AE952+AE953+AE954+AE955+AE956+AE957+AE958+AE959+AE960+AE961+AE962+AE963+AE974+AE976+AE978+AE979+AE980+AE981+AE991+AE992+AE964+AE965+AE966+AE993+AE994+AE995+AE996+AE997+AE998+AE999+AE1000+AE1001+AE1002+AE1003+AE1004</f>
        <v>#REF!</v>
      </c>
      <c r="AF1162" s="42" t="e">
        <f>+AF812+AF813+AF815+AF816+AF817+AF818+AF819+AF820+AF821+AF822+AF823+AF824+AF825+AF826+AF827+AF828+AF829+#REF!+AF830+AF831+AF832+AF833+AF837+AF838+#REF!+#REF!+#REF!+AF839+AF840+#REF!+#REF!+#REF!+#REF!+AF842+AF843+AF844+AF885+AF886+AF887+AF888+AF889+AF890+AF891+AF892+AF893+AF894+AF895+AF896+AF897+AF898+AF899+AF900+#REF!+#REF!+AF903+AF904+#REF!+AF908+AF909+AF910+AF911+AF912+AF913+AF914+AF915+AF916+AF917+AF918+AF919+AF920+AF921+AF922+AF923+AF924+AF925+AF926+AF927+AF928+AF929+AF930+#REF!+AF931+AF932+AF933+AF934+AF935+AF936+AF942+AF943+AF944+AF945+AF946+AF947+AF948+AF949+AF951+AF952+AF953+AF954+AF955+AF956+AF957+AF958+AF959+AF960+AF961+AF962+AF963+AF974+AF976+AF978+AF979+AF980+AF981+AF991+AF992+AF964+AF965+AF966+AF993+AF994+AF995+AF996+AF997+AF998+AF999+AF1000+AF1001+AF1002+AF1003+AF1004</f>
        <v>#REF!</v>
      </c>
      <c r="AG1162" s="42" t="e">
        <f>+AG812+AG813+AG815+AG816+AG817+AG818+AG819+AG820+AG821+AG822+AG823+AG824+AG825+AG826+AG827+AG828+AG829+#REF!+AG830+AG831+AG832+AG833+AG837+AG838+#REF!+#REF!+#REF!+AG839+AG840+#REF!+#REF!+#REF!+#REF!+AG842+AG843+AG844+AG885+AG886+AG887+AG888+AG889+AG890+AG891+AG892+AG893+AG894+AG895+AG896+AG897+AG898+AG899+AG900+#REF!+#REF!+AG903+AG904+#REF!+AG908+AG909+AG910+AG911+AG912+AG913+AG914+AG915+AG916+AG917+AG918+AG919+AG920+AG921+AG922+AG923+AG924+AG925+AG926+AG927+AG928+AG929+AG930+#REF!+AG931+AG932+AG933+AG934+AG935+AG936+AG942+AG943+AG944+AG945+AG946+AG947+AG948+AG949+AG951+AG952+AG953+AG954+AG955+AG956+AG957+AG958+AG959+AG960+AG961+AG962+AG963+AG974+AG976+AG978+AG979+AG980+AG981+AG991+AG992+AG964+AG965+AG966+AG993+AG994+AG995+AG996+AG997+AG998+AG999+AG1000+AG1001+AG1002+AG1003+AG1004</f>
        <v>#REF!</v>
      </c>
      <c r="AH1162" s="42" t="e">
        <f>+AH812+AH813+AH815+AH816+AH817+AH818+AH819+AH820+AH821+AH822+AH823+AH824+AH825+AH826+AH827+AH828+AH829+#REF!+AH830+AH831+AH832+AH833+AH837+AH838+#REF!+#REF!+#REF!+AH839+AH840+#REF!+#REF!+#REF!+#REF!+AH842+AH843+AH844+AH885+AH886+AH887+AH888+AH889+AH890+AH891+AH892+AH893+AH894+AH895+AH896+AH897+AH898+AH899+AH900+#REF!+#REF!+AH903+AH904+#REF!+AH908+AH909+AH910+AH911+AH912+AH913+AH914+AH915+AH916+AH917+AH918+AH919+AH920+AH921+AH922+AH923+AH924+AH925+AH926+AH927+AH928+AH929+AH930+#REF!+AH931+AH932+AH933+AH934+AH935+AH936+AH942+AH943+AH944+AH945+AH946+AH947+AH948+AH949+AH951+AH952+AH953+AH954+AH955+AH956+AH957+AH958+AH959+AH960+AH961+AH962+AH963+AH974+AH976+AH978+AH979+AH980+AH981+AH991+AH992+AH964+AH965+AH966+AH993+AH994+AH995+AH996+AH997+AH998+AH999+AH1000+AH1001+AH1002+AH1003+AH1004</f>
        <v>#REF!</v>
      </c>
      <c r="AI1162" s="42" t="e">
        <f>+AI812+AI813+AI815+AI816+AI817+AI818+AI819+AI820+AI821+AI822+AI823+AI824+AI825+AI826+AI827+AI828+AI829+#REF!+AI830+AI831+AI832+AI833+AI837+AI838+#REF!+#REF!+#REF!+AI839+AI840+#REF!+#REF!+#REF!+#REF!+AI842+AI843+AI844+AI885+AI886+AI887+AI888+AI889+AI890+AI891+AI892+AI893+AI894+AI895+AI896+AI897+AI898+AI899+AI900+#REF!+#REF!+AI903+AI904+#REF!+AI908+AI909+AI910+AI911+AI912+AI913+AI914+AI915+AI916+AI917+AI918+AI919+AI920+AI921+AI922+AI923+AI924+AI925+AI926+AI927+AI928+AI929+AI930+#REF!+AI931+AI932+AI933+AI934+AI935+AI936+AI942+AI943+AI944+AI945+AI946+AI947+AI948+AI949+AI951+AI952+AI953+AI954+AI955+AI956+AI957+AI958+AI959+AI960+AI961+AI962+AI963+AI974+AI976+AI978+AI979+AI980+AI981+AI991+AI992+AI964+AI965+AI966+AI993+AI994+AI995+AI996+AI997+AI998+AI999+AI1000+AI1001+AI1002+AI1003+AI1004</f>
        <v>#REF!</v>
      </c>
      <c r="AJ1162" s="42" t="e">
        <f>+AJ812+AJ813+AJ815+AJ816+AJ817+AJ818+AJ819+AJ820+AJ821+AJ822+AJ823+AJ824+AJ825+AJ826+AJ827+AJ828+AJ829+#REF!+AJ830+AJ831+AJ832+AJ833+AJ837+AJ838+#REF!+#REF!+#REF!+AJ839+AJ840+#REF!+#REF!+#REF!+#REF!+AJ842+AJ843+AJ844+AJ885+AJ886+AJ887+AJ888+AJ889+AJ890+AJ891+AJ892+AJ893+AJ894+AJ895+AJ896+AJ897+AJ898+AJ899+AJ900+#REF!+#REF!+AJ903+AJ904+#REF!+AJ908+AJ909+AJ910+AJ911+AJ912+AJ913+AJ914+AJ915+AJ916+AJ917+AJ918+AJ919+AJ920+AJ921+AJ922+AJ923+AJ924+AJ925+AJ926+AJ927+AJ928+AJ929+AJ930+#REF!+AJ931+AJ932+AJ933+AJ934+AJ935+AJ936+AJ942+AJ943+AJ944+AJ945+AJ946+AJ947+AJ948+AJ949+AJ951+AJ952+AJ953+AJ954+AJ955+AJ956+AJ957+AJ958+AJ959+AJ960+AJ961+AJ962+AJ963+AJ974+AJ976+AJ978+AJ979+AJ980+AJ981+AJ991+AJ992+AJ964+AJ965+AJ966+AJ993+AJ994+AJ995+AJ996+AJ997+AJ998+AJ999+AJ1000+AJ1001+AJ1002+AJ1003+AJ1004</f>
        <v>#REF!</v>
      </c>
      <c r="AK1162" s="42" t="e">
        <f>+AK812+AK813+AK815+AK816+AK817+AK818+AK819+AK820+AK821+AK822+AK823+AK824+AK825+AK826+AK827+AK828+AK829+#REF!+AK830+AK831+AK832+AK833+AK837+AK838+#REF!+#REF!+#REF!+AK839+AK840+#REF!+#REF!+#REF!+#REF!+AK842+AK843+AK844+AK885+AK886+AK887+AK888+AK889+AK890+AK891+AK892+AK893+AK894+AK895+AK896+AK897+AK898+AK899+AK900+#REF!+#REF!+AK903+AK904+#REF!+AK908+AK909+AK910+AK911+AK912+AK913+AK914+AK915+AK916+AK917+AK918+AK919+AK920+AK921+AK922+AK923+AK924+AK925+AK926+AK927+AK928+AK929+AK930+#REF!+AK931+AK932+AK933+AK934+AK935+AK936+AK942+AK943+AK944+AK945+AK946+AK947+AK948+AK949+AK951+AK952+AK953+AK954+AK955+AK956+AK957+AK958+AK959+AK960+AK961+AK962+AK963+AK974+AK976+AK978+AK979+AK980+AK981+AK991+AK992+AK964+AK965+AK966+AK993+AK994+AK995+AK996+AK997+AK998+AK999+AK1000+AK1001+AK1002+AK1003+AK1004</f>
        <v>#REF!</v>
      </c>
      <c r="AL1162" s="42" t="e">
        <f>+AL812+AL813+AL815+AL816+AL817+AL818+AL819+AL820+AL821+AL822+AL823+AL824+AL825+AL826+AL827+AL828+AL829+#REF!+AL830+AL831+AL832+AL833+AL837+AL838+#REF!+#REF!+#REF!+AL839+AL840+#REF!+#REF!+#REF!+#REF!+AL842+AL843+AL844+AL885+AL886+AL887+AL888+AL889+AL890+AL891+AL892+AL893+AL894+AL895+AL896+AL897+AL898+AL899+AL900+#REF!+#REF!+AL903+AL904+#REF!+AL908+AL909+AL910+AL911+AL912+AL913+AL914+AL915+AL916+AL917+AL918+AL919+AL920+AL921+AL922+AL923+AL924+AL925+AL926+AL927+AL928+AL929+AL930+#REF!+AL931+AL932+AL933+AL934+AL935+AL936+AL942+AL943+AL944+AL945+AL946+AL947+AL948+AL949+AL951+AL952+AL953+AL954+AL955+AL956+AL957+AL958+AL959+AL960+AL961+AL962+AL963+AL974+AL976+AL978+AL979+AL980+AL981+AL991+AL992+AL964+AL965+AL966+AL993+AL994+AL995+AL996+AL997+AL998+AL999+AL1000+AL1001+AL1002+AL1003+AL1004</f>
        <v>#REF!</v>
      </c>
      <c r="AM1162" s="42" t="e">
        <f>+AM812+AM813+AM815+AM816+AM817+AM818+AM819+AM820+AM821+AM822+AM823+AM824+AM825+AM826+AM827+AM828+AM829+#REF!+AM830+AM831+AM832+AM833+AM837+AM838+#REF!+#REF!+#REF!+AM839+AM840+#REF!+#REF!+#REF!+#REF!+AM842+AM843+AM844+AM885+AM886+AM887+AM888+AM889+AM890+AM891+AM892+AM893+AM894+AM895+AM896+AM897+AM898+AM899+AM900+#REF!+#REF!+AM903+AM904+#REF!+AM908+AM909+AM910+AM911+AM912+AM913+AM914+AM915+AM916+AM917+AM918+AM919+AM920+AM921+AM922+AM923+AM924+AM925+AM926+AM927+AM928+AM929+AM930+#REF!+AM931+AM932+AM933+AM934+AM935+AM936+AM942+AM943+AM944+AM945+AM946+AM947+AM948+AM949+AM951+AM952+AM953+AM954+AM955+AM956+AM957+AM958+AM959+AM960+AM961+AM962+AM963+AM974+AM976+AM978+AM979+AM980+AM981+AM991+AM992+AM964+AM965+AM966+AM993+AM994+AM995+AM996+AM997+AM998+AM999+AM1000+AM1001+AM1002+AM1003+AM1004</f>
        <v>#REF!</v>
      </c>
      <c r="AN1162" s="42" t="e">
        <f>+AN812+AN813+AN815+AN816+AN817+AN818+AN819+AN820+AN821+AN822+AN823+AN824+AN825+AN826+AN827+AN828+AN829+#REF!+AN830+AN831+AN832+AN833+AN837+AN838+#REF!+#REF!+#REF!+AN839+AN840+#REF!+#REF!+#REF!+#REF!+AN842+AN843+AN844+AN885+AN886+AN887+AN888+AN889+AN890+AN891+AN892+AN893+AN894+AN895+AN896+AN897+AN898+AN899+AN900+#REF!+#REF!+AN903+AN904+#REF!+AN908+AN909+AN910+AN911+AN912+AN913+AN914+AN915+AN916+AN917+AN918+AN919+AN920+AN921+AN922+AN923+AN924+AN925+AN926+AN927+AN928+AN929+AN930+#REF!+AN931+AN932+AN933+AN934+AN935+AN936+AN942+AN943+AN944+AN945+AN946+AN947+AN948+AN949+AN951+AN952+AN953+AN954+AN955+AN956+AN957+AN958+AN959+AN960+AN961+AN962+AN963+AN974+AN976+AN978+AN979+AN980+AN981+AN991+AN992+AN964+AN965+AN966+AN993+AN994+AN995+AN996+AN997+AN998+AN999+AN1000+AN1001+AN1002+AN1003+AN1004</f>
        <v>#REF!</v>
      </c>
      <c r="AO1162" s="42" t="e">
        <f>+AO812+AO813+AO815+AO816+AO817+AO818+AO819+AO820+AO821+AO822+AO823+AO824+AO825+AO826+AO827+AO828+AO829+#REF!+AO830+AO831+AO832+AO833+AO837+AO838+#REF!+#REF!+#REF!+AO839+AO840+#REF!+#REF!+#REF!+#REF!+AO842+AO843+AO844+AO885+AO886+AO887+AO888+AO889+AO890+AO891+AO892+AO893+AO894+AO895+AO896+AO897+AO898+AO899+AO900+#REF!+#REF!+AO903+AO904+#REF!+AO908+AO909+AO910+AO911+AO912+AO913+AO914+AO915+AO916+AO917+AO918+AO919+AO920+AO921+AO922+AO923+AO924+AO925+AO926+AO927+AO928+AO929+AO930+#REF!+AO931+AO932+AO933+AO934+AO935+AO936+AO942+AO943+AO944+AO945+AO946+AO947+AO948+AO949+AO951+AO952+AO953+AO954+AO955+AO956+AO957+AO958+AO959+AO960+AO961+AO962+AO963+AO974+AO976+AO978+AO979+AO980+AO981+AO991+AO992+AO964+AO965+AO966+AO993+AO994+AO995+AO996+AO997+AO998+AO999+AO1000+AO1001+AO1002+AO1003+AO1004</f>
        <v>#REF!</v>
      </c>
      <c r="AP1162" s="42" t="e">
        <f>+AP812+AP813+AP815+AP816+AP817+AP818+AP819+AP820+AP821+AP822+AP823+AP824+AP825+AP826+AP827+AP828+AP829+#REF!+AP830+AP831+AP832+AP833+AP837+AP838+#REF!+#REF!+#REF!+AP839+AP840+#REF!+#REF!+#REF!+#REF!+AP842+AP843+AP844+AP885+AP886+AP887+AP888+AP889+AP890+AP891+AP892+AP893+AP894+AP895+AP896+AP897+AP898+AP899+AP900+#REF!+#REF!+AP903+AP904+#REF!+AP908+AP909+AP910+AP911+AP912+AP913+AP914+AP915+AP916+AP917+AP918+AP919+AP920+AP921+AP922+AP923+AP924+AP925+AP926+AP927+AP928+AP929+AP930+#REF!+AP931+AP932+AP933+AP934+AP935+AP936+AP942+AP943+AP944+AP945+AP946+AP947+AP948+AP949+AP951+AP952+AP953+AP954+AP955+AP956+AP957+AP958+AP959+AP960+AP961+AP962+AP963+AP974+AP976+AP978+AP979+AP980+AP981+AP991+AP992+AP964+AP965+AP966+AP993+AP994+AP995+AP996+AP997+AP998+AP999+AP1000+AP1001+AP1002+AP1003+AP1004</f>
        <v>#REF!</v>
      </c>
      <c r="AQ1162" s="42" t="e">
        <f>+AQ812+AQ813+AQ815+AQ816+AQ817+AQ818+AQ819+AQ820+AQ821+AQ822+AQ823+AQ824+AQ825+AQ826+AQ827+AQ828+AQ829+#REF!+AQ830+AQ831+AQ832+AQ833+AQ837+AQ838+#REF!+#REF!+#REF!+AQ839+AQ840+#REF!+#REF!+#REF!+#REF!+AQ842+AQ843+AQ844+AQ885+AQ886+AQ887+AQ888+AQ889+AQ890+AQ891+AQ892+AQ893+AQ894+AQ895+AQ896+AQ897+AQ898+AQ899+AQ900+#REF!+#REF!+AQ903+AQ904+#REF!+AQ908+AQ909+AQ910+AQ911+AQ912+AQ913+AQ914+AQ915+AQ916+AQ917+AQ918+AQ919+AQ920+AQ921+AQ922+AQ923+AQ924+AQ925+AQ926+AQ927+AQ928+AQ929+AQ930+#REF!+AQ931+AQ932+AQ933+AQ934+AQ935+AQ936+AQ942+AQ943+AQ944+AQ945+AQ946+AQ947+AQ948+AQ949+AQ951+AQ952+AQ953+AQ954+AQ955+AQ956+AQ957+AQ958+AQ959+AQ960+AQ961+AQ962+AQ963+AQ974+AQ976+AQ978+AQ979+AQ980+AQ981+AQ991+AQ992+AQ964+AQ965+AQ966+AQ993+AQ994+AQ995+AQ996+AQ997+AQ998+AQ999+AQ1000+AQ1001+AQ1002+AQ1003+AQ1004</f>
        <v>#REF!</v>
      </c>
      <c r="AR1162" s="42" t="e">
        <f>+AR812+AR813+AR815+AR816+AR817+AR818+AR819+AR820+AR821+AR822+AR823+AR824+AR825+AR826+AR827+AR828+AR829+#REF!+AR830+AR831+AR832+AR833+AR837+AR838+#REF!+#REF!+#REF!+AR839+AR840+#REF!+#REF!+#REF!+#REF!+AR842+AR843+AR844+AR885+AR886+AR887+AR888+AR889+AR890+AR891+AR892+AR893+AR894+AR895+AR896+AR897+AR898+AR899+AR900+#REF!+#REF!+AR903+AR904+#REF!+AR908+AR909+AR910+AR911+AR912+AR913+AR914+AR915+AR916+AR917+AR918+AR919+AR920+AR921+AR922+AR923+AR924+AR925+AR926+AR927+AR928+AR929+AR930+#REF!+AR931+AR932+AR933+AR934+AR935+AR936+AR942+AR943+AR944+AR945+AR946+AR947+AR948+AR949+AR951+AR952+AR953+AR954+AR955+AR956+AR957+AR958+AR959+AR960+AR961+AR962+AR963+AR974+AR976+AR978+AR979+AR980+AR981+AR991+AR992+AR964+AR965+AR966+AR993+AR994+AR995+AR996+AR997+AR998+AR999+AR1000+AR1001+AR1002+AR1003+AR1004</f>
        <v>#REF!</v>
      </c>
      <c r="AS1162" s="42" t="e">
        <f>+AS812+AS813+AS815+AS816+AS817+AS818+AS819+AS820+AS821+AS822+AS823+AS824+AS825+AS826+AS827+AS828+AS829+#REF!+AS830+AS831+AS832+AS833+AS837+AS838+#REF!+#REF!+#REF!+AS839+AS840+#REF!+#REF!+#REF!+#REF!+AS842+AS843+AS844+AS885+AS886+AS887+AS888+AS889+AS890+AS891+AS892+AS893+AS894+AS895+AS896+AS897+AS898+AS899+AS900+#REF!+#REF!+AS903+AS904+#REF!+AS908+AS909+AS910+AS911+AS912+AS913+AS914+AS915+AS916+AS917+AS918+AS919+AS920+AS921+AS922+AS923+AS924+AS925+AS926+AS927+AS928+AS929+AS930+#REF!+AS931+AS932+AS933+AS934+AS935+AS936+AS942+AS943+AS944+AS945+AS946+AS947+AS948+AS949+AS951+AS952+AS953+AS954+AS955+AS956+AS957+AS958+AS959+AS960+AS961+AS962+AS963+AS974+AS976+AS978+AS979+AS980+AS981+AS991+AS992+AS964+AS965+AS966+AS993+AS994+AS995+AS996+AS997+AS998+AS999+AS1000+AS1001+AS1002+AS1003+AS1004</f>
        <v>#REF!</v>
      </c>
      <c r="AT1162" s="42" t="e">
        <f>+AT812+AT813+AT815+AT816+AT817+AT818+AT819+AT820+AT821+AT822+AT823+AT824+AT825+AT826+AT827+AT828+AT829+#REF!+AT830+AT831+AT832+AT833+AT837+AT838+#REF!+#REF!+#REF!+AT839+AT840+#REF!+#REF!+#REF!+#REF!+AT842+AT843+AT844+AT885+AT886+AT887+AT888+AT889+AT890+AT891+AT892+AT893+AT894+AT895+AT896+AT897+AT898+AT899+AT900+#REF!+#REF!+AT903+AT904+#REF!+AT908+AT909+AT910+AT911+AT912+AT913+AT914+AT915+AT916+AT917+AT918+AT919+AT920+AT921+AT922+AT923+AT924+AT925+AT926+AT927+AT928+AT929+AT930+#REF!+AT931+AT932+AT933+AT934+AT935+AT936+AT942+AT943+AT944+AT945+AT946+AT947+AT948+AT949+AT951+AT952+AT953+AT954+AT955+AT956+AT957+AT958+AT959+AT960+AT961+AT962+AT963+AT974+AT976+AT978+AT979+AT980+AT981+AT991+AT992+AT964+AT965+AT966+AT993+AT994+AT995+AT996+AT997+AT998+AT999+AT1000+AT1001+AT1002+AT1003+AT1004</f>
        <v>#REF!</v>
      </c>
      <c r="AU1162" s="42" t="e">
        <f>+AU812+AU813+AU815+AU816+AU817+AU818+AU819+AU820+AU821+AU822+AU823+AU824+AU825+AU826+AU827+AU828+AU829+#REF!+AU830+AU831+AU832+AU833+AU837+AU838+#REF!+#REF!+#REF!+AU839+AU840+#REF!+#REF!+#REF!+#REF!+AU842+AU843+AU844+AU885+AU886+AU887+AU888+AU889+AU890+AU891+AU892+AU893+AU894+AU895+AU896+AU897+AU898+AU899+AU900+#REF!+#REF!+AU903+AU904+#REF!+AU908+AU909+AU910+AU911+AU912+AU913+AU914+AU915+AU916+AU917+AU918+AU919+AU920+AU921+AU922+AU923+AU924+AU925+AU926+AU927+AU928+AU929+AU930+#REF!+AU931+AU932+AU933+AU934+AU935+AU936+AU942+AU943+AU944+AU945+AU946+AU947+AU948+AU949+AU951+AU952+AU953+AU954+AU955+AU956+AU957+AU958+AU959+AU960+AU961+AU962+AU963+AU974+AU976+AU978+AU979+AU980+AU981+AU991+AU992+AU964+AU965+AU966+AU993+AU994+AU995+AU996+AU997+AU998+AU999+AU1000+AU1001+AU1002+AU1003+AU1004</f>
        <v>#REF!</v>
      </c>
      <c r="AV1162" s="42" t="e">
        <f>+AV812+AV813+AV815+AV816+AV817+AV818+AV819+AV820+AV821+AV822+AV823+AV824+AV825+AV826+AV827+AV828+AV829+#REF!+AV830+AV831+AV832+AV833+AV837+AV838+#REF!+#REF!+#REF!+AV839+AV840+#REF!+#REF!+#REF!+#REF!+AV842+AV843+AV844+AV885+AV886+AV887+AV888+AV889+AV890+AV891+AV892+AV893+AV894+AV895+AV896+AV897+AV898+AV899+AV900+#REF!+#REF!+AV903+AV904+#REF!+AV908+AV909+AV910+AV911+AV912+AV913+AV914+AV915+AV916+AV917+AV918+AV919+AV920+AV921+AV922+AV923+AV924+AV925+AV926+AV927+AV928+AV929+AV930+#REF!+AV931+AV932+AV933+AV934+AV935+AV936+AV942+AV943+AV944+AV945+AV946+AV947+AV948+AV949+AV951+AV952+AV953+AV954+AV955+AV956+AV957+AV958+AV959+AV960+AV961+AV962+AV963+AV974+AV976+AV978+AV979+AV980+AV981+AV991+AV992+AV964+AV965+AV966+AV993+AV994+AV995+AV996+AV997+AV998+AV999+AV1000+AV1001+AV1002+AV1003+AV1004</f>
        <v>#REF!</v>
      </c>
      <c r="AW1162" s="42" t="e">
        <f>+AW812+AW813+AW815+AW816+AW817+AW818+AW819+AW820+AW821+AW822+AW823+AW824+AW825+AW826+AW827+AW828+AW829+#REF!+AW830+AW831+AW832+AW833+AW837+AW838+#REF!+#REF!+#REF!+AW839+AW840+#REF!+#REF!+#REF!+#REF!+AW842+AW843+AW844+AW885+AW886+AW887+AW888+AW889+AW890+AW891+AW892+AW893+AW894+AW895+AW896+AW897+AW898+AW899+AW900+#REF!+#REF!+AW903+AW904+#REF!+AW908+AW909+AW910+AW911+AW912+AW913+AW914+AW915+AW916+AW917+AW918+AW919+AW920+AW921+AW922+AW923+AW924+AW925+AW926+AW927+AW928+AW929+AW930+#REF!+AW931+AW932+AW933+AW934+AW935+AW936+AW942+AW943+AW944+AW945+AW946+AW947+AW948+AW949+AW951+AW952+AW953+AW954+AW955+AW956+AW957+AW958+AW959+AW960+AW961+AW962+AW963+AW974+AW976+AW978+AW979+AW980+AW981+AW991+AW992+AW964+AW965+AW966+AW993+AW994+AW995+AW996+AW997+AW998+AW999+AW1000+AW1001+AW1002+AW1003+AW1004</f>
        <v>#REF!</v>
      </c>
      <c r="AX1162" s="42" t="e">
        <f>+AX812+AX813+AX815+AX816+AX817+AX818+AX819+AX820+AX821+AX822+AX823+AX824+AX825+AX826+AX827+AX828+AX829+#REF!+AX830+AX831+AX832+AX833+AX837+AX838+#REF!+#REF!+#REF!+AX839+AX840+#REF!+#REF!+#REF!+#REF!+AX842+AX843+AX844+AX885+AX886+AX887+AX888+AX889+AX890+AX891+AX892+AX893+AX894+AX895+AX896+AX897+AX898+AX899+AX900+#REF!+#REF!+AX903+AX904+#REF!+AX908+AX909+AX910+AX911+AX912+AX913+AX914+AX915+AX916+AX917+AX918+AX919+AX920+AX921+AX922+AX923+AX924+AX925+AX926+AX927+AX928+AX929+AX930+#REF!+AX931+AX932+AX933+AX934+AX935+AX936+AX942+AX943+AX944+AX945+AX946+AX947+AX948+AX949+AX951+AX952+AX953+AX954+AX955+AX956+AX957+AX958+AX959+AX960+AX961+AX962+AX963+AX974+AX976+AX978+AX979+AX980+AX981+AX991+AX992+AX964+AX965+AX966+AX993+AX994+AX995+AX996+AX997+AX998+AX999+AX1000+AX1001+AX1002+AX1003+AX1004</f>
        <v>#REF!</v>
      </c>
      <c r="AY1162" s="42" t="e">
        <f>+AY812+AY813+AY815+AY816+AY817+AY818+AY819+AY820+AY821+AY822+AY823+AY824+AY825+AY826+AY827+AY828+AY829+#REF!+AY830+AY831+AY832+AY833+AY837+AY838+#REF!+#REF!+#REF!+AY839+AY840+#REF!+#REF!+#REF!+#REF!+AY842+AY843+AY844+AY885+AY886+AY887+AY888+AY889+AY890+AY891+AY892+AY893+AY894+AY895+AY896+AY897+AY898+AY899+AY900+#REF!+#REF!+AY903+AY904+#REF!+AY908+AY909+AY910+AY911+AY912+AY913+AY914+AY915+AY916+AY917+AY918+AY919+AY920+AY921+AY922+AY923+AY924+AY925+AY926+AY927+AY928+AY929+AY930+#REF!+AY931+AY932+AY933+AY934+AY935+AY936+AY942+AY943+AY944+AY945+AY946+AY947+AY948+AY949+AY951+AY952+AY953+AY954+AY955+AY956+AY957+AY958+AY959+AY960+AY961+AY962+AY963+AY974+AY976+AY978+AY979+AY980+AY981+AY991+AY992+AY964+AY965+AY966+AY993+AY994+AY995+AY996+AY997+AY998+AY999+AY1000+AY1001+AY1002+AY1003+AY1004</f>
        <v>#REF!</v>
      </c>
      <c r="AZ1162" s="42" t="e">
        <f>+AZ812+AZ813+AZ815+AZ816+AZ817+AZ818+AZ819+AZ820+AZ821+AZ822+AZ823+AZ824+AZ825+AZ826+AZ827+AZ828+AZ829+#REF!+AZ830+AZ831+AZ832+AZ833+AZ837+AZ838+#REF!+#REF!+#REF!+AZ839+AZ840+#REF!+#REF!+#REF!+#REF!+AZ842+AZ843+AZ844+AZ885+AZ886+AZ887+AZ888+AZ889+AZ890+AZ891+AZ892+AZ893+AZ894+AZ895+AZ896+AZ897+AZ898+AZ899+AZ900+#REF!+#REF!+AZ903+AZ904+#REF!+AZ908+AZ909+AZ910+AZ911+AZ912+AZ913+AZ914+AZ915+AZ916+AZ917+AZ918+AZ919+AZ920+AZ921+AZ922+AZ923+AZ924+AZ925+AZ926+AZ927+AZ928+AZ929+AZ930+#REF!+AZ931+AZ932+AZ933+AZ934+AZ935+AZ936+AZ942+AZ943+AZ944+AZ945+AZ946+AZ947+AZ948+AZ949+AZ951+AZ952+AZ953+AZ954+AZ955+AZ956+AZ957+AZ958+AZ959+AZ960+AZ961+AZ962+AZ963+AZ974+AZ976+AZ978+AZ979+AZ980+AZ981+AZ991+AZ992+AZ964+AZ965+AZ966+AZ993+AZ994+AZ995+AZ996+AZ997+AZ998+AZ999+AZ1000+AZ1001+AZ1002+AZ1003+AZ1004</f>
        <v>#REF!</v>
      </c>
      <c r="BA1162" s="42" t="e">
        <f>+BA812+BA813+BA815+BA816+BA817+BA818+BA819+BA820+BA821+BA822+BA823+BA824+BA825+BA826+BA827+BA828+BA829+#REF!+BA830+BA831+BA832+BA833+BA837+BA838+#REF!+#REF!+#REF!+BA839+BA840+#REF!+#REF!+#REF!+#REF!+BA842+BA843+BA844+BA885+BA886+BA887+BA888+BA889+BA890+BA891+BA892+BA893+BA894+BA895+BA896+BA897+BA898+BA899+BA900+#REF!+#REF!+BA903+BA904+#REF!+BA908+BA909+BA910+BA911+BA912+BA913+BA914+BA915+BA916+BA917+BA918+BA919+BA920+BA921+BA922+BA923+BA924+BA925+BA926+BA927+BA928+BA929+BA930+#REF!+BA931+BA932+BA933+BA934+BA935+BA936+BA942+BA943+BA944+BA945+BA946+BA947+BA948+BA949+BA951+BA952+BA953+BA954+BA955+BA956+BA957+BA958+BA959+BA960+BA961+BA962+BA963+BA974+BA976+BA978+BA979+BA980+BA981+BA991+BA992+BA964+BA965+BA966+BA993+BA994+BA995+BA996+BA997+BA998+BA999+BA1000+BA1001+BA1002+BA1003+BA1004</f>
        <v>#REF!</v>
      </c>
      <c r="BB1162" s="42" t="e">
        <f>+BB812+BB813+BB815+BB816+BB817+BB818+BB819+BB820+BB821+BB822+BB823+BB824+BB825+BB826+BB827+BB828+BB829+#REF!+BB830+BB831+BB832+BB833+BB837+BB838+#REF!+#REF!+#REF!+BB839+BB840+#REF!+#REF!+#REF!+#REF!+BB842+BB843+BB844+BB885+BB886+BB887+BB888+BB889+BB890+BB891+BB892+BB893+BB894+BB895+BB896+BB897+BB898+BB899+BB900+#REF!+#REF!+BB903+BB904+#REF!+BB908+BB909+BB910+BB911+BB912+BB913+BB914+BB915+BB916+BB917+BB918+BB919+BB920+BB921+BB922+BB923+BB924+BB925+BB926+BB927+BB928+BB929+BB930+#REF!+BB931+BB932+BB933+BB934+BB935+BB936+BB942+BB943+BB944+BB945+BB946+BB947+BB948+BB949+BB951+BB952+BB953+BB954+BB955+BB956+BB957+BB958+BB959+BB960+BB961+BB962+BB963+BB974+BB976+BB978+BB979+BB980+BB981+BB991+BB992+BB964+BB965+BB966+BB993+BB994+BB995+BB996+BB997+BB998+BB999+BB1000+BB1001+BB1002+BB1003+BB1004</f>
        <v>#REF!</v>
      </c>
      <c r="BC1162" s="42" t="e">
        <f>+BC812+BC813+BC815+BC816+BC817+BC818+BC819+BC820+BC821+BC822+BC823+BC824+BC825+BC826+BC827+BC828+BC829+#REF!+BC830+BC831+BC832+BC833+BC837+BC838+#REF!+#REF!+#REF!+BC839+BC840+#REF!+#REF!+#REF!+#REF!+BC842+BC843+BC844+BC885+BC886+BC887+BC888+BC889+BC890+BC891+BC892+BC893+BC894+BC895+BC896+BC897+BC898+BC899+BC900+#REF!+#REF!+BC903+BC904+#REF!+BC908+BC909+BC910+BC911+BC912+BC913+BC914+BC915+BC916+BC917+BC918+BC919+BC920+BC921+BC922+BC923+BC924+BC925+BC926+BC927+BC928+BC929+BC930+#REF!+BC931+BC932+BC933+BC934+BC935+BC936+BC942+BC943+BC944+BC945+BC946+BC947+BC948+BC949+BC951+BC952+BC953+BC954+BC955+BC956+BC957+BC958+BC959+BC960+BC961+BC962+BC963+BC974+BC976+BC978+BC979+BC980+BC981+BC991+BC992+BC964+BC965+BC966+BC993+BC994+BC995+BC996+BC997+BC998+BC999+BC1000+BC1001+BC1002+BC1003+BC1004</f>
        <v>#REF!</v>
      </c>
      <c r="BD1162" s="42" t="e">
        <f>+BD812+BD813+BD815+BD816+BD817+BD818+BD819+BD820+BD821+BD822+BD823+BD824+BD825+BD826+BD827+BD828+BD829+#REF!+BD830+BD831+BD832+BD833+BD837+BD838+#REF!+#REF!+#REF!+BD839+BD840+#REF!+#REF!+#REF!+#REF!+BD842+BD843+BD844+BD885+BD886+BD887+BD888+BD889+BD890+BD891+BD892+BD893+BD894+BD895+BD896+BD897+BD898+BD899+BD900+#REF!+#REF!+BD903+BD904+#REF!+BD908+BD909+BD910+BD911+BD912+BD913+BD914+BD915+BD916+BD917+BD918+BD919+BD920+BD921+BD922+BD923+BD924+BD925+BD926+BD927+BD928+BD929+BD930+#REF!+BD931+BD932+BD933+BD934+BD935+BD936+BD942+BD943+BD944+BD945+BD946+BD947+BD948+BD949+BD951+BD952+BD953+BD954+BD955+BD956+BD957+BD958+BD959+BD960+BD961+BD962+BD963+BD974+BD976+BD978+BD979+BD980+BD981+BD991+BD992+BD964+BD965+BD966+BD993+BD994+BD995+BD996+BD997+BD998+BD999+BD1000+BD1001+BD1002+BD1003+BD1004</f>
        <v>#REF!</v>
      </c>
      <c r="BE1162" s="42" t="e">
        <f>+BE812+BE813+BE815+BE816+BE817+BE818+BE819+BE820+BE821+BE822+BE823+BE824+BE825+BE826+BE827+BE828+BE829+#REF!+BE830+BE831+BE832+BE833+BE837+BE838+#REF!+#REF!+#REF!+BE839+BE840+#REF!+#REF!+#REF!+#REF!+BE842+BE843+BE844+BE885+BE886+BE887+BE888+BE889+BE890+BE891+BE892+BE893+BE894+BE895+BE896+BE897+BE898+BE899+BE900+#REF!+#REF!+BE903+BE904+#REF!+BE908+BE909+BE910+BE911+BE912+BE913+BE914+BE915+BE916+BE917+BE918+BE919+BE920+BE921+BE922+BE923+BE924+BE925+BE926+BE927+BE928+BE929+BE930+#REF!+BE931+BE932+BE933+BE934+BE935+BE936+BE942+BE943+BE944+BE945+BE946+BE947+BE948+BE949+BE951+BE952+BE953+BE954+BE955+BE956+BE957+BE958+BE959+BE960+BE961+BE962+BE963+BE974+BE976+BE978+BE979+BE980+BE981+BE991+BE992+BE964+BE965+BE966+BE993+BE994+BE995+BE996+BE997+BE998+BE999+BE1000+BE1001+BE1002+BE1003+BE1004</f>
        <v>#REF!</v>
      </c>
      <c r="BF1162" s="42" t="e">
        <f>+BF812+BF813+BF815+BF816+BF817+BF818+BF819+BF820+BF821+BF822+BF823+BF824+BF825+BF826+BF827+BF828+BF829+#REF!+BF830+BF831+BF832+BF833+BF837+BF838+#REF!+#REF!+#REF!+BF839+BF840+#REF!+#REF!+#REF!+#REF!+BF842+BF843+BF844+BF885+BF886+BF887+BF888+BF889+BF890+BF891+BF892+BF893+BF894+BF895+BF896+BF897+BF898+BF899+BF900+#REF!+#REF!+BF903+BF904+#REF!+BF908+BF909+BF910+BF911+BF912+BF913+BF914+BF915+BF916+BF917+BF918+BF919+BF920+BF921+BF922+BF923+BF924+BF925+BF926+BF927+BF928+BF929+BF930+#REF!+BF931+BF932+BF933+BF934+BF935+BF936+BF942+BF943+BF944+BF945+BF946+BF947+BF948+BF949+BF951+BF952+BF953+BF954+BF955+BF956+BF957+BF958+BF959+BF960+BF961+BF962+BF963+BF974+BF976+BF978+BF979+BF980+BF981+BF991+BF992+BF964+BF965+BF966+BF993+BF994+BF995+BF996+BF997+BF998+BF999+BF1000+BF1001+BF1002+BF1003+BF1004</f>
        <v>#REF!</v>
      </c>
    </row>
    <row r="1163" spans="1:59" ht="26.25" hidden="1" customHeight="1">
      <c r="A1163" s="14" t="s">
        <v>1363</v>
      </c>
      <c r="B1163" s="14" t="s">
        <v>4</v>
      </c>
      <c r="C1163" s="14"/>
      <c r="D1163" s="83"/>
      <c r="E1163" s="83"/>
      <c r="F1163" s="50"/>
      <c r="G1163" s="50"/>
      <c r="H1163" s="52"/>
      <c r="I1163" s="52">
        <v>2</v>
      </c>
      <c r="J1163" s="42" t="e">
        <f t="shared" ref="J1163:P1163" si="659">+J1093+J1094</f>
        <v>#REF!</v>
      </c>
      <c r="K1163" s="42" t="e">
        <f t="shared" si="659"/>
        <v>#REF!</v>
      </c>
      <c r="L1163" s="42" t="e">
        <f t="shared" si="659"/>
        <v>#REF!</v>
      </c>
      <c r="M1163" s="42" t="e">
        <f t="shared" si="659"/>
        <v>#REF!</v>
      </c>
      <c r="N1163" s="42" t="e">
        <f t="shared" si="659"/>
        <v>#REF!</v>
      </c>
      <c r="O1163" s="42" t="e">
        <f t="shared" si="659"/>
        <v>#REF!</v>
      </c>
      <c r="P1163" s="42" t="e">
        <f t="shared" si="659"/>
        <v>#REF!</v>
      </c>
      <c r="Q1163" s="42"/>
      <c r="R1163" s="42"/>
      <c r="S1163" s="42"/>
      <c r="T1163" s="42"/>
      <c r="U1163" s="42"/>
      <c r="V1163" s="42"/>
      <c r="W1163" s="42" t="e">
        <f>+W1093+W1094</f>
        <v>#REF!</v>
      </c>
      <c r="X1163" s="42"/>
      <c r="Y1163" s="42"/>
      <c r="Z1163" s="42"/>
      <c r="AA1163" s="42"/>
      <c r="AB1163" s="42"/>
      <c r="AC1163" s="42"/>
      <c r="AD1163" s="42" t="e">
        <f>+AD1093+AD1094</f>
        <v>#REF!</v>
      </c>
      <c r="AE1163" s="42"/>
      <c r="AF1163" s="42"/>
      <c r="AG1163" s="42"/>
      <c r="AH1163" s="42"/>
      <c r="AI1163" s="42"/>
      <c r="AJ1163" s="42"/>
      <c r="AK1163" s="42" t="e">
        <f>+AK1093+AK1094</f>
        <v>#REF!</v>
      </c>
      <c r="AL1163" s="42"/>
      <c r="AM1163" s="42"/>
      <c r="AN1163" s="42"/>
      <c r="AO1163" s="42"/>
      <c r="AP1163" s="42"/>
      <c r="AQ1163" s="42"/>
      <c r="AR1163" s="42" t="e">
        <f>+AR1093+AR1094</f>
        <v>#REF!</v>
      </c>
      <c r="AS1163" s="42"/>
      <c r="AT1163" s="42"/>
      <c r="AU1163" s="42"/>
      <c r="AV1163" s="42"/>
      <c r="AW1163" s="42"/>
      <c r="AX1163" s="42"/>
      <c r="AY1163" s="42" t="e">
        <f>+AY1093+AY1094</f>
        <v>#REF!</v>
      </c>
      <c r="AZ1163" s="42" t="e">
        <f t="shared" ref="AZ1163:BF1163" si="660">+AZ1093+AZ1094</f>
        <v>#REF!</v>
      </c>
      <c r="BA1163" s="42" t="e">
        <f t="shared" si="660"/>
        <v>#REF!</v>
      </c>
      <c r="BB1163" s="42" t="e">
        <f t="shared" si="660"/>
        <v>#REF!</v>
      </c>
      <c r="BC1163" s="42" t="e">
        <f t="shared" si="660"/>
        <v>#REF!</v>
      </c>
      <c r="BD1163" s="42" t="e">
        <f t="shared" si="660"/>
        <v>#REF!</v>
      </c>
      <c r="BE1163" s="42" t="e">
        <f t="shared" si="660"/>
        <v>#REF!</v>
      </c>
      <c r="BF1163" s="42" t="e">
        <f t="shared" si="660"/>
        <v>#REF!</v>
      </c>
    </row>
    <row r="1164" spans="1:59" s="3" customFormat="1" ht="26.25" hidden="1" customHeight="1">
      <c r="A1164" s="14" t="s">
        <v>1347</v>
      </c>
      <c r="B1164" s="14" t="s">
        <v>1347</v>
      </c>
      <c r="C1164" s="14" t="s">
        <v>1347</v>
      </c>
      <c r="D1164" s="83"/>
      <c r="E1164" s="83"/>
      <c r="F1164" s="50"/>
      <c r="G1164" s="50"/>
      <c r="H1164" s="52"/>
      <c r="I1164" s="52">
        <v>0</v>
      </c>
      <c r="J1164" s="42"/>
      <c r="K1164" s="42"/>
      <c r="L1164" s="42"/>
      <c r="M1164" s="42"/>
      <c r="N1164" s="42"/>
      <c r="O1164" s="42"/>
      <c r="P1164" s="42"/>
      <c r="Q1164" s="42"/>
      <c r="R1164" s="42"/>
      <c r="S1164" s="42"/>
      <c r="T1164" s="42"/>
      <c r="U1164" s="42"/>
      <c r="V1164" s="42"/>
      <c r="W1164" s="42"/>
      <c r="X1164" s="42"/>
      <c r="Y1164" s="42"/>
      <c r="Z1164" s="42"/>
      <c r="AA1164" s="42"/>
      <c r="AB1164" s="42"/>
      <c r="AC1164" s="42"/>
      <c r="AD1164" s="42"/>
      <c r="AE1164" s="42"/>
      <c r="AF1164" s="42"/>
      <c r="AG1164" s="42"/>
      <c r="AH1164" s="42"/>
      <c r="AI1164" s="42"/>
      <c r="AJ1164" s="42"/>
      <c r="AK1164" s="42"/>
      <c r="AL1164" s="42"/>
      <c r="AM1164" s="42"/>
      <c r="AN1164" s="42"/>
      <c r="AO1164" s="42"/>
      <c r="AP1164" s="42"/>
      <c r="AQ1164" s="42"/>
      <c r="AR1164" s="42"/>
      <c r="AS1164" s="42"/>
      <c r="AT1164" s="42"/>
      <c r="AU1164" s="42"/>
      <c r="AV1164" s="42"/>
      <c r="AW1164" s="42"/>
      <c r="AX1164" s="42"/>
      <c r="AY1164" s="42"/>
      <c r="AZ1164" s="42"/>
      <c r="BA1164" s="42"/>
      <c r="BB1164" s="42"/>
      <c r="BC1164" s="42"/>
      <c r="BD1164" s="42"/>
      <c r="BE1164" s="42"/>
      <c r="BF1164" s="42"/>
    </row>
    <row r="1165" spans="1:59" s="3" customFormat="1" ht="26.25" hidden="1" customHeight="1">
      <c r="A1165" s="14" t="s">
        <v>17</v>
      </c>
      <c r="B1165" s="14" t="s">
        <v>17</v>
      </c>
      <c r="C1165" s="14" t="s">
        <v>17</v>
      </c>
      <c r="D1165" s="83"/>
      <c r="E1165" s="83"/>
      <c r="F1165" s="50"/>
      <c r="G1165" s="50"/>
      <c r="H1165" s="52"/>
      <c r="I1165" s="52">
        <v>5</v>
      </c>
      <c r="J1165" s="42" t="e">
        <f t="shared" ref="J1165:P1165" si="661">+J1019+J1020+J1021+J1091+J1092</f>
        <v>#REF!</v>
      </c>
      <c r="K1165" s="42" t="e">
        <f t="shared" si="661"/>
        <v>#REF!</v>
      </c>
      <c r="L1165" s="42" t="e">
        <f t="shared" si="661"/>
        <v>#REF!</v>
      </c>
      <c r="M1165" s="42" t="e">
        <f t="shared" si="661"/>
        <v>#REF!</v>
      </c>
      <c r="N1165" s="42" t="e">
        <f t="shared" si="661"/>
        <v>#REF!</v>
      </c>
      <c r="O1165" s="42" t="e">
        <f t="shared" si="661"/>
        <v>#REF!</v>
      </c>
      <c r="P1165" s="42" t="e">
        <f t="shared" si="661"/>
        <v>#REF!</v>
      </c>
      <c r="Q1165" s="42">
        <f t="shared" ref="Q1165:V1165" si="662">+Q1091</f>
        <v>0</v>
      </c>
      <c r="R1165" s="42">
        <f t="shared" si="662"/>
        <v>0</v>
      </c>
      <c r="S1165" s="42">
        <f t="shared" si="662"/>
        <v>0</v>
      </c>
      <c r="T1165" s="42">
        <f t="shared" si="662"/>
        <v>0</v>
      </c>
      <c r="U1165" s="42">
        <f t="shared" si="662"/>
        <v>0</v>
      </c>
      <c r="V1165" s="42">
        <f t="shared" si="662"/>
        <v>0</v>
      </c>
      <c r="W1165" s="42" t="e">
        <f>+W1019+W1020+W1021+W1091+W1092</f>
        <v>#REF!</v>
      </c>
      <c r="X1165" s="42">
        <f t="shared" ref="X1165:AC1165" si="663">+X1091</f>
        <v>0</v>
      </c>
      <c r="Y1165" s="42">
        <f t="shared" si="663"/>
        <v>0</v>
      </c>
      <c r="Z1165" s="42">
        <f t="shared" si="663"/>
        <v>0</v>
      </c>
      <c r="AA1165" s="42">
        <f t="shared" si="663"/>
        <v>0</v>
      </c>
      <c r="AB1165" s="42">
        <f t="shared" si="663"/>
        <v>0</v>
      </c>
      <c r="AC1165" s="42">
        <f t="shared" si="663"/>
        <v>0</v>
      </c>
      <c r="AD1165" s="42" t="e">
        <f>+AD1019+AD1020+AD1021+AD1091+AD1092</f>
        <v>#REF!</v>
      </c>
      <c r="AE1165" s="42">
        <f t="shared" ref="AE1165:AJ1165" si="664">+AE1091</f>
        <v>0</v>
      </c>
      <c r="AF1165" s="42">
        <f t="shared" si="664"/>
        <v>0</v>
      </c>
      <c r="AG1165" s="42">
        <f t="shared" si="664"/>
        <v>0</v>
      </c>
      <c r="AH1165" s="42">
        <f t="shared" si="664"/>
        <v>0</v>
      </c>
      <c r="AI1165" s="42">
        <f t="shared" si="664"/>
        <v>0</v>
      </c>
      <c r="AJ1165" s="42">
        <f t="shared" si="664"/>
        <v>0</v>
      </c>
      <c r="AK1165" s="42" t="e">
        <f>+AK1019+AK1020+AK1021+AK1091+AK1092</f>
        <v>#REF!</v>
      </c>
      <c r="AL1165" s="42">
        <f t="shared" ref="AL1165:AQ1165" si="665">+AL1091</f>
        <v>0</v>
      </c>
      <c r="AM1165" s="42">
        <f t="shared" si="665"/>
        <v>0</v>
      </c>
      <c r="AN1165" s="42">
        <f t="shared" si="665"/>
        <v>0</v>
      </c>
      <c r="AO1165" s="42">
        <f t="shared" si="665"/>
        <v>0</v>
      </c>
      <c r="AP1165" s="42">
        <f t="shared" si="665"/>
        <v>0</v>
      </c>
      <c r="AQ1165" s="42">
        <f t="shared" si="665"/>
        <v>0</v>
      </c>
      <c r="AR1165" s="42" t="e">
        <f>+AR1019+AR1020+AR1021+AR1091+AR1092</f>
        <v>#REF!</v>
      </c>
      <c r="AS1165" s="42">
        <f t="shared" ref="AS1165:AX1165" si="666">+AS1091</f>
        <v>0</v>
      </c>
      <c r="AT1165" s="42">
        <f t="shared" si="666"/>
        <v>0</v>
      </c>
      <c r="AU1165" s="42">
        <f t="shared" si="666"/>
        <v>0</v>
      </c>
      <c r="AV1165" s="42">
        <f t="shared" si="666"/>
        <v>0</v>
      </c>
      <c r="AW1165" s="42">
        <f t="shared" si="666"/>
        <v>0</v>
      </c>
      <c r="AX1165" s="42">
        <f t="shared" si="666"/>
        <v>0</v>
      </c>
      <c r="AY1165" s="42" t="e">
        <f>+AY1019+AY1020+AY1021+AY1091+AY1092</f>
        <v>#REF!</v>
      </c>
      <c r="AZ1165" s="42" t="e">
        <f t="shared" ref="AZ1165:BF1165" si="667">+AZ1019+AZ1020+AZ1021+AZ1091+AZ1092</f>
        <v>#REF!</v>
      </c>
      <c r="BA1165" s="42" t="e">
        <f t="shared" si="667"/>
        <v>#REF!</v>
      </c>
      <c r="BB1165" s="42" t="e">
        <f t="shared" si="667"/>
        <v>#REF!</v>
      </c>
      <c r="BC1165" s="42" t="e">
        <f t="shared" si="667"/>
        <v>#REF!</v>
      </c>
      <c r="BD1165" s="42" t="e">
        <f t="shared" si="667"/>
        <v>#REF!</v>
      </c>
      <c r="BE1165" s="42" t="e">
        <f t="shared" si="667"/>
        <v>#REF!</v>
      </c>
      <c r="BF1165" s="42" t="e">
        <f t="shared" si="667"/>
        <v>#REF!</v>
      </c>
    </row>
    <row r="1166" spans="1:59" s="3" customFormat="1" ht="26.25" hidden="1" customHeight="1">
      <c r="A1166" s="14" t="s">
        <v>16</v>
      </c>
      <c r="B1166" s="14" t="s">
        <v>16</v>
      </c>
      <c r="C1166" s="14" t="s">
        <v>16</v>
      </c>
      <c r="D1166" s="83"/>
      <c r="E1166" s="83"/>
      <c r="F1166" s="50"/>
      <c r="G1166" s="50"/>
      <c r="H1166" s="52"/>
      <c r="I1166" s="52">
        <v>23</v>
      </c>
      <c r="J1166" s="42" t="e">
        <f>+J1024+J1025+J1026+J1027+J1028+J1029+J1030+J1031+J1032+J1033+J1034+J1035+#REF!+J1037+J1038+J1039+J1040+J1041+J1043+J1045+J1046+J1047+J1048</f>
        <v>#REF!</v>
      </c>
      <c r="K1166" s="42" t="e">
        <f>+K1024+K1025+K1026+K1027+K1028+K1029+K1030+K1031+K1032+K1033+K1034+K1035+#REF!+K1037+K1038+K1039+K1040+K1041+K1043+K1045+K1046+K1047+K1048</f>
        <v>#REF!</v>
      </c>
      <c r="L1166" s="42" t="e">
        <f>+L1024+L1025+L1026+L1027+L1028+L1029+L1030+L1031+L1032+L1033+L1034+L1035+#REF!+L1037+L1038+L1039+L1040+L1041+L1043+L1045+L1046+L1047+L1048</f>
        <v>#REF!</v>
      </c>
      <c r="M1166" s="42" t="e">
        <f>+M1024+M1025+M1026+M1027+M1028+M1029+M1030+M1031+M1032+M1033+M1034+M1035+#REF!+M1037+M1038+M1039+M1040+M1041+M1043+M1045+M1046+M1047+M1048</f>
        <v>#REF!</v>
      </c>
      <c r="N1166" s="42" t="e">
        <f>+N1024+N1025+N1026+N1027+N1028+N1029+N1030+N1031+N1032+N1033+N1034+N1035+#REF!+N1037+N1038+N1039+N1040+N1041+N1043+N1045+N1046+N1047+N1048</f>
        <v>#REF!</v>
      </c>
      <c r="O1166" s="42" t="e">
        <f>+O1024+O1025+O1026+O1027+O1028+O1029+O1030+O1031+O1032+O1033+O1034+O1035+#REF!+O1037+O1038+O1039+O1040+O1041+O1043+O1045+O1046+O1047+O1048</f>
        <v>#REF!</v>
      </c>
      <c r="P1166" s="42" t="e">
        <f>+P1024+P1025+P1026+P1027+P1028+P1029+P1030+P1031+P1032+P1033+P1034+P1035+#REF!+P1037+P1038+P1039+P1040+P1041+P1043+P1045+P1046+P1047+P1048</f>
        <v>#REF!</v>
      </c>
      <c r="Q1166" s="42" t="e">
        <f>+Q1024+Q1025+Q1026+Q1027+Q1028+Q1029+Q1030+Q1031+Q1032+Q1033+Q1034+Q1035+#REF!+Q1037+Q1038+Q1039+Q1040+Q1041+Q1043+Q1045+Q1046+Q1047+Q1048</f>
        <v>#REF!</v>
      </c>
      <c r="R1166" s="42" t="e">
        <f>+R1024+R1025+R1026+R1027+R1028+R1029+R1030+R1031+R1032+R1033+R1034+R1035+#REF!+R1037+R1038+R1039+R1040+R1041+R1043+R1045+R1046+R1047+R1048</f>
        <v>#REF!</v>
      </c>
      <c r="S1166" s="42" t="e">
        <f>+S1024+S1025+S1026+S1027+S1028+S1029+S1030+S1031+S1032+S1033+S1034+S1035+#REF!+S1037+S1038+S1039+S1040+S1041+S1043+S1045+S1046+S1047+S1048</f>
        <v>#REF!</v>
      </c>
      <c r="T1166" s="42" t="e">
        <f>+T1024+T1025+T1026+T1027+T1028+T1029+T1030+T1031+T1032+T1033+T1034+T1035+#REF!+T1037+T1038+T1039+T1040+T1041+T1043+T1045+T1046+T1047+T1048</f>
        <v>#REF!</v>
      </c>
      <c r="U1166" s="42" t="e">
        <f>+U1024+U1025+U1026+U1027+U1028+U1029+U1030+U1031+U1032+U1033+U1034+U1035+#REF!+U1037+U1038+U1039+U1040+U1041+U1043+U1045+U1046+U1047+U1048</f>
        <v>#REF!</v>
      </c>
      <c r="V1166" s="42" t="e">
        <f>+V1024+V1025+V1026+V1027+V1028+V1029+V1030+V1031+V1032+V1033+V1034+V1035+#REF!+V1037+V1038+V1039+V1040+V1041+V1043+V1045+V1046+V1047+V1048</f>
        <v>#REF!</v>
      </c>
      <c r="W1166" s="42" t="e">
        <f>+W1024+W1025+W1026+W1027+W1028+W1029+W1030+W1031+W1032+W1033+W1034+W1035+#REF!+W1037+W1038+W1039+W1040+W1041+W1043+W1045+W1046+W1047+W1048</f>
        <v>#REF!</v>
      </c>
      <c r="X1166" s="42" t="e">
        <f>+X1024+X1025+X1026+X1027+X1028+X1029+X1030+X1031+X1032+X1033+X1034+X1035+#REF!+X1037+X1038+X1039+X1040+X1041+X1043+X1045+X1046+X1047+X1048</f>
        <v>#REF!</v>
      </c>
      <c r="Y1166" s="42" t="e">
        <f>+Y1024+Y1025+Y1026+Y1027+Y1028+Y1029+Y1030+Y1031+Y1032+Y1033+Y1034+Y1035+#REF!+Y1037+Y1038+Y1039+Y1040+Y1041+Y1043+Y1045+Y1046+Y1047+Y1048</f>
        <v>#REF!</v>
      </c>
      <c r="Z1166" s="42" t="e">
        <f>+Z1024+Z1025+Z1026+Z1027+Z1028+Z1029+Z1030+Z1031+Z1032+Z1033+Z1034+Z1035+#REF!+Z1037+Z1038+Z1039+Z1040+Z1041+Z1043+Z1045+Z1046+Z1047+Z1048</f>
        <v>#REF!</v>
      </c>
      <c r="AA1166" s="42" t="e">
        <f>+AA1024+AA1025+AA1026+AA1027+AA1028+AA1029+AA1030+AA1031+AA1032+AA1033+AA1034+AA1035+#REF!+AA1037+AA1038+AA1039+AA1040+AA1041+AA1043+AA1045+AA1046+AA1047+AA1048</f>
        <v>#REF!</v>
      </c>
      <c r="AB1166" s="42" t="e">
        <f>+AB1024+AB1025+AB1026+AB1027+AB1028+AB1029+AB1030+AB1031+AB1032+AB1033+AB1034+AB1035+#REF!+AB1037+AB1038+AB1039+AB1040+AB1041+AB1043+AB1045+AB1046+AB1047+AB1048</f>
        <v>#REF!</v>
      </c>
      <c r="AC1166" s="42" t="e">
        <f>+AC1024+AC1025+AC1026+AC1027+AC1028+AC1029+AC1030+AC1031+AC1032+AC1033+AC1034+AC1035+#REF!+AC1037+AC1038+AC1039+AC1040+AC1041+AC1043+AC1045+AC1046+AC1047+AC1048</f>
        <v>#REF!</v>
      </c>
      <c r="AD1166" s="42" t="e">
        <f>+AD1024+AD1025+AD1026+AD1027+AD1028+AD1029+AD1030+AD1031+AD1032+AD1033+AD1034+AD1035+#REF!+AD1037+AD1038+AD1039+AD1040+AD1041+AD1043+AD1045+AD1046+AD1047+AD1048</f>
        <v>#REF!</v>
      </c>
      <c r="AE1166" s="42" t="e">
        <f>+AE1024+AE1025+AE1026+AE1027+AE1028+AE1029+AE1030+AE1031+AE1032+AE1033+AE1034+AE1035+#REF!+AE1037+AE1038+AE1039+AE1040+AE1041+AE1043+AE1045+AE1046+AE1047+AE1048</f>
        <v>#REF!</v>
      </c>
      <c r="AF1166" s="42" t="e">
        <f>+AF1024+AF1025+AF1026+AF1027+AF1028+AF1029+AF1030+AF1031+AF1032+AF1033+AF1034+AF1035+#REF!+AF1037+AF1038+AF1039+AF1040+AF1041+AF1043+AF1045+AF1046+AF1047+AF1048</f>
        <v>#REF!</v>
      </c>
      <c r="AG1166" s="42" t="e">
        <f>+AG1024+AG1025+AG1026+AG1027+AG1028+AG1029+AG1030+AG1031+AG1032+AG1033+AG1034+AG1035+#REF!+AG1037+AG1038+AG1039+AG1040+AG1041+AG1043+AG1045+AG1046+AG1047+AG1048</f>
        <v>#REF!</v>
      </c>
      <c r="AH1166" s="42" t="e">
        <f>+AH1024+AH1025+AH1026+AH1027+AH1028+AH1029+AH1030+AH1031+AH1032+AH1033+AH1034+AH1035+#REF!+AH1037+AH1038+AH1039+AH1040+AH1041+AH1043+AH1045+AH1046+AH1047+AH1048</f>
        <v>#REF!</v>
      </c>
      <c r="AI1166" s="42" t="e">
        <f>+AI1024+AI1025+AI1026+AI1027+AI1028+AI1029+AI1030+AI1031+AI1032+AI1033+AI1034+AI1035+#REF!+AI1037+AI1038+AI1039+AI1040+AI1041+AI1043+AI1045+AI1046+AI1047+AI1048</f>
        <v>#REF!</v>
      </c>
      <c r="AJ1166" s="42" t="e">
        <f>+AJ1024+AJ1025+AJ1026+AJ1027+AJ1028+AJ1029+AJ1030+AJ1031+AJ1032+AJ1033+AJ1034+AJ1035+#REF!+AJ1037+AJ1038+AJ1039+AJ1040+AJ1041+AJ1043+AJ1045+AJ1046+AJ1047+AJ1048</f>
        <v>#REF!</v>
      </c>
      <c r="AK1166" s="42" t="e">
        <f>+AK1024+AK1025+AK1026+AK1027+AK1028+AK1029+AK1030+AK1031+AK1032+AK1033+AK1034+AK1035+#REF!+AK1037+AK1038+AK1039+AK1040+AK1041+AK1043+AK1045+AK1046+AK1047+AK1048</f>
        <v>#REF!</v>
      </c>
      <c r="AL1166" s="42" t="e">
        <f>+AL1024+AL1025+AL1026+AL1027+AL1028+AL1029+AL1030+AL1031+AL1032+AL1033+AL1034+AL1035+#REF!+AL1037+AL1038+AL1039+AL1040+AL1041+AL1043+AL1045+AL1046+AL1047+AL1048</f>
        <v>#REF!</v>
      </c>
      <c r="AM1166" s="42" t="e">
        <f>+AM1024+AM1025+AM1026+AM1027+AM1028+AM1029+AM1030+AM1031+AM1032+AM1033+AM1034+AM1035+#REF!+AM1037+AM1038+AM1039+AM1040+AM1041+AM1043+AM1045+AM1046+AM1047+AM1048</f>
        <v>#REF!</v>
      </c>
      <c r="AN1166" s="42" t="e">
        <f>+AN1024+AN1025+AN1026+AN1027+AN1028+AN1029+AN1030+AN1031+AN1032+AN1033+AN1034+AN1035+#REF!+AN1037+AN1038+AN1039+AN1040+AN1041+AN1043+AN1045+AN1046+AN1047+AN1048</f>
        <v>#REF!</v>
      </c>
      <c r="AO1166" s="42" t="e">
        <f>+AO1024+AO1025+AO1026+AO1027+AO1028+AO1029+AO1030+AO1031+AO1032+AO1033+AO1034+AO1035+#REF!+AO1037+AO1038+AO1039+AO1040+AO1041+AO1043+AO1045+AO1046+AO1047+AO1048</f>
        <v>#REF!</v>
      </c>
      <c r="AP1166" s="42" t="e">
        <f>+AP1024+AP1025+AP1026+AP1027+AP1028+AP1029+AP1030+AP1031+AP1032+AP1033+AP1034+AP1035+#REF!+AP1037+AP1038+AP1039+AP1040+AP1041+AP1043+AP1045+AP1046+AP1047+AP1048</f>
        <v>#REF!</v>
      </c>
      <c r="AQ1166" s="42" t="e">
        <f>+AQ1024+AQ1025+AQ1026+AQ1027+AQ1028+AQ1029+AQ1030+AQ1031+AQ1032+AQ1033+AQ1034+AQ1035+#REF!+AQ1037+AQ1038+AQ1039+AQ1040+AQ1041+AQ1043+AQ1045+AQ1046+AQ1047+AQ1048</f>
        <v>#REF!</v>
      </c>
      <c r="AR1166" s="42" t="e">
        <f>+AR1024+AR1025+AR1026+AR1027+AR1028+AR1029+AR1030+AR1031+AR1032+AR1033+AR1034+AR1035+#REF!+AR1037+AR1038+AR1039+AR1040+AR1041+AR1043+AR1045+AR1046+AR1047+AR1048</f>
        <v>#REF!</v>
      </c>
      <c r="AS1166" s="42" t="e">
        <f>+AS1024+AS1025+AS1026+AS1027+AS1028+AS1029+AS1030+AS1031+AS1032+AS1033+AS1034+AS1035+#REF!+AS1037+AS1038+AS1039+AS1040+AS1041+AS1043+AS1045+AS1046+AS1047+AS1048</f>
        <v>#REF!</v>
      </c>
      <c r="AT1166" s="42" t="e">
        <f>+AT1024+AT1025+AT1026+AT1027+AT1028+AT1029+AT1030+AT1031+AT1032+AT1033+AT1034+AT1035+#REF!+AT1037+AT1038+AT1039+AT1040+AT1041+AT1043+AT1045+AT1046+AT1047+AT1048</f>
        <v>#REF!</v>
      </c>
      <c r="AU1166" s="42" t="e">
        <f>+AU1024+AU1025+AU1026+AU1027+AU1028+AU1029+AU1030+AU1031+AU1032+AU1033+AU1034+AU1035+#REF!+AU1037+AU1038+AU1039+AU1040+AU1041+AU1043+AU1045+AU1046+AU1047+AU1048</f>
        <v>#REF!</v>
      </c>
      <c r="AV1166" s="42" t="e">
        <f>+AV1024+AV1025+AV1026+AV1027+AV1028+AV1029+AV1030+AV1031+AV1032+AV1033+AV1034+AV1035+#REF!+AV1037+AV1038+AV1039+AV1040+AV1041+AV1043+AV1045+AV1046+AV1047+AV1048</f>
        <v>#REF!</v>
      </c>
      <c r="AW1166" s="42" t="e">
        <f>+AW1024+AW1025+AW1026+AW1027+AW1028+AW1029+AW1030+AW1031+AW1032+AW1033+AW1034+AW1035+#REF!+AW1037+AW1038+AW1039+AW1040+AW1041+AW1043+AW1045+AW1046+AW1047+AW1048</f>
        <v>#REF!</v>
      </c>
      <c r="AX1166" s="42" t="e">
        <f>+AX1024+AX1025+AX1026+AX1027+AX1028+AX1029+AX1030+AX1031+AX1032+AX1033+AX1034+AX1035+#REF!+AX1037+AX1038+AX1039+AX1040+AX1041+AX1043+AX1045+AX1046+AX1047+AX1048</f>
        <v>#REF!</v>
      </c>
      <c r="AY1166" s="42" t="e">
        <f>+AY1024+AY1025+AY1026+AY1027+AY1028+AY1029+AY1030+AY1031+AY1032+AY1033+AY1034+AY1035+#REF!+AY1037+AY1038+AY1039+AY1040+AY1041+AY1043+AY1045+AY1046+AY1047+AY1048</f>
        <v>#REF!</v>
      </c>
      <c r="AZ1166" s="42" t="e">
        <f>+AZ1024+AZ1025+AZ1026+AZ1027+AZ1028+AZ1029+AZ1030+AZ1031+AZ1032+AZ1033+AZ1034+AZ1035+#REF!+AZ1037+AZ1038+AZ1039+AZ1040+AZ1041+AZ1043+AZ1045+AZ1046+AZ1047+AZ1048</f>
        <v>#REF!</v>
      </c>
      <c r="BA1166" s="42" t="e">
        <f>+BA1024+BA1025+BA1026+BA1027+BA1028+BA1029+BA1030+BA1031+BA1032+BA1033+BA1034+BA1035+#REF!+BA1037+BA1038+BA1039+BA1040+BA1041+BA1043+BA1045+BA1046+BA1047+BA1048</f>
        <v>#REF!</v>
      </c>
      <c r="BB1166" s="42" t="e">
        <f>+BB1024+BB1025+BB1026+BB1027+BB1028+BB1029+BB1030+BB1031+BB1032+BB1033+BB1034+BB1035+#REF!+BB1037+BB1038+BB1039+BB1040+BB1041+BB1043+BB1045+BB1046+BB1047+BB1048</f>
        <v>#REF!</v>
      </c>
      <c r="BC1166" s="42" t="e">
        <f>+BC1024+BC1025+BC1026+BC1027+BC1028+BC1029+BC1030+BC1031+BC1032+BC1033+BC1034+BC1035+#REF!+BC1037+BC1038+BC1039+BC1040+BC1041+BC1043+BC1045+BC1046+BC1047+BC1048</f>
        <v>#REF!</v>
      </c>
      <c r="BD1166" s="42" t="e">
        <f>+BD1024+BD1025+BD1026+BD1027+BD1028+BD1029+BD1030+BD1031+BD1032+BD1033+BD1034+BD1035+#REF!+BD1037+BD1038+BD1039+BD1040+BD1041+BD1043+BD1045+BD1046+BD1047+BD1048</f>
        <v>#REF!</v>
      </c>
      <c r="BE1166" s="42" t="e">
        <f>+BE1024+BE1025+BE1026+BE1027+BE1028+BE1029+BE1030+BE1031+BE1032+BE1033+BE1034+BE1035+#REF!+BE1037+BE1038+BE1039+BE1040+BE1041+BE1043+BE1045+BE1046+BE1047+BE1048</f>
        <v>#REF!</v>
      </c>
      <c r="BF1166" s="42" t="e">
        <f>+BF1024+BF1025+BF1026+BF1027+BF1028+BF1029+BF1030+BF1031+BF1032+BF1033+BF1034+BF1035+#REF!+BF1037+BF1038+BF1039+BF1040+BF1041+BF1043+BF1045+BF1046+BF1047+BF1048</f>
        <v>#REF!</v>
      </c>
    </row>
    <row r="1167" spans="1:59" s="3" customFormat="1" ht="26.25" hidden="1" customHeight="1">
      <c r="A1167" s="14" t="s">
        <v>14</v>
      </c>
      <c r="B1167" s="14" t="s">
        <v>14</v>
      </c>
      <c r="C1167" s="54" t="s">
        <v>14</v>
      </c>
      <c r="D1167" s="83"/>
      <c r="E1167" s="83"/>
      <c r="F1167" s="50"/>
      <c r="G1167" s="50"/>
      <c r="H1167" s="52"/>
      <c r="I1167" s="52">
        <v>26</v>
      </c>
      <c r="J1167" s="42" t="e">
        <f t="shared" ref="J1167:P1167" si="668">+J801+J802+J809+J810+J1042+J1077+J1078+J1079+J1083+J1084+J1085+J1086+J1095+J1097+J1098+J1099+J1100+J1101+J1110+J1111+J1112+J1113+J1114+J1115+J1116+J1117</f>
        <v>#REF!</v>
      </c>
      <c r="K1167" s="42" t="e">
        <f t="shared" si="668"/>
        <v>#REF!</v>
      </c>
      <c r="L1167" s="42" t="e">
        <f t="shared" si="668"/>
        <v>#REF!</v>
      </c>
      <c r="M1167" s="42" t="e">
        <f t="shared" si="668"/>
        <v>#REF!</v>
      </c>
      <c r="N1167" s="42" t="e">
        <f t="shared" si="668"/>
        <v>#REF!</v>
      </c>
      <c r="O1167" s="42" t="e">
        <f t="shared" si="668"/>
        <v>#REF!</v>
      </c>
      <c r="P1167" s="42" t="e">
        <f t="shared" si="668"/>
        <v>#REF!</v>
      </c>
      <c r="Q1167" s="42"/>
      <c r="R1167" s="42"/>
      <c r="S1167" s="42"/>
      <c r="T1167" s="42"/>
      <c r="U1167" s="42"/>
      <c r="V1167" s="42"/>
      <c r="W1167" s="42" t="e">
        <f>+W801+W802+W809+W810+W1042+W1077+W1078+W1079+W1083+W1084+W1085+W1086+W1095+W1097+W1098+W1099+W1100+W1101+W1110+W1111+W1112+W1113+W1114+W1115+W1116+W1117</f>
        <v>#REF!</v>
      </c>
      <c r="X1167" s="42"/>
      <c r="Y1167" s="42"/>
      <c r="Z1167" s="42"/>
      <c r="AA1167" s="42"/>
      <c r="AB1167" s="42"/>
      <c r="AC1167" s="42"/>
      <c r="AD1167" s="42" t="e">
        <f>+AD801+AD802+AD809+AD810+AD1042+AD1077+AD1078+AD1079+AD1083+AD1084+AD1085+AD1086+AD1095+AD1097+AD1098+AD1099+AD1100+AD1101+AD1110+AD1111+AD1112+AD1113+AD1114+AD1115+AD1116+AD1117</f>
        <v>#REF!</v>
      </c>
      <c r="AE1167" s="42"/>
      <c r="AF1167" s="42"/>
      <c r="AG1167" s="42"/>
      <c r="AH1167" s="42"/>
      <c r="AI1167" s="42"/>
      <c r="AJ1167" s="42"/>
      <c r="AK1167" s="42" t="e">
        <f>+AK801+AK802+AK809+AK810+AK1042+AK1077+AK1078+AK1079+AK1083+AK1084+AK1085+AK1086+AK1095+AK1097+AK1098+AK1099+AK1100+AK1101+AK1110+AK1111+AK1112+AK1113+AK1114+AK1115+AK1116+AK1117</f>
        <v>#REF!</v>
      </c>
      <c r="AL1167" s="42"/>
      <c r="AM1167" s="42"/>
      <c r="AN1167" s="42"/>
      <c r="AO1167" s="42"/>
      <c r="AP1167" s="42"/>
      <c r="AQ1167" s="42"/>
      <c r="AR1167" s="42" t="e">
        <f t="shared" ref="AR1167:BF1167" si="669">+AR801+AR802+AR809+AR810+AR1042+AR1077+AR1078+AR1079+AR1083+AR1084+AR1085+AR1086+AR1095+AR1097+AR1098+AR1099+AR1100+AR1101+AR1110+AR1111+AR1112+AR1113+AR1114+AR1115+AR1116+AR1117</f>
        <v>#REF!</v>
      </c>
      <c r="AS1167" s="42"/>
      <c r="AT1167" s="42"/>
      <c r="AU1167" s="42"/>
      <c r="AV1167" s="42"/>
      <c r="AW1167" s="42"/>
      <c r="AX1167" s="42"/>
      <c r="AY1167" s="42" t="e">
        <f>+AY801+AY802+AY809+AY810+AY1042+AY1077+AY1078+AY1079+AY1083+AY1084+AY1085+AY1086+AY1095+AY1097+AY1098+AY1099+AY1100+AY1101+AY1110+AY1111+AY1112+AY1113+AY1114+AY1115+AY1116+AY1117</f>
        <v>#REF!</v>
      </c>
      <c r="AZ1167" s="42" t="e">
        <f t="shared" si="669"/>
        <v>#REF!</v>
      </c>
      <c r="BA1167" s="42" t="e">
        <f t="shared" si="669"/>
        <v>#REF!</v>
      </c>
      <c r="BB1167" s="42" t="e">
        <f t="shared" si="669"/>
        <v>#REF!</v>
      </c>
      <c r="BC1167" s="42" t="e">
        <f t="shared" si="669"/>
        <v>#REF!</v>
      </c>
      <c r="BD1167" s="42" t="e">
        <f t="shared" si="669"/>
        <v>#REF!</v>
      </c>
      <c r="BE1167" s="42" t="e">
        <f t="shared" si="669"/>
        <v>#REF!</v>
      </c>
      <c r="BF1167" s="42" t="e">
        <f t="shared" si="669"/>
        <v>#REF!</v>
      </c>
    </row>
    <row r="1168" spans="1:59" s="3" customFormat="1" ht="26.25" hidden="1" customHeight="1">
      <c r="A1168" s="14" t="s">
        <v>3</v>
      </c>
      <c r="B1168" s="14" t="s">
        <v>3</v>
      </c>
      <c r="C1168" s="14" t="s">
        <v>3</v>
      </c>
      <c r="D1168" s="83"/>
      <c r="E1168" s="83"/>
      <c r="F1168" s="50"/>
      <c r="G1168" s="50"/>
      <c r="H1168" s="52"/>
      <c r="I1168" s="52">
        <v>560</v>
      </c>
      <c r="J1168" s="42" t="e">
        <f>+#REF!+J164+J165+#REF!+J167+J168+#REF!+#REF!+#REF!+J179+J180+J181+J182+J183+J184+#REF!+J185+J186+J187+J188+J189+#REF!+J190+J191+J192+J193+J194+J195+J196+J197+#REF!+J198+J199+J200+J201+#REF!+J202+J203+J204+J205+J206+J207+#REF!+J208+#REF!+#REF!+#REF!+#REF!+#REF!+#REF!+#REF!+#REF!+#REF!+J209+J210+#REF!+J211+J212+J213+J214+J215+J216+J217+J218+J219+J220+J221+J222+J223+J224+#REF!+#REF!+J225+#REF!+#REF!+J226+#REF!+#REF!+#REF!+J227+J228+J229+J230+J231+J232+#REF!+J233+J234+J235+J236+#REF!+#REF!+#REF!+#REF!+#REF!+#REF!+#REF!+#REF!+#REF!+#REF!+#REF!+J237+J238+J239+J240+J241+J242+J243+J244+J245+J246+J247+J248+#REF!+#REF!+J249+J250+J251+J252+J253+#REF!+J254+J255+#REF!+J256+J257+J258+J259+#REF!+J260+#REF!+#REF!+J261+J262+J263+#REF!+J264+J265+J266+J267+#REF!+J268+J269+J270+J271+J273+J272+J274+J275+J276+#REF!+#REF!+J277+J278+#REF!+J279+J280+J281+J282+#REF!+#REF!+#REF!+J283+J284+J285+J286+J287+J289+J290+J293+J294+J295+J296+J297+J298+J299+J300+J301+J302+J303+J304+J305+#REF!+J306+J307+J308+J309+J310+J311+J312+J313+J314+J315+J316+J317+J318+J319+J320+#REF!+J321+#REF!+J322+J323+J324+J325+#REF!+J326+J327+J328+J329+J330+J331+J332+J333+J334+J335+J336+J337+J338+#REF!+J339+#REF!+#REF!+J340+#REF!+J341+J342+J343+J344+J345+J346+J347+J348+#REF!+#REF!+#REF!+#REF!+#REF!+J349+J350+#REF!+J351+#REF!+J352+J353+J354+J355+J356+J357+#REF!+J358+J359+#REF!+J360+J361+J362+J363+J364+J365+J366+J367+J368+J369+J370+J371+J372+J373+J374+J375+J376+J377+#REF!+J378+J379+J380+#REF!+#REF!+J381+J382+J383+J384+J385+J386+J387+J388+#REF!+J389+J390+J391+J392+J393+J394+J395+#REF!+#REF!+J396+#REF!+J397+J398+J399+J400+J401+J402+J403+J404+J405+J406+J407+J408+J409+J410+J411+J412+J413+J414+J415+J416+J417+#REF!+#REF!+#REF!+J418+J419+J423+J424+J425+J426+#REF!+J427+#REF!+J428+J429+J430+J431+J432+J433+J434+J435+#REF!+#REF!+J436+J437+#REF!+J438+J439+J440+J441+J442+#REF!+#REF!+J443+J444+J445+#REF!+J446+J447+J448+J449+J450+J451+#REF!+#REF!+J452+#REF!+#REF!+#REF!+J453+#REF!+#REF!+#REF!+#REF!+#REF!+#REF!+J454+J455+J456+J457+J458+J459+J460+J461+J462+J463+J464+#REF!+#REF!+#REF!+#REF!+#REF!+#REF!+#REF!+#REF!+#REF!+#REF!+#REF!+#REF!+#REF!+#REF!+#REF!+#REF!+#REF!+#REF!+#REF!+#REF!+#REF!+#REF!+#REF!+#REF!+#REF!+#REF!+#REF!+J466+J468+J469+J470+J471+J472+J473+J474+J475+J476+J477+J478+J479+J480+J481+J482+J483+J484+J485+J486+J487+J488+J489+J490+J491+J492+J493+J494+J495+J496+J497+J498+J499+J500+J501+J502+J503+J504+J505+J506+J507+J508+J509+J510+J511+J512+J513+J514+J515+J516+J517+J518+J519+J520+J521+J522+J523+J524+J525+J526+J527+J528+J529+J530+J531+J532+J533+J534+J535+J536+J537+J538+J539+J540+J541+J542+J543+J544+J545+J546+J547+J548+J549+J550+J551+J552+J553+J554+J555+J556+J557+J558+J559+J560+J561+J562+J563+J564+J565+J566+J567+J568+J569+J570+J571+J572+J573+J574+J575+J576+J577+J578+J579+J580+J581+J582+J583+J584+J585+J586+J587+J588+J611+J771+J772+J773+J774+J775+J776+J777+J778+J779+J780+J799+#REF!+#REF!+#REF!+#REF!+#REF!+J800+J1056+J1057+J1058+J1059+J1060+J1061+J1062+J1104+J1148</f>
        <v>#REF!</v>
      </c>
      <c r="K1168" s="42" t="e">
        <f>+#REF!+K164+K165+#REF!+K167+K168+#REF!+#REF!+#REF!+K179+K180+K181+K182+K183+K184+#REF!+K185+K186+K187+K188+K189+#REF!+K190+K191+K192+K193+K194+K195+K196+K197+#REF!+K198+K199+K200+K201+#REF!+K202+K203+K204+K205+K206+K207+#REF!+K208+#REF!+#REF!+#REF!+#REF!+#REF!+#REF!+#REF!+#REF!+#REF!+K209+K210+#REF!+K211+K212+K213+K214+K215+K216+K217+K218+K219+K220+K221+K222+K223+K224+#REF!+#REF!+K225+#REF!+#REF!+K226+#REF!+#REF!+#REF!+K227+K228+K229+K230+K231+K232+#REF!+K233+K234+K235+K236+#REF!+#REF!+#REF!+#REF!+#REF!+#REF!+#REF!+#REF!+#REF!+#REF!+#REF!+K237+K238+K239+K240+K241+K242+K243+K244+K245+K246+K247+K248+#REF!+#REF!+K249+K250+K251+K252+K253+#REF!+K254+K255+#REF!+K256+K257+K258+K259+#REF!+K260+#REF!+#REF!+K261+K262+K263+#REF!+K264+K265+K266+K267+#REF!+K268+K269+K270+K271+K273+K272+K274+K275+K276+#REF!+#REF!+K277+K278+#REF!+K279+K280+K281+K282+#REF!+#REF!+#REF!+K283+K284+K285+K286+K287+K289+K290+K293+K294+K295+K296+K297+K298+K299+K300+K301+K302+K303+K304+K305+#REF!+K306+K307+K308+K309+K310+K311+K312+K313+K314+K315+K316+K317+K318+K319+K320+#REF!+K321+#REF!+K322+K323+K324+K325+#REF!+K326+K327+K328+K329+K330+K331+K332+K333+K334+K335+K336+K337+K338+#REF!+K339+#REF!+#REF!+K340+#REF!+K341+K342+K343+K344+K345+K346+K347+K348+#REF!+#REF!+#REF!+#REF!+#REF!+K349+K350+#REF!+K351+#REF!+K352+K353+K354+K355+K356+K357+#REF!+K358+K359+#REF!+K360+K361+K362+K363+K364+K365+K366+K367+K368+K369+K370+K371+K372+K373+K374+K375+K376+K377+#REF!+K378+K379+K380+#REF!+#REF!+K381+K382+K383+K384+K385+K386+K387+K388+#REF!+K389+K390+K391+K392+K393+K394+K395+#REF!+#REF!+K396+#REF!+K397+K398+K399+K400+K401+K402+K403+K404+K405+K406+K407+K408+K409+K410+K411+K412+K413+K414+K415+K416+K417+#REF!+#REF!+#REF!+K418+K419+K423+K424+K425+K426+#REF!+K427+#REF!+K428+K429+K430+K431+K432+K433+K434+K435+#REF!+#REF!+K436+K437+#REF!+K438+K439+K440+K441+K442+#REF!+#REF!+K443+K444+K445+#REF!+K446+K447+K448+K449+K450+K451+#REF!+#REF!+K452+#REF!+#REF!+#REF!+K453+#REF!+#REF!+#REF!+#REF!+#REF!+#REF!+K454+K455+K456+K457+K458+K459+K460+K461+K462+K463+K464+#REF!+#REF!+#REF!+#REF!+#REF!+#REF!+#REF!+#REF!+#REF!+#REF!+#REF!+#REF!+#REF!+#REF!+#REF!+#REF!+#REF!+#REF!+#REF!+#REF!+#REF!+#REF!+#REF!+#REF!+#REF!+#REF!+#REF!+K466+K468+K469+K470+K471+K472+K473+K474+K475+K476+K477+K478+K479+K480+K481+K482+K483+K484+K485+K486+K487+K488+K489+K490+K491+K492+K493+K494+K495+K496+K497+K498+K499+K500+K501+K502+K503+K504+K505+K506+K507+K508+K509+K510+K511+K512+K513+K514+K515+K516+K517+K518+K519+K520+K521+K522+K523+K524+K525+K526+K527+K528+K529+K530+K531+K532+K533+K534+K535+K536+K537+K538+K539+K540+K541+K542+K543+K544+K545+K546+K547+K548+K549+K550+K551+K552+K553+K554+K555+K556+K557+K558+K559+K560+K561+K562+K563+K564+K565+K566+K567+K568+K569+K570+K571+K572+K573+K574+K575+K576+K577+K578+K579+K580+K581+K582+K583+K584+K585+K586+K587+K588+K611+K771+K772+K773+K774+K775+K776+K777+K778+K779+K780+K799+#REF!+#REF!+#REF!+#REF!+#REF!+K800+K1056+K1057+K1058+K1059+K1060+K1061+K1062+K1104+K1148</f>
        <v>#REF!</v>
      </c>
      <c r="L1168" s="42" t="e">
        <f>+#REF!+L164+L165+#REF!+L167+L168+#REF!+#REF!+#REF!+L179+L180+L181+L182+L183+L184+#REF!+L185+L186+L187+L188+L189+#REF!+L190+L191+L192+L193+L194+L195+L196+L197+#REF!+L198+L199+L200+L201+#REF!+L202+L203+L204+L205+L206+L207+#REF!+L208+#REF!+#REF!+#REF!+#REF!+#REF!+#REF!+#REF!+#REF!+#REF!+L209+L210+#REF!+L211+L212+L213+L214+L215+L216+L217+L218+L219+L220+L221+L222+L223+L224+#REF!+#REF!+L225+#REF!+#REF!+L226+#REF!+#REF!+#REF!+L227+L228+L229+L230+L231+L232+#REF!+L233+L234+L235+L236+#REF!+#REF!+#REF!+#REF!+#REF!+#REF!+#REF!+#REF!+#REF!+#REF!+#REF!+L237+L238+L239+L240+L241+L242+L243+L244+L245+L246+L247+L248+#REF!+#REF!+L249+L250+L251+L252+L253+#REF!+L254+L255+#REF!+L256+L257+L258+L259+#REF!+L260+#REF!+#REF!+L261+L262+L263+#REF!+L264+L265+L266+L267+#REF!+L268+L269+L270+L271+L273+L272+L274+L275+L276+#REF!+#REF!+L277+L278+#REF!+L279+L280+L281+L282+#REF!+#REF!+#REF!+L283+L284+L285+L286+L287+L289+L290+L293+L294+L295+L296+L297+L298+L299+L300+L301+L302+L303+L304+L305+#REF!+L306+L307+L308+L309+L310+L311+L312+L313+L314+L315+L316+L317+L318+L319+L320+#REF!+L321+#REF!+L322+L323+L324+L325+#REF!+L326+L327+L328+L329+L330+L331+L332+L333+L334+L335+L336+L337+L338+#REF!+L339+#REF!+#REF!+L340+#REF!+L341+L342+L343+L344+L345+L346+L347+L348+#REF!+#REF!+#REF!+#REF!+#REF!+L349+L350+#REF!+L351+#REF!+L352+L353+L354+L355+L356+L357+#REF!+L358+L359+#REF!+L360+L361+L362+L363+L364+L365+L366+L367+L368+L369+L370+L371+L372+L373+L374+L375+L376+L377+#REF!+L378+L379+L380+#REF!+#REF!+L381+L382+L383+L384+L385+L386+L387+L388+#REF!+L389+L390+L391+L392+L393+L394+L395+#REF!+#REF!+L396+#REF!+L397+L398+L399+L400+L401+L402+L403+L404+L405+L406+L407+L408+L409+L410+L411+L412+L413+L414+L415+L416+L417+#REF!+#REF!+#REF!+L418+L419+L423+L424+L425+L426+#REF!+L427+#REF!+L428+L429+L430+L431+L432+L433+L434+L435+#REF!+#REF!+L436+L437+#REF!+L438+L439+L440+L441+L442+#REF!+#REF!+L443+L444+L445+#REF!+L446+L447+L448+L449+L450+L451+#REF!+#REF!+L452+#REF!+#REF!+#REF!+L453+#REF!+#REF!+#REF!+#REF!+#REF!+#REF!+L454+L455+L456+L457+L458+L459+L460+L461+L462+L463+L464+#REF!+#REF!+#REF!+#REF!+#REF!+#REF!+#REF!+#REF!+#REF!+#REF!+#REF!+#REF!+#REF!+#REF!+#REF!+#REF!+#REF!+#REF!+#REF!+#REF!+#REF!+#REF!+#REF!+#REF!+#REF!+#REF!+#REF!+L466+L468+L469+L470+L471+L472+L473+L474+L475+L476+L477+L478+L479+L480+L481+L482+L483+L484+L485+L486+L487+L488+L489+L490+L491+L492+L493+L494+L495+L496+L497+L498+L499+L500+L501+L502+L503+L504+L505+L506+L507+L508+L509+L510+L511+L512+L513+L514+L515+L516+L517+L518+L519+L520+L521+L522+L523+L524+L525+L526+L527+L528+L529+L530+L531+L532+L533+L534+L535+L536+L537+L538+L539+L540+L541+L542+L543+L544+L545+L546+L547+L548+L549+L550+L551+L552+L553+L554+L555+L556+L557+L558+L559+L560+L561+L562+L563+L564+L565+L566+L567+L568+L569+L570+L571+L572+L573+L574+L575+L576+L577+L578+L579+L580+L581+L582+L583+L584+L585+L586+L587+L588+L611+L771+L772+L773+L774+L775+L776+L777+L778+L779+L780+L799+#REF!+#REF!+#REF!+#REF!+#REF!+L800+L1056+L1057+L1058+L1059+L1060+L1061+L1062+L1104+L1148</f>
        <v>#REF!</v>
      </c>
      <c r="M1168" s="42" t="e">
        <f>+#REF!+M164+M165+#REF!+M167+M168+#REF!+#REF!+#REF!+M179+M180+M181+M182+M183+M184+#REF!+M185+M186+M187+M188+M189+#REF!+M190+M191+M192+M193+M194+M195+M196+M197+#REF!+M198+M199+M200+M201+#REF!+M202+M203+M204+M205+M206+M207+#REF!+M208+#REF!+#REF!+#REF!+#REF!+#REF!+#REF!+#REF!+#REF!+#REF!+M209+M210+#REF!+M211+M212+M213+M214+M215+M216+M217+M218+M219+M220+M221+M222+M223+M224+#REF!+#REF!+M225+#REF!+#REF!+M226+#REF!+#REF!+#REF!+M227+M228+M229+M230+M231+M232+#REF!+M233+M234+M235+M236+#REF!+#REF!+#REF!+#REF!+#REF!+#REF!+#REF!+#REF!+#REF!+#REF!+#REF!+M237+M238+M239+M240+M241+M242+M243+M244+M245+M246+M247+M248+#REF!+#REF!+M249+M250+M251+M252+M253+#REF!+M254+M255+#REF!+M256+M257+M258+M259+#REF!+M260+#REF!+#REF!+M261+M262+M263+#REF!+M264+M265+M266+M267+#REF!+M268+M269+M270+M271+M273+M272+M274+M275+M276+#REF!+#REF!+M277+M278+#REF!+M279+M280+M281+M282+#REF!+#REF!+#REF!+M283+M284+M285+M286+M287+M289+M290+M293+M294+M295+M296+M297+M298+M299+M300+M301+M302+M303+M304+M305+#REF!+M306+M307+M308+M309+M310+M311+M312+M313+M314+M315+M316+M317+M318+M319+M320+#REF!+M321+#REF!+M322+M323+M324+M325+#REF!+M326+M327+M328+M329+M330+M331+M332+M333+M334+M335+M336+M337+M338+#REF!+M339+#REF!+#REF!+M340+#REF!+M341+M342+M343+M344+M345+M346+M347+M348+#REF!+#REF!+#REF!+#REF!+#REF!+M349+M350+#REF!+M351+#REF!+M352+M353+M354+M355+M356+M357+#REF!+M358+M359+#REF!+M360+M361+M362+M363+M364+M365+M366+M367+M368+M369+M370+M371+M372+M373+M374+M375+M376+M377+#REF!+M378+M379+M380+#REF!+#REF!+M381+M382+M383+M384+M385+M386+M387+M388+#REF!+M389+M390+M391+M392+M393+M394+M395+#REF!+#REF!+M396+#REF!+M397+M398+M399+M400+M401+M402+M403+M404+M405+M406+M407+M408+M409+M410+M411+M412+M413+M414+M415+M416+M417+#REF!+#REF!+#REF!+M418+M419+M423+M424+M425+M426+#REF!+M427+#REF!+M428+M429+M430+M431+M432+M433+M434+M435+#REF!+#REF!+M436+M437+#REF!+M438+M439+M440+M441+M442+#REF!+#REF!+M443+M444+M445+#REF!+M446+M447+M448+M449+M450+M451+#REF!+#REF!+M452+#REF!+#REF!+#REF!+M453+#REF!+#REF!+#REF!+#REF!+#REF!+#REF!+M454+M455+M456+M457+M458+M459+M460+M461+M462+M463+M464+#REF!+#REF!+#REF!+#REF!+#REF!+#REF!+#REF!+#REF!+#REF!+#REF!+#REF!+#REF!+#REF!+#REF!+#REF!+#REF!+#REF!+#REF!+#REF!+#REF!+#REF!+#REF!+#REF!+#REF!+#REF!+#REF!+#REF!+M466+M468+M469+M470+M471+M472+M473+M474+M475+M476+M477+M478+M479+M480+M481+M482+M483+M484+M485+M486+M487+M488+M489+M490+M491+M492+M493+M494+M495+M496+M497+M498+M499+M500+M501+M502+M503+M504+M505+M506+M507+M508+M509+M510+M511+M512+M513+M514+M515+M516+M517+M518+M519+M520+M521+M522+M523+M524+M525+M526+M527+M528+M529+M530+M531+M532+M533+M534+M535+M536+M537+M538+M539+M540+M541+M542+M543+M544+M545+M546+M547+M548+M549+M550+M551+M552+M553+M554+M555+M556+M557+M558+M559+M560+M561+M562+M563+M564+M565+M566+M567+M568+M569+M570+M571+M572+M573+M574+M575+M576+M577+M578+M579+M580+M581+M582+M583+M584+M585+M586+M587+M588+M611+M771+M772+M773+M774+M775+M776+M777+M778+M779+M780+M799+#REF!+#REF!+#REF!+#REF!+#REF!+M800+M1056+M1057+M1058+M1059+M1060+M1061+M1062+M1104+M1148</f>
        <v>#REF!</v>
      </c>
      <c r="N1168" s="42" t="e">
        <f>+#REF!+N164+N165+#REF!+N167+N168+#REF!+#REF!+#REF!+N179+N180+N181+N182+N183+N184+#REF!+N185+N186+N187+N188+N189+#REF!+N190+N191+N192+N193+N194+N195+N196+N197+#REF!+N198+N199+N200+N201+#REF!+N202+N203+N204+N205+N206+N207+#REF!+N208+#REF!+#REF!+#REF!+#REF!+#REF!+#REF!+#REF!+#REF!+#REF!+N209+N210+#REF!+N211+N212+N213+N214+N215+N216+N217+N218+N219+N220+N221+N222+N223+N224+#REF!+#REF!+N225+#REF!+#REF!+N226+#REF!+#REF!+#REF!+N227+N228+N229+N230+N231+N232+#REF!+N233+N234+N235+N236+#REF!+#REF!+#REF!+#REF!+#REF!+#REF!+#REF!+#REF!+#REF!+#REF!+#REF!+N237+N238+N239+N240+N241+N242+N243+N244+N245+N246+N247+N248+#REF!+#REF!+N249+N250+N251+N252+N253+#REF!+N254+N255+#REF!+N256+N257+N258+N259+#REF!+N260+#REF!+#REF!+N261+N262+N263+#REF!+N264+N265+N266+N267+#REF!+N268+N269+N270+N271+N273+N272+N274+N275+N276+#REF!+#REF!+N277+N278+#REF!+N279+N280+N281+N282+#REF!+#REF!+#REF!+N283+N284+N285+N286+N287+N289+N290+N293+N294+N295+N296+N297+N298+N299+N300+N301+N302+N303+N304+N305+#REF!+N306+N307+N308+N309+N310+N311+N312+N313+N314+N315+N316+N317+N318+N319+N320+#REF!+N321+#REF!+N322+N323+N324+N325+#REF!+N326+N327+N328+N329+N330+N331+N332+N333+N334+N335+N336+N337+N338+#REF!+N339+#REF!+#REF!+N340+#REF!+N341+N342+N343+N344+N345+N346+N347+N348+#REF!+#REF!+#REF!+#REF!+#REF!+N349+N350+#REF!+N351+#REF!+N352+N353+N354+N355+N356+N357+#REF!+N358+N359+#REF!+N360+N361+N362+N363+N364+N365+N366+N367+N368+N369+N370+N371+N372+N373+N374+N375+N376+N377+#REF!+N378+N379+N380+#REF!+#REF!+N381+N382+N383+N384+N385+N386+N387+N388+#REF!+N389+N390+N391+N392+N393+N394+N395+#REF!+#REF!+N396+#REF!+N397+N398+N399+N400+N401+N402+N403+N404+N405+N406+N407+N408+N409+N410+N411+N412+N413+N414+N415+N416+N417+#REF!+#REF!+#REF!+N418+N419+N423+N424+N425+N426+#REF!+N427+#REF!+N428+N429+N430+N431+N432+N433+N434+N435+#REF!+#REF!+N436+N437+#REF!+N438+N439+N440+N441+N442+#REF!+#REF!+N443+N444+N445+#REF!+N446+N447+N448+N449+N450+N451+#REF!+#REF!+N452+#REF!+#REF!+#REF!+N453+#REF!+#REF!+#REF!+#REF!+#REF!+#REF!+N454+N455+N456+N457+N458+N459+N460+N461+N462+N463+N464+#REF!+#REF!+#REF!+#REF!+#REF!+#REF!+#REF!+#REF!+#REF!+#REF!+#REF!+#REF!+#REF!+#REF!+#REF!+#REF!+#REF!+#REF!+#REF!+#REF!+#REF!+#REF!+#REF!+#REF!+#REF!+#REF!+#REF!+N466+N468+N469+N470+N471+N472+N473+N474+N475+N476+N477+N478+N479+N480+N481+N482+N483+N484+N485+N486+N487+N488+N489+N490+N491+N492+N493+N494+N495+N496+N497+N498+N499+N500+N501+N502+N503+N504+N505+N506+N507+N508+N509+N510+N511+N512+N513+N514+N515+N516+N517+N518+N519+N520+N521+N522+N523+N524+N525+N526+N527+N528+N529+N530+N531+N532+N533+N534+N535+N536+N537+N538+N539+N540+N541+N542+N543+N544+N545+N546+N547+N548+N549+N550+N551+N552+N553+N554+N555+N556+N557+N558+N559+N560+N561+N562+N563+N564+N565+N566+N567+N568+N569+N570+N571+N572+N573+N574+N575+N576+N577+N578+N579+N580+N581+N582+N583+N584+N585+N586+N587+N588+N611+N771+N772+N773+N774+N775+N776+N777+N778+N779+N780+N799+#REF!+#REF!+#REF!+#REF!+#REF!+N800+N1056+N1057+N1058+N1059+N1060+N1061+N1062+N1104+N1148</f>
        <v>#REF!</v>
      </c>
      <c r="O1168" s="42" t="e">
        <f>+#REF!+O164+O165+#REF!+O167+O168+#REF!+#REF!+#REF!+O179+O180+O181+O182+O183+O184+#REF!+O185+O186+O187+O188+O189+#REF!+O190+O191+O192+O193+O194+O195+O196+O197+#REF!+O198+O199+O200+O201+#REF!+O202+O203+O204+O205+O206+O207+#REF!+O208+#REF!+#REF!+#REF!+#REF!+#REF!+#REF!+#REF!+#REF!+#REF!+O209+O210+#REF!+O211+O212+O213+O214+O215+O216+O217+O218+O219+O220+O221+O222+O223+O224+#REF!+#REF!+O225+#REF!+#REF!+O226+#REF!+#REF!+#REF!+O227+O228+O229+O230+O231+O232+#REF!+O233+O234+O235+O236+#REF!+#REF!+#REF!+#REF!+#REF!+#REF!+#REF!+#REF!+#REF!+#REF!+#REF!+O237+O238+O239+O240+O241+O242+O243+O244+O245+O246+O247+O248+#REF!+#REF!+O249+O250+O251+O252+O253+#REF!+O254+O255+#REF!+O256+O257+O258+O259+#REF!+O260+#REF!+#REF!+O261+O262+O263+#REF!+O264+O265+O266+O267+#REF!+O268+O269+O270+O271+O273+O272+O274+O275+O276+#REF!+#REF!+O277+O278+#REF!+O279+O280+O281+O282+#REF!+#REF!+#REF!+O283+O284+O285+O286+O287+O289+O290+O293+O294+O295+O296+O297+O298+O299+O300+O301+O302+O303+O304+O305+#REF!+O306+O307+O308+O309+O310+O311+O312+O313+O314+O315+O316+O317+O318+O319+O320+#REF!+O321+#REF!+O322+O323+O324+O325+#REF!+O326+O327+O328+O329+O330+O331+O332+O333+O334+O335+O336+O337+O338+#REF!+O339+#REF!+#REF!+O340+#REF!+O341+O342+O343+O344+O345+O346+O347+O348+#REF!+#REF!+#REF!+#REF!+#REF!+O349+O350+#REF!+O351+#REF!+O352+O353+O354+O355+O356+O357+#REF!+O358+O359+#REF!+O360+O361+O362+O363+O364+O365+O366+O367+O368+O369+O370+O371+O372+O373+O374+O375+O376+O377+#REF!+O378+O379+O380+#REF!+#REF!+O381+O382+O383+O384+O385+O386+O387+O388+#REF!+O389+O390+O391+O392+O393+O394+O395+#REF!+#REF!+O396+#REF!+O397+O398+O399+O400+O401+O402+O403+O404+O405+O406+O407+O408+O409+O410+O411+O412+O413+O414+O415+O416+O417+#REF!+#REF!+#REF!+O418+O419+O423+O424+O425+O426+#REF!+O427+#REF!+O428+O429+O430+O431+O432+O433+O434+O435+#REF!+#REF!+O436+O437+#REF!+O438+O439+O440+O441+O442+#REF!+#REF!+O443+O444+O445+#REF!+O446+O447+O448+O449+O450+O451+#REF!+#REF!+O452+#REF!+#REF!+#REF!+O453+#REF!+#REF!+#REF!+#REF!+#REF!+#REF!+O454+O455+O456+O457+O458+O459+O460+O461+O462+O463+O464+#REF!+#REF!+#REF!+#REF!+#REF!+#REF!+#REF!+#REF!+#REF!+#REF!+#REF!+#REF!+#REF!+#REF!+#REF!+#REF!+#REF!+#REF!+#REF!+#REF!+#REF!+#REF!+#REF!+#REF!+#REF!+#REF!+#REF!+O466+O468+O469+O470+O471+O472+O473+O474+O475+O476+O477+O478+O479+O480+O481+O482+O483+O484+O485+O486+O487+O488+O489+O490+O491+O492+O493+O494+O495+O496+O497+O498+O499+O500+O501+O502+O503+O504+O505+O506+O507+O508+O509+O510+O511+O512+O513+O514+O515+O516+O517+O518+O519+O520+O521+O522+O523+O524+O525+O526+O527+O528+O529+O530+O531+O532+O533+O534+O535+O536+O537+O538+O539+O540+O541+O542+O543+O544+O545+O546+O547+O548+O549+O550+O551+O552+O553+O554+O555+O556+O557+O558+O559+O560+O561+O562+O563+O564+O565+O566+O567+O568+O569+O570+O571+O572+O573+O574+O575+O576+O577+O578+O579+O580+O581+O582+O583+O584+O585+O586+O587+O588+O611+O771+O772+O773+O774+O775+O776+O777+O778+O779+O780+O799+#REF!+#REF!+#REF!+#REF!+#REF!+O800+O1056+O1057+O1058+O1059+O1060+O1061+O1062+O1104+O1148</f>
        <v>#REF!</v>
      </c>
      <c r="P1168" s="42" t="e">
        <f>+#REF!+P164+P165+#REF!+P167+P168+#REF!+#REF!+#REF!+P179+P180+P181+P182+P183+P184+#REF!+P185+P186+P187+P188+P189+#REF!+P190+P191+P192+P193+P194+P195+P196+P197+#REF!+P198+P199+P200+P201+#REF!+P202+P203+P204+P205+P206+P207+#REF!+P208+#REF!+#REF!+#REF!+#REF!+#REF!+#REF!+#REF!+#REF!+#REF!+P209+P210+#REF!+P211+P212+P213+P214+P215+P216+P217+P218+P219+P220+P221+P222+P223+P224+#REF!+#REF!+P225+#REF!+#REF!+P226+#REF!+#REF!+#REF!+P227+P228+P229+P230+P231+P232+#REF!+P233+P234+P235+P236+#REF!+#REF!+#REF!+#REF!+#REF!+#REF!+#REF!+#REF!+#REF!+#REF!+#REF!+P237+P238+P239+P240+P241+P242+P243+P244+P245+P246+P247+P248+#REF!+#REF!+P249+P250+P251+P252+P253+#REF!+P254+P255+#REF!+P256+P257+P258+P259+#REF!+P260+#REF!+#REF!+P261+P262+P263+#REF!+P264+P265+P266+P267+#REF!+P268+P269+P270+P271+P273+P272+P274+P275+P276+#REF!+#REF!+P277+P278+#REF!+P279+P280+P281+P282+#REF!+#REF!+#REF!+P283+P284+P285+P286+P287+P289+P290+P293+P294+P295+P296+P297+P298+P299+P300+P301+P302+P303+P304+P305+#REF!+P306+P307+P308+P309+P310+P311+P312+P313+P314+P315+P316+P317+P318+P319+P320+#REF!+P321+#REF!+P322+P323+P324+P325+#REF!+P326+P327+P328+P329+P330+P331+P332+P333+P334+P335+P336+P337+P338+#REF!+P339+#REF!+#REF!+P340+#REF!+P341+P342+P343+P344+P345+P346+P347+P348+#REF!+#REF!+#REF!+#REF!+#REF!+P349+P350+#REF!+P351+#REF!+P352+P353+P354+P355+P356+P357+#REF!+P358+P359+#REF!+P360+P361+P362+P363+P364+P365+P366+P367+P368+P369+P370+P371+P372+P373+P374+P375+P376+P377+#REF!+P378+P379+P380+#REF!+#REF!+P381+P382+P383+P384+P385+P386+P387+P388+#REF!+P389+P390+P391+P392+P393+P394+P395+#REF!+#REF!+P396+#REF!+P397+P398+P399+P400+P401+P402+P403+P404+P405+P406+P407+P408+P409+P410+P411+P412+P413+P414+P415+P416+P417+#REF!+#REF!+#REF!+P418+P419+P423+P424+P425+P426+#REF!+P427+#REF!+P428+P429+P430+P431+P432+P433+P434+P435+#REF!+#REF!+P436+P437+#REF!+P438+P439+P440+P441+P442+#REF!+#REF!+P443+P444+P445+#REF!+P446+P447+P448+P449+P450+P451+#REF!+#REF!+P452+#REF!+#REF!+#REF!+P453+#REF!+#REF!+#REF!+#REF!+#REF!+#REF!+P454+P455+P456+P457+P458+P459+P460+P461+P462+P463+P464+#REF!+#REF!+#REF!+#REF!+#REF!+#REF!+#REF!+#REF!+#REF!+#REF!+#REF!+#REF!+#REF!+#REF!+#REF!+#REF!+#REF!+#REF!+#REF!+#REF!+#REF!+#REF!+#REF!+#REF!+#REF!+#REF!+#REF!+P466+P468+P469+P470+P471+P472+P473+P474+P475+P476+P477+P478+P479+P480+P481+P482+P483+P484+P485+P486+P487+P488+P489+P490+P491+P492+P493+P494+P495+P496+P497+P498+P499+P500+P501+P502+P503+P504+P505+P506+P507+P508+P509+P510+P511+P512+P513+P514+P515+P516+P517+P518+P519+P520+P521+P522+P523+P524+P525+P526+P527+P528+P529+P530+P531+P532+P533+P534+P535+P536+P537+P538+P539+P540+P541+P542+P543+P544+P545+P546+P547+P548+P549+P550+P551+P552+P553+P554+P555+P556+P557+P558+P559+P560+P561+P562+P563+P564+P565+P566+P567+P568+P569+P570+P571+P572+P573+P574+P575+P576+P577+P578+P579+P580+P581+P582+P583+P584+P585+P586+P587+P588+P611+P771+P772+P773+P774+P775+P776+P777+P778+P779+P780+P799+#REF!+#REF!+#REF!+#REF!+#REF!+P800+P1056+P1057+P1058+P1059+P1060+P1061+P1062+P1104+P1148</f>
        <v>#REF!</v>
      </c>
      <c r="Q1168" s="42" t="e">
        <f>+#REF!+Q164+Q165+#REF!+Q167+Q168+#REF!+#REF!+#REF!+Q179+Q180+Q181+Q182+Q183+Q184+#REF!+Q185+Q186+Q187+Q188+Q189+#REF!+Q190+Q191+Q192+Q193+Q194+Q195+Q196+Q197+#REF!+Q198+Q199+Q200+Q201+#REF!+Q202+Q203+Q204+Q205+Q206+Q207+#REF!+Q208+#REF!+#REF!+#REF!+#REF!+#REF!+#REF!+#REF!+#REF!+#REF!+Q209+Q210+#REF!+Q211+Q212+Q213+Q214+Q215+Q216+Q217+Q218+Q219+Q220+Q221+Q222+Q223+Q224+#REF!+#REF!+Q225+#REF!+#REF!+Q226+#REF!+#REF!+#REF!+Q227+Q228+Q229+Q230+Q231+Q232+#REF!+Q233+Q234+Q235+Q236+#REF!+#REF!+#REF!+#REF!+#REF!+#REF!+#REF!+#REF!+#REF!+#REF!+#REF!+Q237+Q238+Q239+Q240+Q241+Q242+Q243+Q244+Q245+Q246+Q247+Q248+#REF!+#REF!+Q249+Q250+Q251+Q252+Q253+#REF!+Q254+Q255+#REF!+Q256+Q257+Q258+Q259+#REF!+Q260+#REF!+#REF!+Q261+Q262+Q263+#REF!+Q264+Q265+Q266+Q267+#REF!+Q268+Q269+Q270+Q271+Q273+Q272+Q274+Q275+Q276+#REF!+#REF!+Q277+Q278+#REF!+Q279+Q280+Q281+Q282+#REF!+#REF!+#REF!+Q283+Q284+Q285+Q286+Q287+Q289+Q290+Q293+Q294+Q295+Q296+Q297+Q298+Q299+Q300+Q301+Q302+Q303+Q304+Q305+#REF!+Q306+Q307+Q308+Q309+Q310+Q311+Q312+Q313+Q314+Q315+Q316+Q317+Q318+Q319+Q320+#REF!+Q321+#REF!+Q322+Q323+Q324+Q325+#REF!+Q326+Q327+Q328+Q329+Q330+Q331+Q332+Q333+Q334+Q335+Q336+Q337+Q338+#REF!+Q339+#REF!+#REF!+Q340+#REF!+Q341+Q342+Q343+Q344+Q345+Q346+Q347+Q348+#REF!+#REF!+#REF!+#REF!+#REF!+Q349+Q350+#REF!+Q351+#REF!+Q352+Q353+Q354+Q355+Q356+Q357+#REF!+Q358+Q359+#REF!+Q360+Q361+Q362+Q363+Q364+Q365+Q366+Q367+Q368+Q369+Q370+Q371+Q372+Q373+Q374+Q375+Q376+Q377+#REF!+Q378+Q379+Q380+#REF!+#REF!+Q381+Q382+Q383+Q384+Q385+Q386+Q387+Q388+#REF!+Q389+Q390+Q391+Q392+Q393+Q394+Q395+#REF!+#REF!+Q396+#REF!+Q397+Q398+Q399+Q400+Q401+Q402+Q403+Q404+Q405+Q406+Q407+Q408+Q409+Q410+Q411+Q412+Q413+Q414+Q415+Q416+Q417+#REF!+#REF!+#REF!+Q418+Q419+Q423+Q424+Q425+Q426+#REF!+Q427+#REF!+Q428+Q429+Q430+Q431+Q432+Q433+Q434+Q435+#REF!+#REF!+Q436+Q437+#REF!+Q438+Q439+Q440+Q441+Q442+#REF!+#REF!+Q443+Q444+Q445+#REF!+Q446+Q447+Q448+Q449+Q450+Q451+#REF!+#REF!+Q452+#REF!+#REF!+#REF!+Q453+#REF!+#REF!+#REF!+#REF!+#REF!+#REF!+Q454+Q455+Q456+Q457+Q458+Q459+Q460+Q461+Q462+Q463+Q464+#REF!+#REF!+#REF!+#REF!+#REF!+#REF!+#REF!+#REF!+#REF!+#REF!+#REF!+#REF!+#REF!+#REF!+#REF!+#REF!+#REF!+#REF!+#REF!+#REF!+#REF!+#REF!+#REF!+#REF!+#REF!+#REF!+#REF!+Q466+Q468+Q469+Q470+Q471+Q472+Q473+Q474+Q475+Q476+Q477+Q478+Q479+Q480+Q481+Q482+Q483+Q484+Q485+Q486+Q487+Q488+Q489+Q490+Q491+Q492+Q493+Q494+Q495+Q496+Q497+Q498+Q499+Q500+Q501+Q502+Q503+Q504+Q505+Q506+Q507+Q508+Q509+Q510+Q511+Q512+Q513+Q514+Q515+Q516+Q517+Q518+Q519+Q520+Q521+Q522+Q523+Q524+Q525+Q526+Q527+Q528+Q529+Q530+Q531+Q532+Q533+Q534+Q535+Q536+Q537+Q538+Q539+Q540+Q541+Q542+Q543+Q544+Q545+Q546+Q547+Q548+Q549+Q550+Q551+Q552+Q553+Q554+Q555+Q556+Q557+Q558+Q559+Q560+Q561+Q562+Q563+Q564+Q565+Q566+Q567+Q568+Q569+Q570+Q571+Q572+Q573+Q574+Q575+Q576+Q577+Q578+Q579+Q580+Q581+Q582+Q583+Q584+Q585+Q586+Q587+Q588+Q611+Q771+Q772+Q773+Q774+Q775+Q776+Q777+Q778+Q779+Q780+Q799+#REF!+#REF!+#REF!+#REF!+#REF!+Q800+Q1056+Q1057+Q1058+Q1059+Q1060+Q1061+Q1062+Q1104+Q1148</f>
        <v>#REF!</v>
      </c>
      <c r="R1168" s="42" t="e">
        <f>+#REF!+R164+R165+#REF!+R167+R168+#REF!+#REF!+#REF!+R179+R180+R181+R182+R183+R184+#REF!+R185+R186+R187+R188+R189+#REF!+R190+R191+R192+R193+R194+R195+R196+R197+#REF!+R198+R199+R200+R201+#REF!+R202+R203+R204+R205+R206+R207+#REF!+R208+#REF!+#REF!+#REF!+#REF!+#REF!+#REF!+#REF!+#REF!+#REF!+R209+R210+#REF!+R211+R212+R213+R214+R215+R216+R217+R218+R219+R220+R221+R222+R223+R224+#REF!+#REF!+R225+#REF!+#REF!+R226+#REF!+#REF!+#REF!+R227+R228+R229+R230+R231+R232+#REF!+R233+R234+R235+R236+#REF!+#REF!+#REF!+#REF!+#REF!+#REF!+#REF!+#REF!+#REF!+#REF!+#REF!+R237+R238+R239+R240+R241+R242+R243+R244+R245+R246+R247+R248+#REF!+#REF!+R249+R250+R251+R252+R253+#REF!+R254+R255+#REF!+R256+R257+R258+R259+#REF!+R260+#REF!+#REF!+R261+R262+R263+#REF!+R264+R265+R266+R267+#REF!+R268+R269+R270+R271+R273+R272+R274+R275+R276+#REF!+#REF!+R277+R278+#REF!+R279+R280+R281+R282+#REF!+#REF!+#REF!+R283+R284+R285+R286+R287+R289+R290+R293+R294+R295+R296+R297+R298+R299+R300+R301+R302+R303+R304+R305+#REF!+R306+R307+R308+R309+R310+R311+R312+R313+R314+R315+R316+R317+R318+R319+R320+#REF!+R321+#REF!+R322+R323+R324+R325+#REF!+R326+R327+R328+R329+R330+R331+R332+R333+R334+R335+R336+R337+R338+#REF!+R339+#REF!+#REF!+R340+#REF!+R341+R342+R343+R344+R345+R346+R347+R348+#REF!+#REF!+#REF!+#REF!+#REF!+R349+R350+#REF!+R351+#REF!+R352+R353+R354+R355+R356+R357+#REF!+R358+R359+#REF!+R360+R361+R362+R363+R364+R365+R366+R367+R368+R369+R370+R371+R372+R373+R374+R375+R376+R377+#REF!+R378+R379+R380+#REF!+#REF!+R381+R382+R383+R384+R385+R386+R387+R388+#REF!+R389+R390+R391+R392+R393+R394+R395+#REF!+#REF!+R396+#REF!+R397+R398+R399+R400+R401+R402+R403+R404+R405+R406+R407+R408+R409+R410+R411+R412+R413+R414+R415+R416+R417+#REF!+#REF!+#REF!+R418+R419+R423+R424+R425+R426+#REF!+R427+#REF!+R428+R429+R430+R431+R432+R433+R434+R435+#REF!+#REF!+R436+R437+#REF!+R438+R439+R440+R441+R442+#REF!+#REF!+R443+R444+R445+#REF!+R446+R447+R448+R449+R450+R451+#REF!+#REF!+R452+#REF!+#REF!+#REF!+R453+#REF!+#REF!+#REF!+#REF!+#REF!+#REF!+R454+R455+R456+R457+R458+R459+R460+R461+R462+R463+R464+#REF!+#REF!+#REF!+#REF!+#REF!+#REF!+#REF!+#REF!+#REF!+#REF!+#REF!+#REF!+#REF!+#REF!+#REF!+#REF!+#REF!+#REF!+#REF!+#REF!+#REF!+#REF!+#REF!+#REF!+#REF!+#REF!+#REF!+R466+R468+R469+R470+R471+R472+R473+R474+R475+R476+R477+R478+R479+R480+R481+R482+R483+R484+R485+R486+R487+R488+R489+R490+R491+R492+R493+R494+R495+R496+R497+R498+R499+R500+R501+R502+R503+R504+R505+R506+R507+R508+R509+R510+R511+R512+R513+R514+R515+R516+R517+R518+R519+R520+R521+R522+R523+R524+R525+R526+R527+R528+R529+R530+R531+R532+R533+R534+R535+R536+R537+R538+R539+R540+R541+R542+R543+R544+R545+R546+R547+R548+R549+R550+R551+R552+R553+R554+R555+R556+R557+R558+R559+R560+R561+R562+R563+R564+R565+R566+R567+R568+R569+R570+R571+R572+R573+R574+R575+R576+R577+R578+R579+R580+R581+R582+R583+R584+R585+R586+R587+R588+R611+R771+R772+R773+R774+R775+R776+R777+R778+R779+R780+R799+#REF!+#REF!+#REF!+#REF!+#REF!+R800+R1056+R1057+R1058+R1059+R1060+R1061+R1062+R1104+R1148</f>
        <v>#REF!</v>
      </c>
      <c r="S1168" s="42" t="e">
        <f>+#REF!+S164+S165+#REF!+S167+S168+#REF!+#REF!+#REF!+S179+S180+S181+S182+S183+S184+#REF!+S185+S186+S187+S188+S189+#REF!+S190+S191+S192+S193+S194+S195+S196+S197+#REF!+S198+S199+S200+S201+#REF!+S202+S203+S204+S205+S206+S207+#REF!+S208+#REF!+#REF!+#REF!+#REF!+#REF!+#REF!+#REF!+#REF!+#REF!+S209+S210+#REF!+S211+S212+S213+S214+S215+S216+S217+S218+S219+S220+S221+S222+S223+S224+#REF!+#REF!+S225+#REF!+#REF!+S226+#REF!+#REF!+#REF!+S227+S228+S229+S230+S231+S232+#REF!+S233+S234+S235+S236+#REF!+#REF!+#REF!+#REF!+#REF!+#REF!+#REF!+#REF!+#REF!+#REF!+#REF!+S237+S238+S239+S240+S241+S242+S243+S244+S245+S246+S247+S248+#REF!+#REF!+S249+S250+S251+S252+S253+#REF!+S254+S255+#REF!+S256+S257+S258+S259+#REF!+S260+#REF!+#REF!+S261+S262+S263+#REF!+S264+S265+S266+S267+#REF!+S268+S269+S270+S271+S273+S272+S274+S275+S276+#REF!+#REF!+S277+S278+#REF!+S279+S280+S281+S282+#REF!+#REF!+#REF!+S283+S284+S285+S286+S287+S289+S290+S293+S294+S295+S296+S297+S298+S299+S300+S301+S302+S303+S304+S305+#REF!+S306+S307+S308+S309+S310+S311+S312+S313+S314+S315+S316+S317+S318+S319+S320+#REF!+S321+#REF!+S322+S323+S324+S325+#REF!+S326+S327+S328+S329+S330+S331+S332+S333+S334+S335+S336+S337+S338+#REF!+S339+#REF!+#REF!+S340+#REF!+S341+S342+S343+S344+S345+S346+S347+S348+#REF!+#REF!+#REF!+#REF!+#REF!+S349+S350+#REF!+S351+#REF!+S352+S353+S354+S355+S356+S357+#REF!+S358+S359+#REF!+S360+S361+S362+S363+S364+S365+S366+S367+S368+S369+S370+S371+S372+S373+S374+S375+S376+S377+#REF!+S378+S379+S380+#REF!+#REF!+S381+S382+S383+S384+S385+S386+S387+S388+#REF!+S389+S390+S391+S392+S393+S394+S395+#REF!+#REF!+S396+#REF!+S397+S398+S399+S400+S401+S402+S403+S404+S405+S406+S407+S408+S409+S410+S411+S412+S413+S414+S415+S416+S417+#REF!+#REF!+#REF!+S418+S419+S423+S424+S425+S426+#REF!+S427+#REF!+S428+S429+S430+S431+S432+S433+S434+S435+#REF!+#REF!+S436+S437+#REF!+S438+S439+S440+S441+S442+#REF!+#REF!+S443+S444+S445+#REF!+S446+S447+S448+S449+S450+S451+#REF!+#REF!+S452+#REF!+#REF!+#REF!+S453+#REF!+#REF!+#REF!+#REF!+#REF!+#REF!+S454+S455+S456+S457+S458+S459+S460+S461+S462+S463+S464+#REF!+#REF!+#REF!+#REF!+#REF!+#REF!+#REF!+#REF!+#REF!+#REF!+#REF!+#REF!+#REF!+#REF!+#REF!+#REF!+#REF!+#REF!+#REF!+#REF!+#REF!+#REF!+#REF!+#REF!+#REF!+#REF!+#REF!+S466+S468+S469+S470+S471+S472+S473+S474+S475+S476+S477+S478+S479+S480+S481+S482+S483+S484+S485+S486+S487+S488+S489+S490+S491+S492+S493+S494+S495+S496+S497+S498+S499+S500+S501+S502+S503+S504+S505+S506+S507+S508+S509+S510+S511+S512+S513+S514+S515+S516+S517+S518+S519+S520+S521+S522+S523+S524+S525+S526+S527+S528+S529+S530+S531+S532+S533+S534+S535+S536+S537+S538+S539+S540+S541+S542+S543+S544+S545+S546+S547+S548+S549+S550+S551+S552+S553+S554+S555+S556+S557+S558+S559+S560+S561+S562+S563+S564+S565+S566+S567+S568+S569+S570+S571+S572+S573+S574+S575+S576+S577+S578+S579+S580+S581+S582+S583+S584+S585+S586+S587+S588+S611+S771+S772+S773+S774+S775+S776+S777+S778+S779+S780+S799+#REF!+#REF!+#REF!+#REF!+#REF!+S800+S1056+S1057+S1058+S1059+S1060+S1061+S1062+S1104+S1148</f>
        <v>#REF!</v>
      </c>
      <c r="T1168" s="42" t="e">
        <f>+#REF!+T164+T165+#REF!+T167+T168+#REF!+#REF!+#REF!+T179+T180+T181+T182+T183+T184+#REF!+T185+T186+T187+T188+T189+#REF!+T190+T191+T192+T193+T194+T195+T196+T197+#REF!+T198+T199+T200+T201+#REF!+T202+T203+T204+T205+T206+T207+#REF!+T208+#REF!+#REF!+#REF!+#REF!+#REF!+#REF!+#REF!+#REF!+#REF!+T209+T210+#REF!+T211+T212+T213+T214+T215+T216+T217+T218+T219+T220+T221+T222+T223+T224+#REF!+#REF!+T225+#REF!+#REF!+T226+#REF!+#REF!+#REF!+T227+T228+T229+T230+T231+T232+#REF!+T233+T234+T235+T236+#REF!+#REF!+#REF!+#REF!+#REF!+#REF!+#REF!+#REF!+#REF!+#REF!+#REF!+T237+T238+T239+T240+T241+T242+T243+T244+T245+T246+T247+T248+#REF!+#REF!+T249+T250+T251+T252+T253+#REF!+T254+T255+#REF!+T256+T257+T258+T259+#REF!+T260+#REF!+#REF!+T261+T262+T263+#REF!+T264+T265+T266+T267+#REF!+T268+T269+T270+T271+T273+T272+T274+T275+T276+#REF!+#REF!+T277+T278+#REF!+T279+T280+T281+T282+#REF!+#REF!+#REF!+T283+T284+T285+T286+T287+T289+T290+T293+T294+T295+T296+T297+T298+T299+T300+T301+T302+T303+T304+T305+#REF!+T306+T307+T308+T309+T310+T311+T312+T313+T314+T315+T316+T317+T318+T319+T320+#REF!+T321+#REF!+T322+T323+T324+T325+#REF!+T326+T327+T328+T329+T330+T331+T332+T333+T334+T335+T336+T337+T338+#REF!+T339+#REF!+#REF!+T340+#REF!+T341+T342+T343+T344+T345+T346+T347+T348+#REF!+#REF!+#REF!+#REF!+#REF!+T349+T350+#REF!+T351+#REF!+T352+T353+T354+T355+T356+T357+#REF!+T358+T359+#REF!+T360+T361+T362+T363+T364+T365+T366+T367+T368+T369+T370+T371+T372+T373+T374+T375+T376+T377+#REF!+T378+T379+T380+#REF!+#REF!+T381+T382+T383+T384+T385+T386+T387+T388+#REF!+T389+T390+T391+T392+T393+T394+T395+#REF!+#REF!+T396+#REF!+T397+T398+T399+T400+T401+T402+T403+T404+T405+T406+T407+T408+T409+T410+T411+T412+T413+T414+T415+T416+T417+#REF!+#REF!+#REF!+T418+T419+T423+T424+T425+T426+#REF!+T427+#REF!+T428+T429+T430+T431+T432+T433+T434+T435+#REF!+#REF!+T436+T437+#REF!+T438+T439+T440+T441+T442+#REF!+#REF!+T443+T444+T445+#REF!+T446+T447+T448+T449+T450+T451+#REF!+#REF!+T452+#REF!+#REF!+#REF!+T453+#REF!+#REF!+#REF!+#REF!+#REF!+#REF!+T454+T455+T456+T457+T458+T459+T460+T461+T462+T463+T464+#REF!+#REF!+#REF!+#REF!+#REF!+#REF!+#REF!+#REF!+#REF!+#REF!+#REF!+#REF!+#REF!+#REF!+#REF!+#REF!+#REF!+#REF!+#REF!+#REF!+#REF!+#REF!+#REF!+#REF!+#REF!+#REF!+#REF!+T466+T468+T469+T470+T471+T472+T473+T474+T475+T476+T477+T478+T479+T480+T481+T482+T483+T484+T485+T486+T487+T488+T489+T490+T491+T492+T493+T494+T495+T496+T497+T498+T499+T500+T501+T502+T503+T504+T505+T506+T507+T508+T509+T510+T511+T512+T513+T514+T515+T516+T517+T518+T519+T520+T521+T522+T523+T524+T525+T526+T527+T528+T529+T530+T531+T532+T533+T534+T535+T536+T537+T538+T539+T540+T541+T542+T543+T544+T545+T546+T547+T548+T549+T550+T551+T552+T553+T554+T555+T556+T557+T558+T559+T560+T561+T562+T563+T564+T565+T566+T567+T568+T569+T570+T571+T572+T573+T574+T575+T576+T577+T578+T579+T580+T581+T582+T583+T584+T585+T586+T587+T588+T611+T771+T772+T773+T774+T775+T776+T777+T778+T779+T780+T799+#REF!+#REF!+#REF!+#REF!+#REF!+T800+T1056+T1057+T1058+T1059+T1060+T1061+T1062+T1104+T1148</f>
        <v>#REF!</v>
      </c>
      <c r="U1168" s="42" t="e">
        <f>+#REF!+U164+U165+#REF!+U167+U168+#REF!+#REF!+#REF!+U179+U180+U181+U182+U183+U184+#REF!+U185+U186+U187+U188+U189+#REF!+U190+U191+U192+U193+U194+U195+U196+U197+#REF!+U198+U199+U200+U201+#REF!+U202+U203+U204+U205+U206+U207+#REF!+U208+#REF!+#REF!+#REF!+#REF!+#REF!+#REF!+#REF!+#REF!+#REF!+U209+U210+#REF!+U211+U212+U213+U214+U215+U216+U217+U218+U219+U220+U221+U222+U223+U224+#REF!+#REF!+U225+#REF!+#REF!+U226+#REF!+#REF!+#REF!+U227+U228+U229+U230+U231+U232+#REF!+U233+U234+U235+U236+#REF!+#REF!+#REF!+#REF!+#REF!+#REF!+#REF!+#REF!+#REF!+#REF!+#REF!+U237+U238+U239+U240+U241+U242+U243+U244+U245+U246+U247+U248+#REF!+#REF!+U249+U250+U251+U252+U253+#REF!+U254+U255+#REF!+U256+U257+U258+U259+#REF!+U260+#REF!+#REF!+U261+U262+U263+#REF!+U264+U265+U266+U267+#REF!+U268+U269+U270+U271+U273+U272+U274+U275+U276+#REF!+#REF!+U277+U278+#REF!+U279+U280+U281+U282+#REF!+#REF!+#REF!+U283+U284+U285+U286+U287+U289+U290+U293+U294+U295+U296+U297+U298+U299+U300+U301+U302+U303+U304+U305+#REF!+U306+U307+U308+U309+U310+U311+U312+U313+U314+U315+U316+U317+U318+U319+U320+#REF!+U321+#REF!+U322+U323+U324+U325+#REF!+U326+U327+U328+U329+U330+U331+U332+U333+U334+U335+U336+U337+U338+#REF!+U339+#REF!+#REF!+U340+#REF!+U341+U342+U343+U344+U345+U346+U347+U348+#REF!+#REF!+#REF!+#REF!+#REF!+U349+U350+#REF!+U351+#REF!+U352+U353+U354+U355+U356+U357+#REF!+U358+U359+#REF!+U360+U361+U362+U363+U364+U365+U366+U367+U368+U369+U370+U371+U372+U373+U374+U375+U376+U377+#REF!+U378+U379+U380+#REF!+#REF!+U381+U382+U383+U384+U385+U386+U387+U388+#REF!+U389+U390+U391+U392+U393+U394+U395+#REF!+#REF!+U396+#REF!+U397+U398+U399+U400+U401+U402+U403+U404+U405+U406+U407+U408+U409+U410+U411+U412+U413+U414+U415+U416+U417+#REF!+#REF!+#REF!+U418+U419+U423+U424+U425+U426+#REF!+U427+#REF!+U428+U429+U430+U431+U432+U433+U434+U435+#REF!+#REF!+U436+U437+#REF!+U438+U439+U440+U441+U442+#REF!+#REF!+U443+U444+U445+#REF!+U446+U447+U448+U449+U450+U451+#REF!+#REF!+U452+#REF!+#REF!+#REF!+U453+#REF!+#REF!+#REF!+#REF!+#REF!+#REF!+U454+U455+U456+U457+U458+U459+U460+U461+U462+U463+U464+#REF!+#REF!+#REF!+#REF!+#REF!+#REF!+#REF!+#REF!+#REF!+#REF!+#REF!+#REF!+#REF!+#REF!+#REF!+#REF!+#REF!+#REF!+#REF!+#REF!+#REF!+#REF!+#REF!+#REF!+#REF!+#REF!+#REF!+U466+U468+U469+U470+U471+U472+U473+U474+U475+U476+U477+U478+U479+U480+U481+U482+U483+U484+U485+U486+U487+U488+U489+U490+U491+U492+U493+U494+U495+U496+U497+U498+U499+U500+U501+U502+U503+U504+U505+U506+U507+U508+U509+U510+U511+U512+U513+U514+U515+U516+U517+U518+U519+U520+U521+U522+U523+U524+U525+U526+U527+U528+U529+U530+U531+U532+U533+U534+U535+U536+U537+U538+U539+U540+U541+U542+U543+U544+U545+U546+U547+U548+U549+U550+U551+U552+U553+U554+U555+U556+U557+U558+U559+U560+U561+U562+U563+U564+U565+U566+U567+U568+U569+U570+U571+U572+U573+U574+U575+U576+U577+U578+U579+U580+U581+U582+U583+U584+U585+U586+U587+U588+U611+U771+U772+U773+U774+U775+U776+U777+U778+U779+U780+U799+#REF!+#REF!+#REF!+#REF!+#REF!+U800+U1056+U1057+U1058+U1059+U1060+U1061+U1062+U1104+U1148</f>
        <v>#REF!</v>
      </c>
      <c r="V1168" s="42" t="e">
        <f>+#REF!+V164+V165+#REF!+V167+V168+#REF!+#REF!+#REF!+V179+V180+V181+V182+V183+V184+#REF!+V185+V186+V187+V188+V189+#REF!+V190+V191+V192+V193+V194+V195+V196+V197+#REF!+V198+V199+V200+V201+#REF!+V202+V203+V204+V205+V206+V207+#REF!+V208+#REF!+#REF!+#REF!+#REF!+#REF!+#REF!+#REF!+#REF!+#REF!+V209+V210+#REF!+V211+V212+V213+V214+V215+V216+V217+V218+V219+V220+V221+V222+V223+V224+#REF!+#REF!+V225+#REF!+#REF!+V226+#REF!+#REF!+#REF!+V227+V228+V229+V230+V231+V232+#REF!+V233+V234+V235+V236+#REF!+#REF!+#REF!+#REF!+#REF!+#REF!+#REF!+#REF!+#REF!+#REF!+#REF!+V237+V238+V239+V240+V241+V242+V243+V244+V245+V246+V247+V248+#REF!+#REF!+V249+V250+V251+V252+V253+#REF!+V254+V255+#REF!+V256+V257+V258+V259+#REF!+V260+#REF!+#REF!+V261+V262+V263+#REF!+V264+V265+V266+V267+#REF!+V268+V269+V270+V271+V273+V272+V274+V275+V276+#REF!+#REF!+V277+V278+#REF!+V279+V280+V281+V282+#REF!+#REF!+#REF!+V283+V284+V285+V286+V287+V289+V290+V293+V294+V295+V296+V297+V298+V299+V300+V301+V302+V303+V304+V305+#REF!+V306+V307+V308+V309+V310+V311+V312+V313+V314+V315+V316+V317+V318+V319+V320+#REF!+V321+#REF!+V322+V323+V324+V325+#REF!+V326+V327+V328+V329+V330+V331+V332+V333+V334+V335+V336+V337+V338+#REF!+V339+#REF!+#REF!+V340+#REF!+V341+V342+V343+V344+V345+V346+V347+V348+#REF!+#REF!+#REF!+#REF!+#REF!+V349+V350+#REF!+V351+#REF!+V352+V353+V354+V355+V356+V357+#REF!+V358+V359+#REF!+V360+V361+V362+V363+V364+V365+V366+V367+V368+V369+V370+V371+V372+V373+V374+V375+V376+V377+#REF!+V378+V379+V380+#REF!+#REF!+V381+V382+V383+V384+V385+V386+V387+V388+#REF!+V389+V390+V391+V392+V393+V394+V395+#REF!+#REF!+V396+#REF!+V397+V398+V399+V400+V401+V402+V403+V404+V405+V406+V407+V408+V409+V410+V411+V412+V413+V414+V415+V416+V417+#REF!+#REF!+#REF!+V418+V419+V423+V424+V425+V426+#REF!+V427+#REF!+V428+V429+V430+V431+V432+V433+V434+V435+#REF!+#REF!+V436+V437+#REF!+V438+V439+V440+V441+V442+#REF!+#REF!+V443+V444+V445+#REF!+V446+V447+V448+V449+V450+V451+#REF!+#REF!+V452+#REF!+#REF!+#REF!+V453+#REF!+#REF!+#REF!+#REF!+#REF!+#REF!+V454+V455+V456+V457+V458+V459+V460+V461+V462+V463+V464+#REF!+#REF!+#REF!+#REF!+#REF!+#REF!+#REF!+#REF!+#REF!+#REF!+#REF!+#REF!+#REF!+#REF!+#REF!+#REF!+#REF!+#REF!+#REF!+#REF!+#REF!+#REF!+#REF!+#REF!+#REF!+#REF!+#REF!+V466+V468+V469+V470+V471+V472+V473+V474+V475+V476+V477+V478+V479+V480+V481+V482+V483+V484+V485+V486+V487+V488+V489+V490+V491+V492+V493+V494+V495+V496+V497+V498+V499+V500+V501+V502+V503+V504+V505+V506+V507+V508+V509+V510+V511+V512+V513+V514+V515+V516+V517+V518+V519+V520+V521+V522+V523+V524+V525+V526+V527+V528+V529+V530+V531+V532+V533+V534+V535+V536+V537+V538+V539+V540+V541+V542+V543+V544+V545+V546+V547+V548+V549+V550+V551+V552+V553+V554+V555+V556+V557+V558+V559+V560+V561+V562+V563+V564+V565+V566+V567+V568+V569+V570+V571+V572+V573+V574+V575+V576+V577+V578+V579+V580+V581+V582+V583+V584+V585+V586+V587+V588+V611+V771+V772+V773+V774+V775+V776+V777+V778+V779+V780+V799+#REF!+#REF!+#REF!+#REF!+#REF!+V800+V1056+V1057+V1058+V1059+V1060+V1061+V1062+V1104+V1148</f>
        <v>#REF!</v>
      </c>
      <c r="W1168" s="42" t="e">
        <f>+#REF!+W164+W165+#REF!+W167+W168+#REF!+#REF!+#REF!+W179+W180+W181+W182+W183+W184+#REF!+W185+W186+W187+W188+W189+#REF!+W190+W191+W192+W193+W194+W195+W196+W197+#REF!+W198+W199+W200+W201+#REF!+W202+W203+W204+W205+W206+W207+#REF!+W208+#REF!+#REF!+#REF!+#REF!+#REF!+#REF!+#REF!+#REF!+#REF!+W209+W210+#REF!+W211+W212+W213+W214+W215+W216+W217+W218+W219+W220+W221+W222+W223+W224+#REF!+#REF!+W225+#REF!+#REF!+W226+#REF!+#REF!+#REF!+W227+W228+W229+W230+W231+W232+#REF!+W233+W234+W235+W236+#REF!+#REF!+#REF!+#REF!+#REF!+#REF!+#REF!+#REF!+#REF!+#REF!+#REF!+W237+W238+W239+W240+W241+W242+W243+W244+W245+W246+W247+W248+#REF!+#REF!+W249+W250+W251+W252+W253+#REF!+W254+W255+#REF!+W256+W257+W258+W259+#REF!+W260+#REF!+#REF!+W261+W262+W263+#REF!+W264+W265+W266+W267+#REF!+W268+W269+W270+W271+W273+W272+W274+W275+W276+#REF!+#REF!+W277+W278+#REF!+W279+W280+W281+W282+#REF!+#REF!+#REF!+W283+W284+W285+W286+W287+W289+W290+W293+W294+W295+W296+W297+W298+W299+W300+W301+W302+W303+W304+W305+#REF!+W306+W307+W308+W309+W310+W311+W312+W313+W314+W315+W316+W317+W318+W319+W320+#REF!+W321+#REF!+W322+W323+W324+W325+#REF!+W326+W327+W328+W329+W330+W331+W332+W333+W334+W335+W336+W337+W338+#REF!+W339+#REF!+#REF!+W340+#REF!+W341+W342+W343+W344+W345+W346+W347+W348+#REF!+#REF!+#REF!+#REF!+#REF!+W349+W350+#REF!+W351+#REF!+W352+W353+W354+W355+W356+W357+#REF!+W358+W359+#REF!+W360+W361+W362+W363+W364+W365+W366+W367+W368+W369+W370+W371+W372+W373+W374+W375+W376+W377+#REF!+W378+W379+W380+#REF!+#REF!+W381+W382+W383+W384+W385+W386+W387+W388+#REF!+W389+W390+W391+W392+W393+W394+W395+#REF!+#REF!+W396+#REF!+W397+W398+W399+W400+W401+W402+W403+W404+W405+W406+W407+W408+W409+W410+W411+W412+W413+W414+W415+W416+W417+#REF!+#REF!+#REF!+W418+W419+W423+W424+W425+W426+#REF!+W427+#REF!+W428+W429+W430+W431+W432+W433+W434+W435+#REF!+#REF!+W436+W437+#REF!+W438+W439+W440+W441+W442+#REF!+#REF!+W443+W444+W445+#REF!+W446+W447+W448+W449+W450+W451+#REF!+#REF!+W452+#REF!+#REF!+#REF!+W453+#REF!+#REF!+#REF!+#REF!+#REF!+#REF!+W454+W455+W456+W457+W458+W459+W460+W461+W462+W463+W464+#REF!+#REF!+#REF!+#REF!+#REF!+#REF!+#REF!+#REF!+#REF!+#REF!+#REF!+#REF!+#REF!+#REF!+#REF!+#REF!+#REF!+#REF!+#REF!+#REF!+#REF!+#REF!+#REF!+#REF!+#REF!+#REF!+#REF!+W466+W468+W469+W470+W471+W472+W473+W474+W475+W476+W477+W478+W479+W480+W481+W482+W483+W484+W485+W486+W487+W488+W489+W490+W491+W492+W493+W494+W495+W496+W497+W498+W499+W500+W501+W502+W503+W504+W505+W506+W507+W508+W509+W510+W511+W512+W513+W514+W515+W516+W517+W518+W519+W520+W521+W522+W523+W524+W525+W526+W527+W528+W529+W530+W531+W532+W533+W534+W535+W536+W537+W538+W539+W540+W541+W542+W543+W544+W545+W546+W547+W548+W549+W550+W551+W552+W553+W554+W555+W556+W557+W558+W559+W560+W561+W562+W563+W564+W565+W566+W567+W568+W569+W570+W571+W572+W573+W574+W575+W576+W577+W578+W579+W580+W581+W582+W583+W584+W585+W586+W587+W588+W611+W771+W772+W773+W774+W775+W776+W777+W778+W779+W780+W799+#REF!+#REF!+#REF!+#REF!+#REF!+W800+W1056+W1057+W1058+W1059+W1060+W1061+W1062+W1104+W1148</f>
        <v>#REF!</v>
      </c>
      <c r="X1168" s="42" t="e">
        <f>+#REF!+X164+X165+#REF!+X167+X168+#REF!+#REF!+#REF!+X179+X180+X181+X182+X183+X184+#REF!+X185+X186+X187+X188+X189+#REF!+X190+X191+X192+X193+X194+X195+X196+X197+#REF!+X198+X199+X200+X201+#REF!+X202+X203+X204+X205+X206+X207+#REF!+X208+#REF!+#REF!+#REF!+#REF!+#REF!+#REF!+#REF!+#REF!+#REF!+X209+X210+#REF!+X211+X212+X213+X214+X215+X216+X217+X218+X219+X220+X221+X222+X223+X224+#REF!+#REF!+X225+#REF!+#REF!+X226+#REF!+#REF!+#REF!+X227+X228+X229+X230+X231+X232+#REF!+X233+X234+X235+X236+#REF!+#REF!+#REF!+#REF!+#REF!+#REF!+#REF!+#REF!+#REF!+#REF!+#REF!+X237+X238+X239+X240+X241+X242+X243+X244+X245+X246+X247+X248+#REF!+#REF!+X249+X250+X251+X252+X253+#REF!+X254+X255+#REF!+X256+X257+X258+X259+#REF!+X260+#REF!+#REF!+X261+X262+X263+#REF!+X264+X265+X266+X267+#REF!+X268+X269+X270+X271+X273+X272+X274+X275+X276+#REF!+#REF!+X277+X278+#REF!+X279+X280+X281+X282+#REF!+#REF!+#REF!+X283+X284+X285+X286+X287+X289+X290+X293+X294+X295+X296+X297+X298+X299+X300+X301+X302+X303+X304+X305+#REF!+X306+X307+X308+X309+X310+X311+X312+X313+X314+X315+X316+X317+X318+X319+X320+#REF!+X321+#REF!+X322+X323+X324+X325+#REF!+X326+X327+X328+X329+X330+X331+X332+X333+X334+X335+X336+X337+X338+#REF!+X339+#REF!+#REF!+X340+#REF!+X341+X342+X343+X344+X345+X346+X347+X348+#REF!+#REF!+#REF!+#REF!+#REF!+X349+X350+#REF!+X351+#REF!+X352+X353+X354+X355+X356+X357+#REF!+X358+X359+#REF!+X360+X361+X362+X363+X364+X365+X366+X367+X368+X369+X370+X371+X372+X373+X374+X375+X376+X377+#REF!+X378+X379+X380+#REF!+#REF!+X381+X382+X383+X384+X385+X386+X387+X388+#REF!+X389+X390+X391+X392+X393+X394+X395+#REF!+#REF!+X396+#REF!+X397+X398+X399+X400+X401+X402+X403+X404+X405+X406+X407+X408+X409+X410+X411+X412+X413+X414+X415+X416+X417+#REF!+#REF!+#REF!+X418+X419+X423+X424+X425+X426+#REF!+X427+#REF!+X428+X429+X430+X431+X432+X433+X434+X435+#REF!+#REF!+X436+X437+#REF!+X438+X439+X440+X441+X442+#REF!+#REF!+X443+X444+X445+#REF!+X446+X447+X448+X449+X450+X451+#REF!+#REF!+X452+#REF!+#REF!+#REF!+X453+#REF!+#REF!+#REF!+#REF!+#REF!+#REF!+X454+X455+X456+X457+X458+X459+X460+X461+X462+X463+X464+#REF!+#REF!+#REF!+#REF!+#REF!+#REF!+#REF!+#REF!+#REF!+#REF!+#REF!+#REF!+#REF!+#REF!+#REF!+#REF!+#REF!+#REF!+#REF!+#REF!+#REF!+#REF!+#REF!+#REF!+#REF!+#REF!+#REF!+X466+X468+X469+X470+X471+X472+X473+X474+X475+X476+X477+X478+X479+X480+X481+X482+X483+X484+X485+X486+X487+X488+X489+X490+X491+X492+X493+X494+X495+X496+X497+X498+X499+X500+X501+X502+X503+X504+X505+X506+X507+X508+X509+X510+X511+X512+X513+X514+X515+X516+X517+X518+X519+X520+X521+X522+X523+X524+X525+X526+X527+X528+X529+X530+X531+X532+X533+X534+X535+X536+X537+X538+X539+X540+X541+X542+X543+X544+X545+X546+X547+X548+X549+X550+X551+X552+X553+X554+X555+X556+X557+X558+X559+X560+X561+X562+X563+X564+X565+X566+X567+X568+X569+X570+X571+X572+X573+X574+X575+X576+X577+X578+X579+X580+X581+X582+X583+X584+X585+X586+X587+X588+X611+X771+X772+X773+X774+X775+X776+X777+X778+X779+X780+X799+#REF!+#REF!+#REF!+#REF!+#REF!+X800+X1056+X1057+X1058+X1059+X1060+X1061+X1062+X1104+X1148</f>
        <v>#REF!</v>
      </c>
      <c r="Y1168" s="42" t="e">
        <f>+#REF!+Y164+Y165+#REF!+Y167+Y168+#REF!+#REF!+#REF!+Y179+Y180+Y181+Y182+Y183+Y184+#REF!+Y185+Y186+Y187+Y188+Y189+#REF!+Y190+Y191+Y192+Y193+Y194+Y195+Y196+Y197+#REF!+Y198+Y199+Y200+Y201+#REF!+Y202+Y203+Y204+Y205+Y206+Y207+#REF!+Y208+#REF!+#REF!+#REF!+#REF!+#REF!+#REF!+#REF!+#REF!+#REF!+Y209+Y210+#REF!+Y211+Y212+Y213+Y214+Y215+Y216+Y217+Y218+Y219+Y220+Y221+Y222+Y223+Y224+#REF!+#REF!+Y225+#REF!+#REF!+Y226+#REF!+#REF!+#REF!+Y227+Y228+Y229+Y230+Y231+Y232+#REF!+Y233+Y234+Y235+Y236+#REF!+#REF!+#REF!+#REF!+#REF!+#REF!+#REF!+#REF!+#REF!+#REF!+#REF!+Y237+Y238+Y239+Y240+Y241+Y242+Y243+Y244+Y245+Y246+Y247+Y248+#REF!+#REF!+Y249+Y250+Y251+Y252+Y253+#REF!+Y254+Y255+#REF!+Y256+Y257+Y258+Y259+#REF!+Y260+#REF!+#REF!+Y261+Y262+Y263+#REF!+Y264+Y265+Y266+Y267+#REF!+Y268+Y269+Y270+Y271+Y273+Y272+Y274+Y275+Y276+#REF!+#REF!+Y277+Y278+#REF!+Y279+Y280+Y281+Y282+#REF!+#REF!+#REF!+Y283+Y284+Y285+Y286+Y287+Y289+Y290+Y293+Y294+Y295+Y296+Y297+Y298+Y299+Y300+Y301+Y302+Y303+Y304+Y305+#REF!+Y306+Y307+Y308+Y309+Y310+Y311+Y312+Y313+Y314+Y315+Y316+Y317+Y318+Y319+Y320+#REF!+Y321+#REF!+Y322+Y323+Y324+Y325+#REF!+Y326+Y327+Y328+Y329+Y330+Y331+Y332+Y333+Y334+Y335+Y336+Y337+Y338+#REF!+Y339+#REF!+#REF!+Y340+#REF!+Y341+Y342+Y343+Y344+Y345+Y346+Y347+Y348+#REF!+#REF!+#REF!+#REF!+#REF!+Y349+Y350+#REF!+Y351+#REF!+Y352+Y353+Y354+Y355+Y356+Y357+#REF!+Y358+Y359+#REF!+Y360+Y361+Y362+Y363+Y364+Y365+Y366+Y367+Y368+Y369+Y370+Y371+Y372+Y373+Y374+Y375+Y376+Y377+#REF!+Y378+Y379+Y380+#REF!+#REF!+Y381+Y382+Y383+Y384+Y385+Y386+Y387+Y388+#REF!+Y389+Y390+Y391+Y392+Y393+Y394+Y395+#REF!+#REF!+Y396+#REF!+Y397+Y398+Y399+Y400+Y401+Y402+Y403+Y404+Y405+Y406+Y407+Y408+Y409+Y410+Y411+Y412+Y413+Y414+Y415+Y416+Y417+#REF!+#REF!+#REF!+Y418+Y419+Y423+Y424+Y425+Y426+#REF!+Y427+#REF!+Y428+Y429+Y430+Y431+Y432+Y433+Y434+Y435+#REF!+#REF!+Y436+Y437+#REF!+Y438+Y439+Y440+Y441+Y442+#REF!+#REF!+Y443+Y444+Y445+#REF!+Y446+Y447+Y448+Y449+Y450+Y451+#REF!+#REF!+Y452+#REF!+#REF!+#REF!+Y453+#REF!+#REF!+#REF!+#REF!+#REF!+#REF!+Y454+Y455+Y456+Y457+Y458+Y459+Y460+Y461+Y462+Y463+Y464+#REF!+#REF!+#REF!+#REF!+#REF!+#REF!+#REF!+#REF!+#REF!+#REF!+#REF!+#REF!+#REF!+#REF!+#REF!+#REF!+#REF!+#REF!+#REF!+#REF!+#REF!+#REF!+#REF!+#REF!+#REF!+#REF!+#REF!+Y466+Y468+Y469+Y470+Y471+Y472+Y473+Y474+Y475+Y476+Y477+Y478+Y479+Y480+Y481+Y482+Y483+Y484+Y485+Y486+Y487+Y488+Y489+Y490+Y491+Y492+Y493+Y494+Y495+Y496+Y497+Y498+Y499+Y500+Y501+Y502+Y503+Y504+Y505+Y506+Y507+Y508+Y509+Y510+Y511+Y512+Y513+Y514+Y515+Y516+Y517+Y518+Y519+Y520+Y521+Y522+Y523+Y524+Y525+Y526+Y527+Y528+Y529+Y530+Y531+Y532+Y533+Y534+Y535+Y536+Y537+Y538+Y539+Y540+Y541+Y542+Y543+Y544+Y545+Y546+Y547+Y548+Y549+Y550+Y551+Y552+Y553+Y554+Y555+Y556+Y557+Y558+Y559+Y560+Y561+Y562+Y563+Y564+Y565+Y566+Y567+Y568+Y569+Y570+Y571+Y572+Y573+Y574+Y575+Y576+Y577+Y578+Y579+Y580+Y581+Y582+Y583+Y584+Y585+Y586+Y587+Y588+Y611+Y771+Y772+Y773+Y774+Y775+Y776+Y777+Y778+Y779+Y780+Y799+#REF!+#REF!+#REF!+#REF!+#REF!+Y800+Y1056+Y1057+Y1058+Y1059+Y1060+Y1061+Y1062+Y1104+Y1148</f>
        <v>#REF!</v>
      </c>
      <c r="Z1168" s="42" t="e">
        <f>+#REF!+Z164+Z165+#REF!+Z167+Z168+#REF!+#REF!+#REF!+Z179+Z180+Z181+Z182+Z183+Z184+#REF!+Z185+Z186+Z187+Z188+Z189+#REF!+Z190+Z191+Z192+Z193+Z194+Z195+Z196+Z197+#REF!+Z198+Z199+Z200+Z201+#REF!+Z202+Z203+Z204+Z205+Z206+Z207+#REF!+Z208+#REF!+#REF!+#REF!+#REF!+#REF!+#REF!+#REF!+#REF!+#REF!+Z209+Z210+#REF!+Z211+Z212+Z213+Z214+Z215+Z216+Z217+Z218+Z219+Z220+Z221+Z222+Z223+Z224+#REF!+#REF!+Z225+#REF!+#REF!+Z226+#REF!+#REF!+#REF!+Z227+Z228+Z229+Z230+Z231+Z232+#REF!+Z233+Z234+Z235+Z236+#REF!+#REF!+#REF!+#REF!+#REF!+#REF!+#REF!+#REF!+#REF!+#REF!+#REF!+Z237+Z238+Z239+Z240+Z241+Z242+Z243+Z244+Z245+Z246+Z247+Z248+#REF!+#REF!+Z249+Z250+Z251+Z252+Z253+#REF!+Z254+Z255+#REF!+Z256+Z257+Z258+Z259+#REF!+Z260+#REF!+#REF!+Z261+Z262+Z263+#REF!+Z264+Z265+Z266+Z267+#REF!+Z268+Z269+Z270+Z271+Z273+Z272+Z274+Z275+Z276+#REF!+#REF!+Z277+Z278+#REF!+Z279+Z280+Z281+Z282+#REF!+#REF!+#REF!+Z283+Z284+Z285+Z286+Z287+Z289+Z290+Z293+Z294+Z295+Z296+Z297+Z298+Z299+Z300+Z301+Z302+Z303+Z304+Z305+#REF!+Z306+Z307+Z308+Z309+Z310+Z311+Z312+Z313+Z314+Z315+Z316+Z317+Z318+Z319+Z320+#REF!+Z321+#REF!+Z322+Z323+Z324+Z325+#REF!+Z326+Z327+Z328+Z329+Z330+Z331+Z332+Z333+Z334+Z335+Z336+Z337+Z338+#REF!+Z339+#REF!+#REF!+Z340+#REF!+Z341+Z342+Z343+Z344+Z345+Z346+Z347+Z348+#REF!+#REF!+#REF!+#REF!+#REF!+Z349+Z350+#REF!+Z351+#REF!+Z352+Z353+Z354+Z355+Z356+Z357+#REF!+Z358+Z359+#REF!+Z360+Z361+Z362+Z363+Z364+Z365+Z366+Z367+Z368+Z369+Z370+Z371+Z372+Z373+Z374+Z375+Z376+Z377+#REF!+Z378+Z379+Z380+#REF!+#REF!+Z381+Z382+Z383+Z384+Z385+Z386+Z387+Z388+#REF!+Z389+Z390+Z391+Z392+Z393+Z394+Z395+#REF!+#REF!+Z396+#REF!+Z397+Z398+Z399+Z400+Z401+Z402+Z403+Z404+Z405+Z406+Z407+Z408+Z409+Z410+Z411+Z412+Z413+Z414+Z415+Z416+Z417+#REF!+#REF!+#REF!+Z418+Z419+Z423+Z424+Z425+Z426+#REF!+Z427+#REF!+Z428+Z429+Z430+Z431+Z432+Z433+Z434+Z435+#REF!+#REF!+Z436+Z437+#REF!+Z438+Z439+Z440+Z441+Z442+#REF!+#REF!+Z443+Z444+Z445+#REF!+Z446+Z447+Z448+Z449+Z450+Z451+#REF!+#REF!+Z452+#REF!+#REF!+#REF!+Z453+#REF!+#REF!+#REF!+#REF!+#REF!+#REF!+Z454+Z455+Z456+Z457+Z458+Z459+Z460+Z461+Z462+Z463+Z464+#REF!+#REF!+#REF!+#REF!+#REF!+#REF!+#REF!+#REF!+#REF!+#REF!+#REF!+#REF!+#REF!+#REF!+#REF!+#REF!+#REF!+#REF!+#REF!+#REF!+#REF!+#REF!+#REF!+#REF!+#REF!+#REF!+#REF!+Z466+Z468+Z469+Z470+Z471+Z472+Z473+Z474+Z475+Z476+Z477+Z478+Z479+Z480+Z481+Z482+Z483+Z484+Z485+Z486+Z487+Z488+Z489+Z490+Z491+Z492+Z493+Z494+Z495+Z496+Z497+Z498+Z499+Z500+Z501+Z502+Z503+Z504+Z505+Z506+Z507+Z508+Z509+Z510+Z511+Z512+Z513+Z514+Z515+Z516+Z517+Z518+Z519+Z520+Z521+Z522+Z523+Z524+Z525+Z526+Z527+Z528+Z529+Z530+Z531+Z532+Z533+Z534+Z535+Z536+Z537+Z538+Z539+Z540+Z541+Z542+Z543+Z544+Z545+Z546+Z547+Z548+Z549+Z550+Z551+Z552+Z553+Z554+Z555+Z556+Z557+Z558+Z559+Z560+Z561+Z562+Z563+Z564+Z565+Z566+Z567+Z568+Z569+Z570+Z571+Z572+Z573+Z574+Z575+Z576+Z577+Z578+Z579+Z580+Z581+Z582+Z583+Z584+Z585+Z586+Z587+Z588+Z611+Z771+Z772+Z773+Z774+Z775+Z776+Z777+Z778+Z779+Z780+Z799+#REF!+#REF!+#REF!+#REF!+#REF!+Z800+Z1056+Z1057+Z1058+Z1059+Z1060+Z1061+Z1062+Z1104+Z1148</f>
        <v>#REF!</v>
      </c>
      <c r="AA1168" s="42" t="e">
        <f>+#REF!+AA164+AA165+#REF!+AA167+AA168+#REF!+#REF!+#REF!+AA179+AA180+AA181+AA182+AA183+AA184+#REF!+AA185+AA186+AA187+AA188+AA189+#REF!+AA190+AA191+AA192+AA193+AA194+AA195+AA196+AA197+#REF!+AA198+AA199+AA200+AA201+#REF!+AA202+AA203+AA204+AA205+AA206+AA207+#REF!+AA208+#REF!+#REF!+#REF!+#REF!+#REF!+#REF!+#REF!+#REF!+#REF!+AA209+AA210+#REF!+AA211+AA212+AA213+AA214+AA215+AA216+AA217+AA218+AA219+AA220+AA221+AA222+AA223+AA224+#REF!+#REF!+AA225+#REF!+#REF!+AA226+#REF!+#REF!+#REF!+AA227+AA228+AA229+AA230+AA231+AA232+#REF!+AA233+AA234+AA235+AA236+#REF!+#REF!+#REF!+#REF!+#REF!+#REF!+#REF!+#REF!+#REF!+#REF!+#REF!+AA237+AA238+AA239+AA240+AA241+AA242+AA243+AA244+AA245+AA246+AA247+AA248+#REF!+#REF!+AA249+AA250+AA251+AA252+AA253+#REF!+AA254+AA255+#REF!+AA256+AA257+AA258+AA259+#REF!+AA260+#REF!+#REF!+AA261+AA262+AA263+#REF!+AA264+AA265+AA266+AA267+#REF!+AA268+AA269+AA270+AA271+AA273+AA272+AA274+AA275+AA276+#REF!+#REF!+AA277+AA278+#REF!+AA279+AA280+AA281+AA282+#REF!+#REF!+#REF!+AA283+AA284+AA285+AA286+AA287+AA289+AA290+AA293+AA294+AA295+AA296+AA297+AA298+AA299+AA300+AA301+AA302+AA303+AA304+AA305+#REF!+AA306+AA307+AA308+AA309+AA310+AA311+AA312+AA313+AA314+AA315+AA316+AA317+AA318+AA319+AA320+#REF!+AA321+#REF!+AA322+AA323+AA324+AA325+#REF!+AA326+AA327+AA328+AA329+AA330+AA331+AA332+AA333+AA334+AA335+AA336+AA337+AA338+#REF!+AA339+#REF!+#REF!+AA340+#REF!+AA341+AA342+AA343+AA344+AA345+AA346+AA347+AA348+#REF!+#REF!+#REF!+#REF!+#REF!+AA349+AA350+#REF!+AA351+#REF!+AA352+AA353+AA354+AA355+AA356+AA357+#REF!+AA358+AA359+#REF!+AA360+AA361+AA362+AA363+AA364+AA365+AA366+AA367+AA368+AA369+AA370+AA371+AA372+AA373+AA374+AA375+AA376+AA377+#REF!+AA378+AA379+AA380+#REF!+#REF!+AA381+AA382+AA383+AA384+AA385+AA386+AA387+AA388+#REF!+AA389+AA390+AA391+AA392+AA393+AA394+AA395+#REF!+#REF!+AA396+#REF!+AA397+AA398+AA399+AA400+AA401+AA402+AA403+AA404+AA405+AA406+AA407+AA408+AA409+AA410+AA411+AA412+AA413+AA414+AA415+AA416+AA417+#REF!+#REF!+#REF!+AA418+AA419+AA423+AA424+AA425+AA426+#REF!+AA427+#REF!+AA428+AA429+AA430+AA431+AA432+AA433+AA434+AA435+#REF!+#REF!+AA436+AA437+#REF!+AA438+AA439+AA440+AA441+AA442+#REF!+#REF!+AA443+AA444+AA445+#REF!+AA446+AA447+AA448+AA449+AA450+AA451+#REF!+#REF!+AA452+#REF!+#REF!+#REF!+AA453+#REF!+#REF!+#REF!+#REF!+#REF!+#REF!+AA454+AA455+AA456+AA457+AA458+AA459+AA460+AA461+AA462+AA463+AA464+#REF!+#REF!+#REF!+#REF!+#REF!+#REF!+#REF!+#REF!+#REF!+#REF!+#REF!+#REF!+#REF!+#REF!+#REF!+#REF!+#REF!+#REF!+#REF!+#REF!+#REF!+#REF!+#REF!+#REF!+#REF!+#REF!+#REF!+AA466+AA468+AA469+AA470+AA471+AA472+AA473+AA474+AA475+AA476+AA477+AA478+AA479+AA480+AA481+AA482+AA483+AA484+AA485+AA486+AA487+AA488+AA489+AA490+AA491+AA492+AA493+AA494+AA495+AA496+AA497+AA498+AA499+AA500+AA501+AA502+AA503+AA504+AA505+AA506+AA507+AA508+AA509+AA510+AA511+AA512+AA513+AA514+AA515+AA516+AA517+AA518+AA519+AA520+AA521+AA522+AA523+AA524+AA525+AA526+AA527+AA528+AA529+AA530+AA531+AA532+AA533+AA534+AA535+AA536+AA537+AA538+AA539+AA540+AA541+AA542+AA543+AA544+AA545+AA546+AA547+AA548+AA549+AA550+AA551+AA552+AA553+AA554+AA555+AA556+AA557+AA558+AA559+AA560+AA561+AA562+AA563+AA564+AA565+AA566+AA567+AA568+AA569+AA570+AA571+AA572+AA573+AA574+AA575+AA576+AA577+AA578+AA579+AA580+AA581+AA582+AA583+AA584+AA585+AA586+AA587+AA588+AA611+AA771+AA772+AA773+AA774+AA775+AA776+AA777+AA778+AA779+AA780+AA799+#REF!+#REF!+#REF!+#REF!+#REF!+AA800+AA1056+AA1057+AA1058+AA1059+AA1060+AA1061+AA1062+AA1104+AA1148</f>
        <v>#REF!</v>
      </c>
      <c r="AB1168" s="42" t="e">
        <f>+#REF!+AB164+AB165+#REF!+AB167+AB168+#REF!+#REF!+#REF!+AB179+AB180+AB181+AB182+AB183+AB184+#REF!+AB185+AB186+AB187+AB188+AB189+#REF!+AB190+AB191+AB192+AB193+AB194+AB195+AB196+AB197+#REF!+AB198+AB199+AB200+AB201+#REF!+AB202+AB203+AB204+AB205+AB206+AB207+#REF!+AB208+#REF!+#REF!+#REF!+#REF!+#REF!+#REF!+#REF!+#REF!+#REF!+AB209+AB210+#REF!+AB211+AB212+AB213+AB214+AB215+AB216+AB217+AB218+AB219+AB220+AB221+AB222+AB223+AB224+#REF!+#REF!+AB225+#REF!+#REF!+AB226+#REF!+#REF!+#REF!+AB227+AB228+AB229+AB230+AB231+AB232+#REF!+AB233+AB234+AB235+AB236+#REF!+#REF!+#REF!+#REF!+#REF!+#REF!+#REF!+#REF!+#REF!+#REF!+#REF!+AB237+AB238+AB239+AB240+AB241+AB242+AB243+AB244+AB245+AB246+AB247+AB248+#REF!+#REF!+AB249+AB250+AB251+AB252+AB253+#REF!+AB254+AB255+#REF!+AB256+AB257+AB258+AB259+#REF!+AB260+#REF!+#REF!+AB261+AB262+AB263+#REF!+AB264+AB265+AB266+AB267+#REF!+AB268+AB269+AB270+AB271+AB273+AB272+AB274+AB275+AB276+#REF!+#REF!+AB277+AB278+#REF!+AB279+AB280+AB281+AB282+#REF!+#REF!+#REF!+AB283+AB284+AB285+AB286+AB287+AB289+AB290+AB293+AB294+AB295+AB296+AB297+AB298+AB299+AB300+AB301+AB302+AB303+AB304+AB305+#REF!+AB306+AB307+AB308+AB309+AB310+AB311+AB312+AB313+AB314+AB315+AB316+AB317+AB318+AB319+AB320+#REF!+AB321+#REF!+AB322+AB323+AB324+AB325+#REF!+AB326+AB327+AB328+AB329+AB330+AB331+AB332+AB333+AB334+AB335+AB336+AB337+AB338+#REF!+AB339+#REF!+#REF!+AB340+#REF!+AB341+AB342+AB343+AB344+AB345+AB346+AB347+AB348+#REF!+#REF!+#REF!+#REF!+#REF!+AB349+AB350+#REF!+AB351+#REF!+AB352+AB353+AB354+AB355+AB356+AB357+#REF!+AB358+AB359+#REF!+AB360+AB361+AB362+AB363+AB364+AB365+AB366+AB367+AB368+AB369+AB370+AB371+AB372+AB373+AB374+AB375+AB376+AB377+#REF!+AB378+AB379+AB380+#REF!+#REF!+AB381+AB382+AB383+AB384+AB385+AB386+AB387+AB388+#REF!+AB389+AB390+AB391+AB392+AB393+AB394+AB395+#REF!+#REF!+AB396+#REF!+AB397+AB398+AB399+AB400+AB401+AB402+AB403+AB404+AB405+AB406+AB407+AB408+AB409+AB410+AB411+AB412+AB413+AB414+AB415+AB416+AB417+#REF!+#REF!+#REF!+AB418+AB419+AB423+AB424+AB425+AB426+#REF!+AB427+#REF!+AB428+AB429+AB430+AB431+AB432+AB433+AB434+AB435+#REF!+#REF!+AB436+AB437+#REF!+AB438+AB439+AB440+AB441+AB442+#REF!+#REF!+AB443+AB444+AB445+#REF!+AB446+AB447+AB448+AB449+AB450+AB451+#REF!+#REF!+AB452+#REF!+#REF!+#REF!+AB453+#REF!+#REF!+#REF!+#REF!+#REF!+#REF!+AB454+AB455+AB456+AB457+AB458+AB459+AB460+AB461+AB462+AB463+AB464+#REF!+#REF!+#REF!+#REF!+#REF!+#REF!+#REF!+#REF!+#REF!+#REF!+#REF!+#REF!+#REF!+#REF!+#REF!+#REF!+#REF!+#REF!+#REF!+#REF!+#REF!+#REF!+#REF!+#REF!+#REF!+#REF!+#REF!+AB466+AB468+AB469+AB470+AB471+AB472+AB473+AB474+AB475+AB476+AB477+AB478+AB479+AB480+AB481+AB482+AB483+AB484+AB485+AB486+AB487+AB488+AB489+AB490+AB491+AB492+AB493+AB494+AB495+AB496+AB497+AB498+AB499+AB500+AB501+AB502+AB503+AB504+AB505+AB506+AB507+AB508+AB509+AB510+AB511+AB512+AB513+AB514+AB515+AB516+AB517+AB518+AB519+AB520+AB521+AB522+AB523+AB524+AB525+AB526+AB527+AB528+AB529+AB530+AB531+AB532+AB533+AB534+AB535+AB536+AB537+AB538+AB539+AB540+AB541+AB542+AB543+AB544+AB545+AB546+AB547+AB548+AB549+AB550+AB551+AB552+AB553+AB554+AB555+AB556+AB557+AB558+AB559+AB560+AB561+AB562+AB563+AB564+AB565+AB566+AB567+AB568+AB569+AB570+AB571+AB572+AB573+AB574+AB575+AB576+AB577+AB578+AB579+AB580+AB581+AB582+AB583+AB584+AB585+AB586+AB587+AB588+AB611+AB771+AB772+AB773+AB774+AB775+AB776+AB777+AB778+AB779+AB780+AB799+#REF!+#REF!+#REF!+#REF!+#REF!+AB800+AB1056+AB1057+AB1058+AB1059+AB1060+AB1061+AB1062+AB1104+AB1148</f>
        <v>#REF!</v>
      </c>
      <c r="AC1168" s="42" t="e">
        <f>+#REF!+AC164+AC165+#REF!+AC167+AC168+#REF!+#REF!+#REF!+AC179+AC180+AC181+AC182+AC183+AC184+#REF!+AC185+AC186+AC187+AC188+AC189+#REF!+AC190+AC191+AC192+AC193+AC194+AC195+AC196+AC197+#REF!+AC198+AC199+AC200+AC201+#REF!+AC202+AC203+AC204+AC205+AC206+AC207+#REF!+AC208+#REF!+#REF!+#REF!+#REF!+#REF!+#REF!+#REF!+#REF!+#REF!+AC209+AC210+#REF!+AC211+AC212+AC213+AC214+AC215+AC216+AC217+AC218+AC219+AC220+AC221+AC222+AC223+AC224+#REF!+#REF!+AC225+#REF!+#REF!+AC226+#REF!+#REF!+#REF!+AC227+AC228+AC229+AC230+AC231+AC232+#REF!+AC233+AC234+AC235+AC236+#REF!+#REF!+#REF!+#REF!+#REF!+#REF!+#REF!+#REF!+#REF!+#REF!+#REF!+AC237+AC238+AC239+AC240+AC241+AC242+AC243+AC244+AC245+AC246+AC247+AC248+#REF!+#REF!+AC249+AC250+AC251+AC252+AC253+#REF!+AC254+AC255+#REF!+AC256+AC257+AC258+AC259+#REF!+AC260+#REF!+#REF!+AC261+AC262+AC263+#REF!+AC264+AC265+AC266+AC267+#REF!+AC268+AC269+AC270+AC271+AC273+AC272+AC274+AC275+AC276+#REF!+#REF!+AC277+AC278+#REF!+AC279+AC280+AC281+AC282+#REF!+#REF!+#REF!+AC283+AC284+AC285+AC286+AC287+AC289+AC290+AC293+AC294+AC295+AC296+AC297+AC298+AC299+AC300+AC301+AC302+AC303+AC304+AC305+#REF!+AC306+AC307+AC308+AC309+AC310+AC311+AC312+AC313+AC314+AC315+AC316+AC317+AC318+AC319+AC320+#REF!+AC321+#REF!+AC322+AC323+AC324+AC325+#REF!+AC326+AC327+AC328+AC329+AC330+AC331+AC332+AC333+AC334+AC335+AC336+AC337+AC338+#REF!+AC339+#REF!+#REF!+AC340+#REF!+AC341+AC342+AC343+AC344+AC345+AC346+AC347+AC348+#REF!+#REF!+#REF!+#REF!+#REF!+AC349+AC350+#REF!+AC351+#REF!+AC352+AC353+AC354+AC355+AC356+AC357+#REF!+AC358+AC359+#REF!+AC360+AC361+AC362+AC363+AC364+AC365+AC366+AC367+AC368+AC369+AC370+AC371+AC372+AC373+AC374+AC375+AC376+AC377+#REF!+AC378+AC379+AC380+#REF!+#REF!+AC381+AC382+AC383+AC384+AC385+AC386+AC387+AC388+#REF!+AC389+AC390+AC391+AC392+AC393+AC394+AC395+#REF!+#REF!+AC396+#REF!+AC397+AC398+AC399+AC400+AC401+AC402+AC403+AC404+AC405+AC406+AC407+AC408+AC409+AC410+AC411+AC412+AC413+AC414+AC415+AC416+AC417+#REF!+#REF!+#REF!+AC418+AC419+AC423+AC424+AC425+AC426+#REF!+AC427+#REF!+AC428+AC429+AC430+AC431+AC432+AC433+AC434+AC435+#REF!+#REF!+AC436+AC437+#REF!+AC438+AC439+AC440+AC441+AC442+#REF!+#REF!+AC443+AC444+AC445+#REF!+AC446+AC447+AC448+AC449+AC450+AC451+#REF!+#REF!+AC452+#REF!+#REF!+#REF!+AC453+#REF!+#REF!+#REF!+#REF!+#REF!+#REF!+AC454+AC455+AC456+AC457+AC458+AC459+AC460+AC461+AC462+AC463+AC464+#REF!+#REF!+#REF!+#REF!+#REF!+#REF!+#REF!+#REF!+#REF!+#REF!+#REF!+#REF!+#REF!+#REF!+#REF!+#REF!+#REF!+#REF!+#REF!+#REF!+#REF!+#REF!+#REF!+#REF!+#REF!+#REF!+#REF!+AC466+AC468+AC469+AC470+AC471+AC472+AC473+AC474+AC475+AC476+AC477+AC478+AC479+AC480+AC481+AC482+AC483+AC484+AC485+AC486+AC487+AC488+AC489+AC490+AC491+AC492+AC493+AC494+AC495+AC496+AC497+AC498+AC499+AC500+AC501+AC502+AC503+AC504+AC505+AC506+AC507+AC508+AC509+AC510+AC511+AC512+AC513+AC514+AC515+AC516+AC517+AC518+AC519+AC520+AC521+AC522+AC523+AC524+AC525+AC526+AC527+AC528+AC529+AC530+AC531+AC532+AC533+AC534+AC535+AC536+AC537+AC538+AC539+AC540+AC541+AC542+AC543+AC544+AC545+AC546+AC547+AC548+AC549+AC550+AC551+AC552+AC553+AC554+AC555+AC556+AC557+AC558+AC559+AC560+AC561+AC562+AC563+AC564+AC565+AC566+AC567+AC568+AC569+AC570+AC571+AC572+AC573+AC574+AC575+AC576+AC577+AC578+AC579+AC580+AC581+AC582+AC583+AC584+AC585+AC586+AC587+AC588+AC611+AC771+AC772+AC773+AC774+AC775+AC776+AC777+AC778+AC779+AC780+AC799+#REF!+#REF!+#REF!+#REF!+#REF!+AC800+AC1056+AC1057+AC1058+AC1059+AC1060+AC1061+AC1062+AC1104+AC1148</f>
        <v>#REF!</v>
      </c>
      <c r="AD1168" s="42" t="e">
        <f>+#REF!+AD164+AD165+#REF!+AD167+AD168+#REF!+#REF!+#REF!+AD179+AD180+AD181+AD182+AD183+AD184+#REF!+AD185+AD186+AD187+AD188+AD189+#REF!+AD190+AD191+AD192+AD193+AD194+AD195+AD196+AD197+#REF!+AD198+AD199+AD200+AD201+#REF!+AD202+AD203+AD204+AD205+AD206+AD207+#REF!+AD208+#REF!+#REF!+#REF!+#REF!+#REF!+#REF!+#REF!+#REF!+#REF!+AD209+AD210+#REF!+AD211+AD212+AD213+AD214+AD215+AD216+AD217+AD218+AD219+AD220+AD221+AD222+AD223+AD224+#REF!+#REF!+AD225+#REF!+#REF!+AD226+#REF!+#REF!+#REF!+AD227+AD228+AD229+AD230+AD231+AD232+#REF!+AD233+AD234+AD235+AD236+#REF!+#REF!+#REF!+#REF!+#REF!+#REF!+#REF!+#REF!+#REF!+#REF!+#REF!+AD237+AD238+AD239+AD240+AD241+AD242+AD243+AD244+AD245+AD246+AD247+AD248+#REF!+#REF!+AD249+AD250+AD251+AD252+AD253+#REF!+AD254+AD255+#REF!+AD256+AD257+AD258+AD259+#REF!+AD260+#REF!+#REF!+AD261+AD262+AD263+#REF!+AD264+AD265+AD266+AD267+#REF!+AD268+AD269+AD270+AD271+AD273+AD272+AD274+AD275+AD276+#REF!+#REF!+AD277+AD278+#REF!+AD279+AD280+AD281+AD282+#REF!+#REF!+#REF!+AD283+AD284+AD285+AD286+AD287+AD289+AD290+AD293+AD294+AD295+AD296+AD297+AD298+AD299+AD300+AD301+AD302+AD303+AD304+AD305+#REF!+AD306+AD307+AD308+AD309+AD310+AD311+AD312+AD313+AD314+AD315+AD316+AD317+AD318+AD319+AD320+#REF!+AD321+#REF!+AD322+AD323+AD324+AD325+#REF!+AD326+AD327+AD328+AD329+AD330+AD331+AD332+AD333+AD334+AD335+AD336+AD337+AD338+#REF!+AD339+#REF!+#REF!+AD340+#REF!+AD341+AD342+AD343+AD344+AD345+AD346+AD347+AD348+#REF!+#REF!+#REF!+#REF!+#REF!+AD349+AD350+#REF!+AD351+#REF!+AD352+AD353+AD354+AD355+AD356+AD357+#REF!+AD358+AD359+#REF!+AD360+AD361+AD362+AD363+AD364+AD365+AD366+AD367+AD368+AD369+AD370+AD371+AD372+AD373+AD374+AD375+AD376+AD377+#REF!+AD378+AD379+AD380+#REF!+#REF!+AD381+AD382+AD383+AD384+AD385+AD386+AD387+AD388+#REF!+AD389+AD390+AD391+AD392+AD393+AD394+AD395+#REF!+#REF!+AD396+#REF!+AD397+AD398+AD399+AD400+AD401+AD402+AD403+AD404+AD405+AD406+AD407+AD408+AD409+AD410+AD411+AD412+AD413+AD414+AD415+AD416+AD417+#REF!+#REF!+#REF!+AD418+AD419+AD423+AD424+AD425+AD426+#REF!+AD427+#REF!+AD428+AD429+AD430+AD431+AD432+AD433+AD434+AD435+#REF!+#REF!+AD436+AD437+#REF!+AD438+AD439+AD440+AD441+AD442+#REF!+#REF!+AD443+AD444+AD445+#REF!+AD446+AD447+AD448+AD449+AD450+AD451+#REF!+#REF!+AD452+#REF!+#REF!+#REF!+AD453+#REF!+#REF!+#REF!+#REF!+#REF!+#REF!+AD454+AD455+AD456+AD457+AD458+AD459+AD460+AD461+AD462+AD463+AD464+#REF!+#REF!+#REF!+#REF!+#REF!+#REF!+#REF!+#REF!+#REF!+#REF!+#REF!+#REF!+#REF!+#REF!+#REF!+#REF!+#REF!+#REF!+#REF!+#REF!+#REF!+#REF!+#REF!+#REF!+#REF!+#REF!+#REF!+AD466+AD468+AD469+AD470+AD471+AD472+AD473+AD474+AD475+AD476+AD477+AD478+AD479+AD480+AD481+AD482+AD483+AD484+AD485+AD486+AD487+AD488+AD489+AD490+AD491+AD492+AD493+AD494+AD495+AD496+AD497+AD498+AD499+AD500+AD501+AD502+AD503+AD504+AD505+AD506+AD507+AD508+AD509+AD510+AD511+AD512+AD513+AD514+AD515+AD516+AD517+AD518+AD519+AD520+AD521+AD522+AD523+AD524+AD525+AD526+AD527+AD528+AD529+AD530+AD531+AD532+AD533+AD534+AD535+AD536+AD537+AD538+AD539+AD540+AD541+AD542+AD543+AD544+AD545+AD546+AD547+AD548+AD549+AD550+AD551+AD552+AD553+AD554+AD555+AD556+AD557+AD558+AD559+AD560+AD561+AD562+AD563+AD564+AD565+AD566+AD567+AD568+AD569+AD570+AD571+AD572+AD573+AD574+AD575+AD576+AD577+AD578+AD579+AD580+AD581+AD582+AD583+AD584+AD585+AD586+AD587+AD588+AD611+AD771+AD772+AD773+AD774+AD775+AD776+AD777+AD778+AD779+AD780+AD799+#REF!+#REF!+#REF!+#REF!+#REF!+AD800+AD1056+AD1057+AD1058+AD1059+AD1060+AD1061+AD1062+AD1104+AD1148</f>
        <v>#REF!</v>
      </c>
      <c r="AE1168" s="42" t="e">
        <f>+#REF!+AE164+AE165+#REF!+AE167+AE168+#REF!+#REF!+#REF!+AE179+AE180+AE181+AE182+AE183+AE184+#REF!+AE185+AE186+AE187+AE188+AE189+#REF!+AE190+AE191+AE192+AE193+AE194+AE195+AE196+AE197+#REF!+AE198+AE199+AE200+AE201+#REF!+AE202+AE203+AE204+AE205+AE206+AE207+#REF!+AE208+#REF!+#REF!+#REF!+#REF!+#REF!+#REF!+#REF!+#REF!+#REF!+AE209+AE210+#REF!+AE211+AE212+AE213+AE214+AE215+AE216+AE217+AE218+AE219+AE220+AE221+AE222+AE223+AE224+#REF!+#REF!+AE225+#REF!+#REF!+AE226+#REF!+#REF!+#REF!+AE227+AE228+AE229+AE230+AE231+AE232+#REF!+AE233+AE234+AE235+AE236+#REF!+#REF!+#REF!+#REF!+#REF!+#REF!+#REF!+#REF!+#REF!+#REF!+#REF!+AE237+AE238+AE239+AE240+AE241+AE242+AE243+AE244+AE245+AE246+AE247+AE248+#REF!+#REF!+AE249+AE250+AE251+AE252+AE253+#REF!+AE254+AE255+#REF!+AE256+AE257+AE258+AE259+#REF!+AE260+#REF!+#REF!+AE261+AE262+AE263+#REF!+AE264+AE265+AE266+AE267+#REF!+AE268+AE269+AE270+AE271+AE273+AE272+AE274+AE275+AE276+#REF!+#REF!+AE277+AE278+#REF!+AE279+AE280+AE281+AE282+#REF!+#REF!+#REF!+AE283+AE284+AE285+AE286+AE287+AE289+AE290+AE293+AE294+AE295+AE296+AE297+AE298+AE299+AE300+AE301+AE302+AE303+AE304+AE305+#REF!+AE306+AE307+AE308+AE309+AE310+AE311+AE312+AE313+AE314+AE315+AE316+AE317+AE318+AE319+AE320+#REF!+AE321+#REF!+AE322+AE323+AE324+AE325+#REF!+AE326+AE327+AE328+AE329+AE330+AE331+AE332+AE333+AE334+AE335+AE336+AE337+AE338+#REF!+AE339+#REF!+#REF!+AE340+#REF!+AE341+AE342+AE343+AE344+AE345+AE346+AE347+AE348+#REF!+#REF!+#REF!+#REF!+#REF!+AE349+AE350+#REF!+AE351+#REF!+AE352+AE353+AE354+AE355+AE356+AE357+#REF!+AE358+AE359+#REF!+AE360+AE361+AE362+AE363+AE364+AE365+AE366+AE367+AE368+AE369+AE370+AE371+AE372+AE373+AE374+AE375+AE376+AE377+#REF!+AE378+AE379+AE380+#REF!+#REF!+AE381+AE382+AE383+AE384+AE385+AE386+AE387+AE388+#REF!+AE389+AE390+AE391+AE392+AE393+AE394+AE395+#REF!+#REF!+AE396+#REF!+AE397+AE398+AE399+AE400+AE401+AE402+AE403+AE404+AE405+AE406+AE407+AE408+AE409+AE410+AE411+AE412+AE413+AE414+AE415+AE416+AE417+#REF!+#REF!+#REF!+AE418+AE419+AE423+AE424+AE425+AE426+#REF!+AE427+#REF!+AE428+AE429+AE430+AE431+AE432+AE433+AE434+AE435+#REF!+#REF!+AE436+AE437+#REF!+AE438+AE439+AE440+AE441+AE442+#REF!+#REF!+AE443+AE444+AE445+#REF!+AE446+AE447+AE448+AE449+AE450+AE451+#REF!+#REF!+AE452+#REF!+#REF!+#REF!+AE453+#REF!+#REF!+#REF!+#REF!+#REF!+#REF!+AE454+AE455+AE456+AE457+AE458+AE459+AE460+AE461+AE462+AE463+AE464+#REF!+#REF!+#REF!+#REF!+#REF!+#REF!+#REF!+#REF!+#REF!+#REF!+#REF!+#REF!+#REF!+#REF!+#REF!+#REF!+#REF!+#REF!+#REF!+#REF!+#REF!+#REF!+#REF!+#REF!+#REF!+#REF!+#REF!+AE466+AE468+AE469+AE470+AE471+AE472+AE473+AE474+AE475+AE476+AE477+AE478+AE479+AE480+AE481+AE482+AE483+AE484+AE485+AE486+AE487+AE488+AE489+AE490+AE491+AE492+AE493+AE494+AE495+AE496+AE497+AE498+AE499+AE500+AE501+AE502+AE503+AE504+AE505+AE506+AE507+AE508+AE509+AE510+AE511+AE512+AE513+AE514+AE515+AE516+AE517+AE518+AE519+AE520+AE521+AE522+AE523+AE524+AE525+AE526+AE527+AE528+AE529+AE530+AE531+AE532+AE533+AE534+AE535+AE536+AE537+AE538+AE539+AE540+AE541+AE542+AE543+AE544+AE545+AE546+AE547+AE548+AE549+AE550+AE551+AE552+AE553+AE554+AE555+AE556+AE557+AE558+AE559+AE560+AE561+AE562+AE563+AE564+AE565+AE566+AE567+AE568+AE569+AE570+AE571+AE572+AE573+AE574+AE575+AE576+AE577+AE578+AE579+AE580+AE581+AE582+AE583+AE584+AE585+AE586+AE587+AE588+AE611+AE771+AE772+AE773+AE774+AE775+AE776+AE777+AE778+AE779+AE780+AE799+#REF!+#REF!+#REF!+#REF!+#REF!+AE800+AE1056+AE1057+AE1058+AE1059+AE1060+AE1061+AE1062+AE1104+AE1148</f>
        <v>#REF!</v>
      </c>
      <c r="AF1168" s="42" t="e">
        <f>+#REF!+AF164+AF165+#REF!+AF167+AF168+#REF!+#REF!+#REF!+AF179+AF180+AF181+AF182+AF183+AF184+#REF!+AF185+AF186+AF187+AF188+AF189+#REF!+AF190+AF191+AF192+AF193+AF194+AF195+AF196+AF197+#REF!+AF198+AF199+AF200+AF201+#REF!+AF202+AF203+AF204+AF205+AF206+AF207+#REF!+AF208+#REF!+#REF!+#REF!+#REF!+#REF!+#REF!+#REF!+#REF!+#REF!+AF209+AF210+#REF!+AF211+AF212+AF213+AF214+AF215+AF216+AF217+AF218+AF219+AF220+AF221+AF222+AF223+AF224+#REF!+#REF!+AF225+#REF!+#REF!+AF226+#REF!+#REF!+#REF!+AF227+AF228+AF229+AF230+AF231+AF232+#REF!+AF233+AF234+AF235+AF236+#REF!+#REF!+#REF!+#REF!+#REF!+#REF!+#REF!+#REF!+#REF!+#REF!+#REF!+AF237+AF238+AF239+AF240+AF241+AF242+AF243+AF244+AF245+AF246+AF247+AF248+#REF!+#REF!+AF249+AF250+AF251+AF252+AF253+#REF!+AF254+AF255+#REF!+AF256+AF257+AF258+AF259+#REF!+AF260+#REF!+#REF!+AF261+AF262+AF263+#REF!+AF264+AF265+AF266+AF267+#REF!+AF268+AF269+AF270+AF271+AF273+AF272+AF274+AF275+AF276+#REF!+#REF!+AF277+AF278+#REF!+AF279+AF280+AF281+AF282+#REF!+#REF!+#REF!+AF283+AF284+AF285+AF286+AF287+AF289+AF290+AF293+AF294+AF295+AF296+AF297+AF298+AF299+AF300+AF301+AF302+AF303+AF304+AF305+#REF!+AF306+AF307+AF308+AF309+AF310+AF311+AF312+AF313+AF314+AF315+AF316+AF317+AF318+AF319+AF320+#REF!+AF321+#REF!+AF322+AF323+AF324+AF325+#REF!+AF326+AF327+AF328+AF329+AF330+AF331+AF332+AF333+AF334+AF335+AF336+AF337+AF338+#REF!+AF339+#REF!+#REF!+AF340+#REF!+AF341+AF342+AF343+AF344+AF345+AF346+AF347+AF348+#REF!+#REF!+#REF!+#REF!+#REF!+AF349+AF350+#REF!+AF351+#REF!+AF352+AF353+AF354+AF355+AF356+AF357+#REF!+AF358+AF359+#REF!+AF360+AF361+AF362+AF363+AF364+AF365+AF366+AF367+AF368+AF369+AF370+AF371+AF372+AF373+AF374+AF375+AF376+AF377+#REF!+AF378+AF379+AF380+#REF!+#REF!+AF381+AF382+AF383+AF384+AF385+AF386+AF387+AF388+#REF!+AF389+AF390+AF391+AF392+AF393+AF394+AF395+#REF!+#REF!+AF396+#REF!+AF397+AF398+AF399+AF400+AF401+AF402+AF403+AF404+AF405+AF406+AF407+AF408+AF409+AF410+AF411+AF412+AF413+AF414+AF415+AF416+AF417+#REF!+#REF!+#REF!+AF418+AF419+AF423+AF424+AF425+AF426+#REF!+AF427+#REF!+AF428+AF429+AF430+AF431+AF432+AF433+AF434+AF435+#REF!+#REF!+AF436+AF437+#REF!+AF438+AF439+AF440+AF441+AF442+#REF!+#REF!+AF443+AF444+AF445+#REF!+AF446+AF447+AF448+AF449+AF450+AF451+#REF!+#REF!+AF452+#REF!+#REF!+#REF!+AF453+#REF!+#REF!+#REF!+#REF!+#REF!+#REF!+AF454+AF455+AF456+AF457+AF458+AF459+AF460+AF461+AF462+AF463+AF464+#REF!+#REF!+#REF!+#REF!+#REF!+#REF!+#REF!+#REF!+#REF!+#REF!+#REF!+#REF!+#REF!+#REF!+#REF!+#REF!+#REF!+#REF!+#REF!+#REF!+#REF!+#REF!+#REF!+#REF!+#REF!+#REF!+#REF!+AF466+AF468+AF469+AF470+AF471+AF472+AF473+AF474+AF475+AF476+AF477+AF478+AF479+AF480+AF481+AF482+AF483+AF484+AF485+AF486+AF487+AF488+AF489+AF490+AF491+AF492+AF493+AF494+AF495+AF496+AF497+AF498+AF499+AF500+AF501+AF502+AF503+AF504+AF505+AF506+AF507+AF508+AF509+AF510+AF511+AF512+AF513+AF514+AF515+AF516+AF517+AF518+AF519+AF520+AF521+AF522+AF523+AF524+AF525+AF526+AF527+AF528+AF529+AF530+AF531+AF532+AF533+AF534+AF535+AF536+AF537+AF538+AF539+AF540+AF541+AF542+AF543+AF544+AF545+AF546+AF547+AF548+AF549+AF550+AF551+AF552+AF553+AF554+AF555+AF556+AF557+AF558+AF559+AF560+AF561+AF562+AF563+AF564+AF565+AF566+AF567+AF568+AF569+AF570+AF571+AF572+AF573+AF574+AF575+AF576+AF577+AF578+AF579+AF580+AF581+AF582+AF583+AF584+AF585+AF586+AF587+AF588+AF611+AF771+AF772+AF773+AF774+AF775+AF776+AF777+AF778+AF779+AF780+AF799+#REF!+#REF!+#REF!+#REF!+#REF!+AF800+AF1056+AF1057+AF1058+AF1059+AF1060+AF1061+AF1062+AF1104+AF1148</f>
        <v>#REF!</v>
      </c>
      <c r="AG1168" s="42" t="e">
        <f>+#REF!+AG164+AG165+#REF!+AG167+AG168+#REF!+#REF!+#REF!+AG179+AG180+AG181+AG182+AG183+AG184+#REF!+AG185+AG186+AG187+AG188+AG189+#REF!+AG190+AG191+AG192+AG193+AG194+AG195+AG196+AG197+#REF!+AG198+AG199+AG200+AG201+#REF!+AG202+AG203+AG204+AG205+AG206+AG207+#REF!+AG208+#REF!+#REF!+#REF!+#REF!+#REF!+#REF!+#REF!+#REF!+#REF!+AG209+AG210+#REF!+AG211+AG212+AG213+AG214+AG215+AG216+AG217+AG218+AG219+AG220+AG221+AG222+AG223+AG224+#REF!+#REF!+AG225+#REF!+#REF!+AG226+#REF!+#REF!+#REF!+AG227+AG228+AG229+AG230+AG231+AG232+#REF!+AG233+AG234+AG235+AG236+#REF!+#REF!+#REF!+#REF!+#REF!+#REF!+#REF!+#REF!+#REF!+#REF!+#REF!+AG237+AG238+AG239+AG240+AG241+AG242+AG243+AG244+AG245+AG246+AG247+AG248+#REF!+#REF!+AG249+AG250+AG251+AG252+AG253+#REF!+AG254+AG255+#REF!+AG256+AG257+AG258+AG259+#REF!+AG260+#REF!+#REF!+AG261+AG262+AG263+#REF!+AG264+AG265+AG266+AG267+#REF!+AG268+AG269+AG270+AG271+AG273+AG272+AG274+AG275+AG276+#REF!+#REF!+AG277+AG278+#REF!+AG279+AG280+AG281+AG282+#REF!+#REF!+#REF!+AG283+AG284+AG285+AG286+AG287+AG289+AG290+AG293+AG294+AG295+AG296+AG297+AG298+AG299+AG300+AG301+AG302+AG303+AG304+AG305+#REF!+AG306+AG307+AG308+AG309+AG310+AG311+AG312+AG313+AG314+AG315+AG316+AG317+AG318+AG319+AG320+#REF!+AG321+#REF!+AG322+AG323+AG324+AG325+#REF!+AG326+AG327+AG328+AG329+AG330+AG331+AG332+AG333+AG334+AG335+AG336+AG337+AG338+#REF!+AG339+#REF!+#REF!+AG340+#REF!+AG341+AG342+AG343+AG344+AG345+AG346+AG347+AG348+#REF!+#REF!+#REF!+#REF!+#REF!+AG349+AG350+#REF!+AG351+#REF!+AG352+AG353+AG354+AG355+AG356+AG357+#REF!+AG358+AG359+#REF!+AG360+AG361+AG362+AG363+AG364+AG365+AG366+AG367+AG368+AG369+AG370+AG371+AG372+AG373+AG374+AG375+AG376+AG377+#REF!+AG378+AG379+AG380+#REF!+#REF!+AG381+AG382+AG383+AG384+AG385+AG386+AG387+AG388+#REF!+AG389+AG390+AG391+AG392+AG393+AG394+AG395+#REF!+#REF!+AG396+#REF!+AG397+AG398+AG399+AG400+AG401+AG402+AG403+AG404+AG405+AG406+AG407+AG408+AG409+AG410+AG411+AG412+AG413+AG414+AG415+AG416+AG417+#REF!+#REF!+#REF!+AG418+AG419+AG423+AG424+AG425+AG426+#REF!+AG427+#REF!+AG428+AG429+AG430+AG431+AG432+AG433+AG434+AG435+#REF!+#REF!+AG436+AG437+#REF!+AG438+AG439+AG440+AG441+AG442+#REF!+#REF!+AG443+AG444+AG445+#REF!+AG446+AG447+AG448+AG449+AG450+AG451+#REF!+#REF!+AG452+#REF!+#REF!+#REF!+AG453+#REF!+#REF!+#REF!+#REF!+#REF!+#REF!+AG454+AG455+AG456+AG457+AG458+AG459+AG460+AG461+AG462+AG463+AG464+#REF!+#REF!+#REF!+#REF!+#REF!+#REF!+#REF!+#REF!+#REF!+#REF!+#REF!+#REF!+#REF!+#REF!+#REF!+#REF!+#REF!+#REF!+#REF!+#REF!+#REF!+#REF!+#REF!+#REF!+#REF!+#REF!+#REF!+AG466+AG468+AG469+AG470+AG471+AG472+AG473+AG474+AG475+AG476+AG477+AG478+AG479+AG480+AG481+AG482+AG483+AG484+AG485+AG486+AG487+AG488+AG489+AG490+AG491+AG492+AG493+AG494+AG495+AG496+AG497+AG498+AG499+AG500+AG501+AG502+AG503+AG504+AG505+AG506+AG507+AG508+AG509+AG510+AG511+AG512+AG513+AG514+AG515+AG516+AG517+AG518+AG519+AG520+AG521+AG522+AG523+AG524+AG525+AG526+AG527+AG528+AG529+AG530+AG531+AG532+AG533+AG534+AG535+AG536+AG537+AG538+AG539+AG540+AG541+AG542+AG543+AG544+AG545+AG546+AG547+AG548+AG549+AG550+AG551+AG552+AG553+AG554+AG555+AG556+AG557+AG558+AG559+AG560+AG561+AG562+AG563+AG564+AG565+AG566+AG567+AG568+AG569+AG570+AG571+AG572+AG573+AG574+AG575+AG576+AG577+AG578+AG579+AG580+AG581+AG582+AG583+AG584+AG585+AG586+AG587+AG588+AG611+AG771+AG772+AG773+AG774+AG775+AG776+AG777+AG778+AG779+AG780+AG799+#REF!+#REF!+#REF!+#REF!+#REF!+AG800+AG1056+AG1057+AG1058+AG1059+AG1060+AG1061+AG1062+AG1104+AG1148</f>
        <v>#REF!</v>
      </c>
      <c r="AH1168" s="42" t="e">
        <f>+#REF!+AH164+AH165+#REF!+AH167+AH168+#REF!+#REF!+#REF!+AH179+AH180+AH181+AH182+AH183+AH184+#REF!+AH185+AH186+AH187+AH188+AH189+#REF!+AH190+AH191+AH192+AH193+AH194+AH195+AH196+AH197+#REF!+AH198+AH199+AH200+AH201+#REF!+AH202+AH203+AH204+AH205+AH206+AH207+#REF!+AH208+#REF!+#REF!+#REF!+#REF!+#REF!+#REF!+#REF!+#REF!+#REF!+AH209+AH210+#REF!+AH211+AH212+AH213+AH214+AH215+AH216+AH217+AH218+AH219+AH220+AH221+AH222+AH223+AH224+#REF!+#REF!+AH225+#REF!+#REF!+AH226+#REF!+#REF!+#REF!+AH227+AH228+AH229+AH230+AH231+AH232+#REF!+AH233+AH234+AH235+AH236+#REF!+#REF!+#REF!+#REF!+#REF!+#REF!+#REF!+#REF!+#REF!+#REF!+#REF!+AH237+AH238+AH239+AH240+AH241+AH242+AH243+AH244+AH245+AH246+AH247+AH248+#REF!+#REF!+AH249+AH250+AH251+AH252+AH253+#REF!+AH254+AH255+#REF!+AH256+AH257+AH258+AH259+#REF!+AH260+#REF!+#REF!+AH261+AH262+AH263+#REF!+AH264+AH265+AH266+AH267+#REF!+AH268+AH269+AH270+AH271+AH273+AH272+AH274+AH275+AH276+#REF!+#REF!+AH277+AH278+#REF!+AH279+AH280+AH281+AH282+#REF!+#REF!+#REF!+AH283+AH284+AH285+AH286+AH287+AH289+AH290+AH293+AH294+AH295+AH296+AH297+AH298+AH299+AH300+AH301+AH302+AH303+AH304+AH305+#REF!+AH306+AH307+AH308+AH309+AH310+AH311+AH312+AH313+AH314+AH315+AH316+AH317+AH318+AH319+AH320+#REF!+AH321+#REF!+AH322+AH323+AH324+AH325+#REF!+AH326+AH327+AH328+AH329+AH330+AH331+AH332+AH333+AH334+AH335+AH336+AH337+AH338+#REF!+AH339+#REF!+#REF!+AH340+#REF!+AH341+AH342+AH343+AH344+AH345+AH346+AH347+AH348+#REF!+#REF!+#REF!+#REF!+#REF!+AH349+AH350+#REF!+AH351+#REF!+AH352+AH353+AH354+AH355+AH356+AH357+#REF!+AH358+AH359+#REF!+AH360+AH361+AH362+AH363+AH364+AH365+AH366+AH367+AH368+AH369+AH370+AH371+AH372+AH373+AH374+AH375+AH376+AH377+#REF!+AH378+AH379+AH380+#REF!+#REF!+AH381+AH382+AH383+AH384+AH385+AH386+AH387+AH388+#REF!+AH389+AH390+AH391+AH392+AH393+AH394+AH395+#REF!+#REF!+AH396+#REF!+AH397+AH398+AH399+AH400+AH401+AH402+AH403+AH404+AH405+AH406+AH407+AH408+AH409+AH410+AH411+AH412+AH413+AH414+AH415+AH416+AH417+#REF!+#REF!+#REF!+AH418+AH419+AH423+AH424+AH425+AH426+#REF!+AH427+#REF!+AH428+AH429+AH430+AH431+AH432+AH433+AH434+AH435+#REF!+#REF!+AH436+AH437+#REF!+AH438+AH439+AH440+AH441+AH442+#REF!+#REF!+AH443+AH444+AH445+#REF!+AH446+AH447+AH448+AH449+AH450+AH451+#REF!+#REF!+AH452+#REF!+#REF!+#REF!+AH453+#REF!+#REF!+#REF!+#REF!+#REF!+#REF!+AH454+AH455+AH456+AH457+AH458+AH459+AH460+AH461+AH462+AH463+AH464+#REF!+#REF!+#REF!+#REF!+#REF!+#REF!+#REF!+#REF!+#REF!+#REF!+#REF!+#REF!+#REF!+#REF!+#REF!+#REF!+#REF!+#REF!+#REF!+#REF!+#REF!+#REF!+#REF!+#REF!+#REF!+#REF!+#REF!+AH466+AH468+AH469+AH470+AH471+AH472+AH473+AH474+AH475+AH476+AH477+AH478+AH479+AH480+AH481+AH482+AH483+AH484+AH485+AH486+AH487+AH488+AH489+AH490+AH491+AH492+AH493+AH494+AH495+AH496+AH497+AH498+AH499+AH500+AH501+AH502+AH503+AH504+AH505+AH506+AH507+AH508+AH509+AH510+AH511+AH512+AH513+AH514+AH515+AH516+AH517+AH518+AH519+AH520+AH521+AH522+AH523+AH524+AH525+AH526+AH527+AH528+AH529+AH530+AH531+AH532+AH533+AH534+AH535+AH536+AH537+AH538+AH539+AH540+AH541+AH542+AH543+AH544+AH545+AH546+AH547+AH548+AH549+AH550+AH551+AH552+AH553+AH554+AH555+AH556+AH557+AH558+AH559+AH560+AH561+AH562+AH563+AH564+AH565+AH566+AH567+AH568+AH569+AH570+AH571+AH572+AH573+AH574+AH575+AH576+AH577+AH578+AH579+AH580+AH581+AH582+AH583+AH584+AH585+AH586+AH587+AH588+AH611+AH771+AH772+AH773+AH774+AH775+AH776+AH777+AH778+AH779+AH780+AH799+#REF!+#REF!+#REF!+#REF!+#REF!+AH800+AH1056+AH1057+AH1058+AH1059+AH1060+AH1061+AH1062+AH1104+AH1148</f>
        <v>#REF!</v>
      </c>
      <c r="AI1168" s="42" t="e">
        <f>+#REF!+AI164+AI165+#REF!+AI167+AI168+#REF!+#REF!+#REF!+AI179+AI180+AI181+AI182+AI183+AI184+#REF!+AI185+AI186+AI187+AI188+AI189+#REF!+AI190+AI191+AI192+AI193+AI194+AI195+AI196+AI197+#REF!+AI198+AI199+AI200+AI201+#REF!+AI202+AI203+AI204+AI205+AI206+AI207+#REF!+AI208+#REF!+#REF!+#REF!+#REF!+#REF!+#REF!+#REF!+#REF!+#REF!+AI209+AI210+#REF!+AI211+AI212+AI213+AI214+AI215+AI216+AI217+AI218+AI219+AI220+AI221+AI222+AI223+AI224+#REF!+#REF!+AI225+#REF!+#REF!+AI226+#REF!+#REF!+#REF!+AI227+AI228+AI229+AI230+AI231+AI232+#REF!+AI233+AI234+AI235+AI236+#REF!+#REF!+#REF!+#REF!+#REF!+#REF!+#REF!+#REF!+#REF!+#REF!+#REF!+AI237+AI238+AI239+AI240+AI241+AI242+AI243+AI244+AI245+AI246+AI247+AI248+#REF!+#REF!+AI249+AI250+AI251+AI252+AI253+#REF!+AI254+AI255+#REF!+AI256+AI257+AI258+AI259+#REF!+AI260+#REF!+#REF!+AI261+AI262+AI263+#REF!+AI264+AI265+AI266+AI267+#REF!+AI268+AI269+AI270+AI271+AI273+AI272+AI274+AI275+AI276+#REF!+#REF!+AI277+AI278+#REF!+AI279+AI280+AI281+AI282+#REF!+#REF!+#REF!+AI283+AI284+AI285+AI286+AI287+AI289+AI290+AI293+AI294+AI295+AI296+AI297+AI298+AI299+AI300+AI301+AI302+AI303+AI304+AI305+#REF!+AI306+AI307+AI308+AI309+AI310+AI311+AI312+AI313+AI314+AI315+AI316+AI317+AI318+AI319+AI320+#REF!+AI321+#REF!+AI322+AI323+AI324+AI325+#REF!+AI326+AI327+AI328+AI329+AI330+AI331+AI332+AI333+AI334+AI335+AI336+AI337+AI338+#REF!+AI339+#REF!+#REF!+AI340+#REF!+AI341+AI342+AI343+AI344+AI345+AI346+AI347+AI348+#REF!+#REF!+#REF!+#REF!+#REF!+AI349+AI350+#REF!+AI351+#REF!+AI352+AI353+AI354+AI355+AI356+AI357+#REF!+AI358+AI359+#REF!+AI360+AI361+AI362+AI363+AI364+AI365+AI366+AI367+AI368+AI369+AI370+AI371+AI372+AI373+AI374+AI375+AI376+AI377+#REF!+AI378+AI379+AI380+#REF!+#REF!+AI381+AI382+AI383+AI384+AI385+AI386+AI387+AI388+#REF!+AI389+AI390+AI391+AI392+AI393+AI394+AI395+#REF!+#REF!+AI396+#REF!+AI397+AI398+AI399+AI400+AI401+AI402+AI403+AI404+AI405+AI406+AI407+AI408+AI409+AI410+AI411+AI412+AI413+AI414+AI415+AI416+AI417+#REF!+#REF!+#REF!+AI418+AI419+AI423+AI424+AI425+AI426+#REF!+AI427+#REF!+AI428+AI429+AI430+AI431+AI432+AI433+AI434+AI435+#REF!+#REF!+AI436+AI437+#REF!+AI438+AI439+AI440+AI441+AI442+#REF!+#REF!+AI443+AI444+AI445+#REF!+AI446+AI447+AI448+AI449+AI450+AI451+#REF!+#REF!+AI452+#REF!+#REF!+#REF!+AI453+#REF!+#REF!+#REF!+#REF!+#REF!+#REF!+AI454+AI455+AI456+AI457+AI458+AI459+AI460+AI461+AI462+AI463+AI464+#REF!+#REF!+#REF!+#REF!+#REF!+#REF!+#REF!+#REF!+#REF!+#REF!+#REF!+#REF!+#REF!+#REF!+#REF!+#REF!+#REF!+#REF!+#REF!+#REF!+#REF!+#REF!+#REF!+#REF!+#REF!+#REF!+#REF!+AI466+AI468+AI469+AI470+AI471+AI472+AI473+AI474+AI475+AI476+AI477+AI478+AI479+AI480+AI481+AI482+AI483+AI484+AI485+AI486+AI487+AI488+AI489+AI490+AI491+AI492+AI493+AI494+AI495+AI496+AI497+AI498+AI499+AI500+AI501+AI502+AI503+AI504+AI505+AI506+AI507+AI508+AI509+AI510+AI511+AI512+AI513+AI514+AI515+AI516+AI517+AI518+AI519+AI520+AI521+AI522+AI523+AI524+AI525+AI526+AI527+AI528+AI529+AI530+AI531+AI532+AI533+AI534+AI535+AI536+AI537+AI538+AI539+AI540+AI541+AI542+AI543+AI544+AI545+AI546+AI547+AI548+AI549+AI550+AI551+AI552+AI553+AI554+AI555+AI556+AI557+AI558+AI559+AI560+AI561+AI562+AI563+AI564+AI565+AI566+AI567+AI568+AI569+AI570+AI571+AI572+AI573+AI574+AI575+AI576+AI577+AI578+AI579+AI580+AI581+AI582+AI583+AI584+AI585+AI586+AI587+AI588+AI611+AI771+AI772+AI773+AI774+AI775+AI776+AI777+AI778+AI779+AI780+AI799+#REF!+#REF!+#REF!+#REF!+#REF!+AI800+AI1056+AI1057+AI1058+AI1059+AI1060+AI1061+AI1062+AI1104+AI1148</f>
        <v>#REF!</v>
      </c>
      <c r="AJ1168" s="42" t="e">
        <f>+#REF!+AJ164+AJ165+#REF!+AJ167+AJ168+#REF!+#REF!+#REF!+AJ179+AJ180+AJ181+AJ182+AJ183+AJ184+#REF!+AJ185+AJ186+AJ187+AJ188+AJ189+#REF!+AJ190+AJ191+AJ192+AJ193+AJ194+AJ195+AJ196+AJ197+#REF!+AJ198+AJ199+AJ200+AJ201+#REF!+AJ202+AJ203+AJ204+AJ205+AJ206+AJ207+#REF!+AJ208+#REF!+#REF!+#REF!+#REF!+#REF!+#REF!+#REF!+#REF!+#REF!+AJ209+AJ210+#REF!+AJ211+AJ212+AJ213+AJ214+AJ215+AJ216+AJ217+AJ218+AJ219+AJ220+AJ221+AJ222+AJ223+AJ224+#REF!+#REF!+AJ225+#REF!+#REF!+AJ226+#REF!+#REF!+#REF!+AJ227+AJ228+AJ229+AJ230+AJ231+AJ232+#REF!+AJ233+AJ234+AJ235+AJ236+#REF!+#REF!+#REF!+#REF!+#REF!+#REF!+#REF!+#REF!+#REF!+#REF!+#REF!+AJ237+AJ238+AJ239+AJ240+AJ241+AJ242+AJ243+AJ244+AJ245+AJ246+AJ247+AJ248+#REF!+#REF!+AJ249+AJ250+AJ251+AJ252+AJ253+#REF!+AJ254+AJ255+#REF!+AJ256+AJ257+AJ258+AJ259+#REF!+AJ260+#REF!+#REF!+AJ261+AJ262+AJ263+#REF!+AJ264+AJ265+AJ266+AJ267+#REF!+AJ268+AJ269+AJ270+AJ271+AJ273+AJ272+AJ274+AJ275+AJ276+#REF!+#REF!+AJ277+AJ278+#REF!+AJ279+AJ280+AJ281+AJ282+#REF!+#REF!+#REF!+AJ283+AJ284+AJ285+AJ286+AJ287+AJ289+AJ290+AJ293+AJ294+AJ295+AJ296+AJ297+AJ298+AJ299+AJ300+AJ301+AJ302+AJ303+AJ304+AJ305+#REF!+AJ306+AJ307+AJ308+AJ309+AJ310+AJ311+AJ312+AJ313+AJ314+AJ315+AJ316+AJ317+AJ318+AJ319+AJ320+#REF!+AJ321+#REF!+AJ322+AJ323+AJ324+AJ325+#REF!+AJ326+AJ327+AJ328+AJ329+AJ330+AJ331+AJ332+AJ333+AJ334+AJ335+AJ336+AJ337+AJ338+#REF!+AJ339+#REF!+#REF!+AJ340+#REF!+AJ341+AJ342+AJ343+AJ344+AJ345+AJ346+AJ347+AJ348+#REF!+#REF!+#REF!+#REF!+#REF!+AJ349+AJ350+#REF!+AJ351+#REF!+AJ352+AJ353+AJ354+AJ355+AJ356+AJ357+#REF!+AJ358+AJ359+#REF!+AJ360+AJ361+AJ362+AJ363+AJ364+AJ365+AJ366+AJ367+AJ368+AJ369+AJ370+AJ371+AJ372+AJ373+AJ374+AJ375+AJ376+AJ377+#REF!+AJ378+AJ379+AJ380+#REF!+#REF!+AJ381+AJ382+AJ383+AJ384+AJ385+AJ386+AJ387+AJ388+#REF!+AJ389+AJ390+AJ391+AJ392+AJ393+AJ394+AJ395+#REF!+#REF!+AJ396+#REF!+AJ397+AJ398+AJ399+AJ400+AJ401+AJ402+AJ403+AJ404+AJ405+AJ406+AJ407+AJ408+AJ409+AJ410+AJ411+AJ412+AJ413+AJ414+AJ415+AJ416+AJ417+#REF!+#REF!+#REF!+AJ418+AJ419+AJ423+AJ424+AJ425+AJ426+#REF!+AJ427+#REF!+AJ428+AJ429+AJ430+AJ431+AJ432+AJ433+AJ434+AJ435+#REF!+#REF!+AJ436+AJ437+#REF!+AJ438+AJ439+AJ440+AJ441+AJ442+#REF!+#REF!+AJ443+AJ444+AJ445+#REF!+AJ446+AJ447+AJ448+AJ449+AJ450+AJ451+#REF!+#REF!+AJ452+#REF!+#REF!+#REF!+AJ453+#REF!+#REF!+#REF!+#REF!+#REF!+#REF!+AJ454+AJ455+AJ456+AJ457+AJ458+AJ459+AJ460+AJ461+AJ462+AJ463+AJ464+#REF!+#REF!+#REF!+#REF!+#REF!+#REF!+#REF!+#REF!+#REF!+#REF!+#REF!+#REF!+#REF!+#REF!+#REF!+#REF!+#REF!+#REF!+#REF!+#REF!+#REF!+#REF!+#REF!+#REF!+#REF!+#REF!+#REF!+AJ466+AJ468+AJ469+AJ470+AJ471+AJ472+AJ473+AJ474+AJ475+AJ476+AJ477+AJ478+AJ479+AJ480+AJ481+AJ482+AJ483+AJ484+AJ485+AJ486+AJ487+AJ488+AJ489+AJ490+AJ491+AJ492+AJ493+AJ494+AJ495+AJ496+AJ497+AJ498+AJ499+AJ500+AJ501+AJ502+AJ503+AJ504+AJ505+AJ506+AJ507+AJ508+AJ509+AJ510+AJ511+AJ512+AJ513+AJ514+AJ515+AJ516+AJ517+AJ518+AJ519+AJ520+AJ521+AJ522+AJ523+AJ524+AJ525+AJ526+AJ527+AJ528+AJ529+AJ530+AJ531+AJ532+AJ533+AJ534+AJ535+AJ536+AJ537+AJ538+AJ539+AJ540+AJ541+AJ542+AJ543+AJ544+AJ545+AJ546+AJ547+AJ548+AJ549+AJ550+AJ551+AJ552+AJ553+AJ554+AJ555+AJ556+AJ557+AJ558+AJ559+AJ560+AJ561+AJ562+AJ563+AJ564+AJ565+AJ566+AJ567+AJ568+AJ569+AJ570+AJ571+AJ572+AJ573+AJ574+AJ575+AJ576+AJ577+AJ578+AJ579+AJ580+AJ581+AJ582+AJ583+AJ584+AJ585+AJ586+AJ587+AJ588+AJ611+AJ771+AJ772+AJ773+AJ774+AJ775+AJ776+AJ777+AJ778+AJ779+AJ780+AJ799+#REF!+#REF!+#REF!+#REF!+#REF!+AJ800+AJ1056+AJ1057+AJ1058+AJ1059+AJ1060+AJ1061+AJ1062+AJ1104+AJ1148</f>
        <v>#REF!</v>
      </c>
      <c r="AK1168" s="42" t="e">
        <f>+#REF!+AK164+AK165+#REF!+AK167+AK168+#REF!+#REF!+#REF!+AK179+AK180+AK181+AK182+AK183+AK184+#REF!+AK185+AK186+AK187+AK188+AK189+#REF!+AK190+AK191+AK192+AK193+AK194+AK195+AK196+AK197+#REF!+AK198+AK199+AK200+AK201+#REF!+AK202+AK203+AK204+AK205+AK206+AK207+#REF!+AK208+#REF!+#REF!+#REF!+#REF!+#REF!+#REF!+#REF!+#REF!+#REF!+AK209+AK210+#REF!+AK211+AK212+AK213+AK214+AK215+AK216+AK217+AK218+AK219+AK220+AK221+AK222+AK223+AK224+#REF!+#REF!+AK225+#REF!+#REF!+AK226+#REF!+#REF!+#REF!+AK227+AK228+AK229+AK230+AK231+AK232+#REF!+AK233+AK234+AK235+AK236+#REF!+#REF!+#REF!+#REF!+#REF!+#REF!+#REF!+#REF!+#REF!+#REF!+#REF!+AK237+AK238+AK239+AK240+AK241+AK242+AK243+AK244+AK245+AK246+AK247+AK248+#REF!+#REF!+AK249+AK250+AK251+AK252+AK253+#REF!+AK254+AK255+#REF!+AK256+AK257+AK258+AK259+#REF!+AK260+#REF!+#REF!+AK261+AK262+AK263+#REF!+AK264+AK265+AK266+AK267+#REF!+AK268+AK269+AK270+AK271+AK273+AK272+AK274+AK275+AK276+#REF!+#REF!+AK277+AK278+#REF!+AK279+AK280+AK281+AK282+#REF!+#REF!+#REF!+AK283+AK284+AK285+AK286+AK287+AK289+AK290+AK293+AK294+AK295+AK296+AK297+AK298+AK299+AK300+AK301+AK302+AK303+AK304+AK305+#REF!+AK306+AK307+AK308+AK309+AK310+AK311+AK312+AK313+AK314+AK315+AK316+AK317+AK318+AK319+AK320+#REF!+AK321+#REF!+AK322+AK323+AK324+AK325+#REF!+AK326+AK327+AK328+AK329+AK330+AK331+AK332+AK333+AK334+AK335+AK336+AK337+AK338+#REF!+AK339+#REF!+#REF!+AK340+#REF!+AK341+AK342+AK343+AK344+AK345+AK346+AK347+AK348+#REF!+#REF!+#REF!+#REF!+#REF!+AK349+AK350+#REF!+AK351+#REF!+AK352+AK353+AK354+AK355+AK356+AK357+#REF!+AK358+AK359+#REF!+AK360+AK361+AK362+AK363+AK364+AK365+AK366+AK367+AK368+AK369+AK370+AK371+AK372+AK373+AK374+AK375+AK376+AK377+#REF!+AK378+AK379+AK380+#REF!+#REF!+AK381+AK382+AK383+AK384+AK385+AK386+AK387+AK388+#REF!+AK389+AK390+AK391+AK392+AK393+AK394+AK395+#REF!+#REF!+AK396+#REF!+AK397+AK398+AK399+AK400+AK401+AK402+AK403+AK404+AK405+AK406+AK407+AK408+AK409+AK410+AK411+AK412+AK413+AK414+AK415+AK416+AK417+#REF!+#REF!+#REF!+AK418+AK419+AK423+AK424+AK425+AK426+#REF!+AK427+#REF!+AK428+AK429+AK430+AK431+AK432+AK433+AK434+AK435+#REF!+#REF!+AK436+AK437+#REF!+AK438+AK439+AK440+AK441+AK442+#REF!+#REF!+AK443+AK444+AK445+#REF!+AK446+AK447+AK448+AK449+AK450+AK451+#REF!+#REF!+AK452+#REF!+#REF!+#REF!+AK453+#REF!+#REF!+#REF!+#REF!+#REF!+#REF!+AK454+AK455+AK456+AK457+AK458+AK459+AK460+AK461+AK462+AK463+AK464+#REF!+#REF!+#REF!+#REF!+#REF!+#REF!+#REF!+#REF!+#REF!+#REF!+#REF!+#REF!+#REF!+#REF!+#REF!+#REF!+#REF!+#REF!+#REF!+#REF!+#REF!+#REF!+#REF!+#REF!+#REF!+#REF!+#REF!+AK466+AK468+AK469+AK470+AK471+AK472+AK473+AK474+AK475+AK476+AK477+AK478+AK479+AK480+AK481+AK482+AK483+AK484+AK485+AK486+AK487+AK488+AK489+AK490+AK491+AK492+AK493+AK494+AK495+AK496+AK497+AK498+AK499+AK500+AK501+AK502+AK503+AK504+AK505+AK506+AK507+AK508+AK509+AK510+AK511+AK512+AK513+AK514+AK515+AK516+AK517+AK518+AK519+AK520+AK521+AK522+AK523+AK524+AK525+AK526+AK527+AK528+AK529+AK530+AK531+AK532+AK533+AK534+AK535+AK536+AK537+AK538+AK539+AK540+AK541+AK542+AK543+AK544+AK545+AK546+AK547+AK548+AK549+AK550+AK551+AK552+AK553+AK554+AK555+AK556+AK557+AK558+AK559+AK560+AK561+AK562+AK563+AK564+AK565+AK566+AK567+AK568+AK569+AK570+AK571+AK572+AK573+AK574+AK575+AK576+AK577+AK578+AK579+AK580+AK581+AK582+AK583+AK584+AK585+AK586+AK587+AK588+AK611+AK771+AK772+AK773+AK774+AK775+AK776+AK777+AK778+AK779+AK780+AK799+#REF!+#REF!+#REF!+#REF!+#REF!+AK800+AK1056+AK1057+AK1058+AK1059+AK1060+AK1061+AK1062+AK1104+AK1148</f>
        <v>#REF!</v>
      </c>
      <c r="AL1168" s="42" t="e">
        <f>+#REF!+AL164+AL165+#REF!+AL167+AL168+#REF!+#REF!+#REF!+AL179+AL180+AL181+AL182+AL183+AL184+#REF!+AL185+AL186+AL187+AL188+AL189+#REF!+AL190+AL191+AL192+AL193+AL194+AL195+AL196+AL197+#REF!+AL198+AL199+AL200+AL201+#REF!+AL202+AL203+AL204+AL205+AL206+AL207+#REF!+AL208+#REF!+#REF!+#REF!+#REF!+#REF!+#REF!+#REF!+#REF!+#REF!+AL209+AL210+#REF!+AL211+AL212+AL213+AL214+AL215+AL216+AL217+AL218+AL219+AL220+AL221+AL222+AL223+AL224+#REF!+#REF!+AL225+#REF!+#REF!+AL226+#REF!+#REF!+#REF!+AL227+AL228+AL229+AL230+AL231+AL232+#REF!+AL233+AL234+AL235+AL236+#REF!+#REF!+#REF!+#REF!+#REF!+#REF!+#REF!+#REF!+#REF!+#REF!+#REF!+AL237+AL238+AL239+AL240+AL241+AL242+AL243+AL244+AL245+AL246+AL247+AL248+#REF!+#REF!+AL249+AL250+AL251+AL252+AL253+#REF!+AL254+AL255+#REF!+AL256+AL257+AL258+AL259+#REF!+AL260+#REF!+#REF!+AL261+AL262+AL263+#REF!+AL264+AL265+AL266+AL267+#REF!+AL268+AL269+AL270+AL271+AL273+AL272+AL274+AL275+AL276+#REF!+#REF!+AL277+AL278+#REF!+AL279+AL280+AL281+AL282+#REF!+#REF!+#REF!+AL283+AL284+AL285+AL286+AL287+AL289+AL290+AL293+AL294+AL295+AL296+AL297+AL298+AL299+AL300+AL301+AL302+AL303+AL304+AL305+#REF!+AL306+AL307+AL308+AL309+AL310+AL311+AL312+AL313+AL314+AL315+AL316+AL317+AL318+AL319+AL320+#REF!+AL321+#REF!+AL322+AL323+AL324+AL325+#REF!+AL326+AL327+AL328+AL329+AL330+AL331+AL332+AL333+AL334+AL335+AL336+AL337+AL338+#REF!+AL339+#REF!+#REF!+AL340+#REF!+AL341+AL342+AL343+AL344+AL345+AL346+AL347+AL348+#REF!+#REF!+#REF!+#REF!+#REF!+AL349+AL350+#REF!+AL351+#REF!+AL352+AL353+AL354+AL355+AL356+AL357+#REF!+AL358+AL359+#REF!+AL360+AL361+AL362+AL363+AL364+AL365+AL366+AL367+AL368+AL369+AL370+AL371+AL372+AL373+AL374+AL375+AL376+AL377+#REF!+AL378+AL379+AL380+#REF!+#REF!+AL381+AL382+AL383+AL384+AL385+AL386+AL387+AL388+#REF!+AL389+AL390+AL391+AL392+AL393+AL394+AL395+#REF!+#REF!+AL396+#REF!+AL397+AL398+AL399+AL400+AL401+AL402+AL403+AL404+AL405+AL406+AL407+AL408+AL409+AL410+AL411+AL412+AL413+AL414+AL415+AL416+AL417+#REF!+#REF!+#REF!+AL418+AL419+AL423+AL424+AL425+AL426+#REF!+AL427+#REF!+AL428+AL429+AL430+AL431+AL432+AL433+AL434+AL435+#REF!+#REF!+AL436+AL437+#REF!+AL438+AL439+AL440+AL441+AL442+#REF!+#REF!+AL443+AL444+AL445+#REF!+AL446+AL447+AL448+AL449+AL450+AL451+#REF!+#REF!+AL452+#REF!+#REF!+#REF!+AL453+#REF!+#REF!+#REF!+#REF!+#REF!+#REF!+AL454+AL455+AL456+AL457+AL458+AL459+AL460+AL461+AL462+AL463+AL464+#REF!+#REF!+#REF!+#REF!+#REF!+#REF!+#REF!+#REF!+#REF!+#REF!+#REF!+#REF!+#REF!+#REF!+#REF!+#REF!+#REF!+#REF!+#REF!+#REF!+#REF!+#REF!+#REF!+#REF!+#REF!+#REF!+#REF!+AL466+AL468+AL469+AL470+AL471+AL472+AL473+AL474+AL475+AL476+AL477+AL478+AL479+AL480+AL481+AL482+AL483+AL484+AL485+AL486+AL487+AL488+AL489+AL490+AL491+AL492+AL493+AL494+AL495+AL496+AL497+AL498+AL499+AL500+AL501+AL502+AL503+AL504+AL505+AL506+AL507+AL508+AL509+AL510+AL511+AL512+AL513+AL514+AL515+AL516+AL517+AL518+AL519+AL520+AL521+AL522+AL523+AL524+AL525+AL526+AL527+AL528+AL529+AL530+AL531+AL532+AL533+AL534+AL535+AL536+AL537+AL538+AL539+AL540+AL541+AL542+AL543+AL544+AL545+AL546+AL547+AL548+AL549+AL550+AL551+AL552+AL553+AL554+AL555+AL556+AL557+AL558+AL559+AL560+AL561+AL562+AL563+AL564+AL565+AL566+AL567+AL568+AL569+AL570+AL571+AL572+AL573+AL574+AL575+AL576+AL577+AL578+AL579+AL580+AL581+AL582+AL583+AL584+AL585+AL586+AL587+AL588+AL611+AL771+AL772+AL773+AL774+AL775+AL776+AL777+AL778+AL779+AL780+AL799+#REF!+#REF!+#REF!+#REF!+#REF!+AL800+AL1056+AL1057+AL1058+AL1059+AL1060+AL1061+AL1062+AL1104+AL1148</f>
        <v>#REF!</v>
      </c>
      <c r="AM1168" s="42" t="e">
        <f>+#REF!+AM164+AM165+#REF!+AM167+AM168+#REF!+#REF!+#REF!+AM179+AM180+AM181+AM182+AM183+AM184+#REF!+AM185+AM186+AM187+AM188+AM189+#REF!+AM190+AM191+AM192+AM193+AM194+AM195+AM196+AM197+#REF!+AM198+AM199+AM200+AM201+#REF!+AM202+AM203+AM204+AM205+AM206+AM207+#REF!+AM208+#REF!+#REF!+#REF!+#REF!+#REF!+#REF!+#REF!+#REF!+#REF!+AM209+AM210+#REF!+AM211+AM212+AM213+AM214+AM215+AM216+AM217+AM218+AM219+AM220+AM221+AM222+AM223+AM224+#REF!+#REF!+AM225+#REF!+#REF!+AM226+#REF!+#REF!+#REF!+AM227+AM228+AM229+AM230+AM231+AM232+#REF!+AM233+AM234+AM235+AM236+#REF!+#REF!+#REF!+#REF!+#REF!+#REF!+#REF!+#REF!+#REF!+#REF!+#REF!+AM237+AM238+AM239+AM240+AM241+AM242+AM243+AM244+AM245+AM246+AM247+AM248+#REF!+#REF!+AM249+AM250+AM251+AM252+AM253+#REF!+AM254+AM255+#REF!+AM256+AM257+AM258+AM259+#REF!+AM260+#REF!+#REF!+AM261+AM262+AM263+#REF!+AM264+AM265+AM266+AM267+#REF!+AM268+AM269+AM270+AM271+AM273+AM272+AM274+AM275+AM276+#REF!+#REF!+AM277+AM278+#REF!+AM279+AM280+AM281+AM282+#REF!+#REF!+#REF!+AM283+AM284+AM285+AM286+AM287+AM289+AM290+AM293+AM294+AM295+AM296+AM297+AM298+AM299+AM300+AM301+AM302+AM303+AM304+AM305+#REF!+AM306+AM307+AM308+AM309+AM310+AM311+AM312+AM313+AM314+AM315+AM316+AM317+AM318+AM319+AM320+#REF!+AM321+#REF!+AM322+AM323+AM324+AM325+#REF!+AM326+AM327+AM328+AM329+AM330+AM331+AM332+AM333+AM334+AM335+AM336+AM337+AM338+#REF!+AM339+#REF!+#REF!+AM340+#REF!+AM341+AM342+AM343+AM344+AM345+AM346+AM347+AM348+#REF!+#REF!+#REF!+#REF!+#REF!+AM349+AM350+#REF!+AM351+#REF!+AM352+AM353+AM354+AM355+AM356+AM357+#REF!+AM358+AM359+#REF!+AM360+AM361+AM362+AM363+AM364+AM365+AM366+AM367+AM368+AM369+AM370+AM371+AM372+AM373+AM374+AM375+AM376+AM377+#REF!+AM378+AM379+AM380+#REF!+#REF!+AM381+AM382+AM383+AM384+AM385+AM386+AM387+AM388+#REF!+AM389+AM390+AM391+AM392+AM393+AM394+AM395+#REF!+#REF!+AM396+#REF!+AM397+AM398+AM399+AM400+AM401+AM402+AM403+AM404+AM405+AM406+AM407+AM408+AM409+AM410+AM411+AM412+AM413+AM414+AM415+AM416+AM417+#REF!+#REF!+#REF!+AM418+AM419+AM423+AM424+AM425+AM426+#REF!+AM427+#REF!+AM428+AM429+AM430+AM431+AM432+AM433+AM434+AM435+#REF!+#REF!+AM436+AM437+#REF!+AM438+AM439+AM440+AM441+AM442+#REF!+#REF!+AM443+AM444+AM445+#REF!+AM446+AM447+AM448+AM449+AM450+AM451+#REF!+#REF!+AM452+#REF!+#REF!+#REF!+AM453+#REF!+#REF!+#REF!+#REF!+#REF!+#REF!+AM454+AM455+AM456+AM457+AM458+AM459+AM460+AM461+AM462+AM463+AM464+#REF!+#REF!+#REF!+#REF!+#REF!+#REF!+#REF!+#REF!+#REF!+#REF!+#REF!+#REF!+#REF!+#REF!+#REF!+#REF!+#REF!+#REF!+#REF!+#REF!+#REF!+#REF!+#REF!+#REF!+#REF!+#REF!+#REF!+AM466+AM468+AM469+AM470+AM471+AM472+AM473+AM474+AM475+AM476+AM477+AM478+AM479+AM480+AM481+AM482+AM483+AM484+AM485+AM486+AM487+AM488+AM489+AM490+AM491+AM492+AM493+AM494+AM495+AM496+AM497+AM498+AM499+AM500+AM501+AM502+AM503+AM504+AM505+AM506+AM507+AM508+AM509+AM510+AM511+AM512+AM513+AM514+AM515+AM516+AM517+AM518+AM519+AM520+AM521+AM522+AM523+AM524+AM525+AM526+AM527+AM528+AM529+AM530+AM531+AM532+AM533+AM534+AM535+AM536+AM537+AM538+AM539+AM540+AM541+AM542+AM543+AM544+AM545+AM546+AM547+AM548+AM549+AM550+AM551+AM552+AM553+AM554+AM555+AM556+AM557+AM558+AM559+AM560+AM561+AM562+AM563+AM564+AM565+AM566+AM567+AM568+AM569+AM570+AM571+AM572+AM573+AM574+AM575+AM576+AM577+AM578+AM579+AM580+AM581+AM582+AM583+AM584+AM585+AM586+AM587+AM588+AM611+AM771+AM772+AM773+AM774+AM775+AM776+AM777+AM778+AM779+AM780+AM799+#REF!+#REF!+#REF!+#REF!+#REF!+AM800+AM1056+AM1057+AM1058+AM1059+AM1060+AM1061+AM1062+AM1104+AM1148</f>
        <v>#REF!</v>
      </c>
      <c r="AN1168" s="42" t="e">
        <f>+#REF!+AN164+AN165+#REF!+AN167+AN168+#REF!+#REF!+#REF!+AN179+AN180+AN181+AN182+AN183+AN184+#REF!+AN185+AN186+AN187+AN188+AN189+#REF!+AN190+AN191+AN192+AN193+AN194+AN195+AN196+AN197+#REF!+AN198+AN199+AN200+AN201+#REF!+AN202+AN203+AN204+AN205+AN206+AN207+#REF!+AN208+#REF!+#REF!+#REF!+#REF!+#REF!+#REF!+#REF!+#REF!+#REF!+AN209+AN210+#REF!+AN211+AN212+AN213+AN214+AN215+AN216+AN217+AN218+AN219+AN220+AN221+AN222+AN223+AN224+#REF!+#REF!+AN225+#REF!+#REF!+AN226+#REF!+#REF!+#REF!+AN227+AN228+AN229+AN230+AN231+AN232+#REF!+AN233+AN234+AN235+AN236+#REF!+#REF!+#REF!+#REF!+#REF!+#REF!+#REF!+#REF!+#REF!+#REF!+#REF!+AN237+AN238+AN239+AN240+AN241+AN242+AN243+AN244+AN245+AN246+AN247+AN248+#REF!+#REF!+AN249+AN250+AN251+AN252+AN253+#REF!+AN254+AN255+#REF!+AN256+AN257+AN258+AN259+#REF!+AN260+#REF!+#REF!+AN261+AN262+AN263+#REF!+AN264+AN265+AN266+AN267+#REF!+AN268+AN269+AN270+AN271+AN273+AN272+AN274+AN275+AN276+#REF!+#REF!+AN277+AN278+#REF!+AN279+AN280+AN281+AN282+#REF!+#REF!+#REF!+AN283+AN284+AN285+AN286+AN287+AN289+AN290+AN293+AN294+AN295+AN296+AN297+AN298+AN299+AN300+AN301+AN302+AN303+AN304+AN305+#REF!+AN306+AN307+AN308+AN309+AN310+AN311+AN312+AN313+AN314+AN315+AN316+AN317+AN318+AN319+AN320+#REF!+AN321+#REF!+AN322+AN323+AN324+AN325+#REF!+AN326+AN327+AN328+AN329+AN330+AN331+AN332+AN333+AN334+AN335+AN336+AN337+AN338+#REF!+AN339+#REF!+#REF!+AN340+#REF!+AN341+AN342+AN343+AN344+AN345+AN346+AN347+AN348+#REF!+#REF!+#REF!+#REF!+#REF!+AN349+AN350+#REF!+AN351+#REF!+AN352+AN353+AN354+AN355+AN356+AN357+#REF!+AN358+AN359+#REF!+AN360+AN361+AN362+AN363+AN364+AN365+AN366+AN367+AN368+AN369+AN370+AN371+AN372+AN373+AN374+AN375+AN376+AN377+#REF!+AN378+AN379+AN380+#REF!+#REF!+AN381+AN382+AN383+AN384+AN385+AN386+AN387+AN388+#REF!+AN389+AN390+AN391+AN392+AN393+AN394+AN395+#REF!+#REF!+AN396+#REF!+AN397+AN398+AN399+AN400+AN401+AN402+AN403+AN404+AN405+AN406+AN407+AN408+AN409+AN410+AN411+AN412+AN413+AN414+AN415+AN416+AN417+#REF!+#REF!+#REF!+AN418+AN419+AN423+AN424+AN425+AN426+#REF!+AN427+#REF!+AN428+AN429+AN430+AN431+AN432+AN433+AN434+AN435+#REF!+#REF!+AN436+AN437+#REF!+AN438+AN439+AN440+AN441+AN442+#REF!+#REF!+AN443+AN444+AN445+#REF!+AN446+AN447+AN448+AN449+AN450+AN451+#REF!+#REF!+AN452+#REF!+#REF!+#REF!+AN453+#REF!+#REF!+#REF!+#REF!+#REF!+#REF!+AN454+AN455+AN456+AN457+AN458+AN459+AN460+AN461+AN462+AN463+AN464+#REF!+#REF!+#REF!+#REF!+#REF!+#REF!+#REF!+#REF!+#REF!+#REF!+#REF!+#REF!+#REF!+#REF!+#REF!+#REF!+#REF!+#REF!+#REF!+#REF!+#REF!+#REF!+#REF!+#REF!+#REF!+#REF!+#REF!+AN466+AN468+AN469+AN470+AN471+AN472+AN473+AN474+AN475+AN476+AN477+AN478+AN479+AN480+AN481+AN482+AN483+AN484+AN485+AN486+AN487+AN488+AN489+AN490+AN491+AN492+AN493+AN494+AN495+AN496+AN497+AN498+AN499+AN500+AN501+AN502+AN503+AN504+AN505+AN506+AN507+AN508+AN509+AN510+AN511+AN512+AN513+AN514+AN515+AN516+AN517+AN518+AN519+AN520+AN521+AN522+AN523+AN524+AN525+AN526+AN527+AN528+AN529+AN530+AN531+AN532+AN533+AN534+AN535+AN536+AN537+AN538+AN539+AN540+AN541+AN542+AN543+AN544+AN545+AN546+AN547+AN548+AN549+AN550+AN551+AN552+AN553+AN554+AN555+AN556+AN557+AN558+AN559+AN560+AN561+AN562+AN563+AN564+AN565+AN566+AN567+AN568+AN569+AN570+AN571+AN572+AN573+AN574+AN575+AN576+AN577+AN578+AN579+AN580+AN581+AN582+AN583+AN584+AN585+AN586+AN587+AN588+AN611+AN771+AN772+AN773+AN774+AN775+AN776+AN777+AN778+AN779+AN780+AN799+#REF!+#REF!+#REF!+#REF!+#REF!+AN800+AN1056+AN1057+AN1058+AN1059+AN1060+AN1061+AN1062+AN1104+AN1148</f>
        <v>#REF!</v>
      </c>
      <c r="AO1168" s="42" t="e">
        <f>+#REF!+AO164+AO165+#REF!+AO167+AO168+#REF!+#REF!+#REF!+AO179+AO180+AO181+AO182+AO183+AO184+#REF!+AO185+AO186+AO187+AO188+AO189+#REF!+AO190+AO191+AO192+AO193+AO194+AO195+AO196+AO197+#REF!+AO198+AO199+AO200+AO201+#REF!+AO202+AO203+AO204+AO205+AO206+AO207+#REF!+AO208+#REF!+#REF!+#REF!+#REF!+#REF!+#REF!+#REF!+#REF!+#REF!+AO209+AO210+#REF!+AO211+AO212+AO213+AO214+AO215+AO216+AO217+AO218+AO219+AO220+AO221+AO222+AO223+AO224+#REF!+#REF!+AO225+#REF!+#REF!+AO226+#REF!+#REF!+#REF!+AO227+AO228+AO229+AO230+AO231+AO232+#REF!+AO233+AO234+AO235+AO236+#REF!+#REF!+#REF!+#REF!+#REF!+#REF!+#REF!+#REF!+#REF!+#REF!+#REF!+AO237+AO238+AO239+AO240+AO241+AO242+AO243+AO244+AO245+AO246+AO247+AO248+#REF!+#REF!+AO249+AO250+AO251+AO252+AO253+#REF!+AO254+AO255+#REF!+AO256+AO257+AO258+AO259+#REF!+AO260+#REF!+#REF!+AO261+AO262+AO263+#REF!+AO264+AO265+AO266+AO267+#REF!+AO268+AO269+AO270+AO271+AO273+AO272+AO274+AO275+AO276+#REF!+#REF!+AO277+AO278+#REF!+AO279+AO280+AO281+AO282+#REF!+#REF!+#REF!+AO283+AO284+AO285+AO286+AO287+AO289+AO290+AO293+AO294+AO295+AO296+AO297+AO298+AO299+AO300+AO301+AO302+AO303+AO304+AO305+#REF!+AO306+AO307+AO308+AO309+AO310+AO311+AO312+AO313+AO314+AO315+AO316+AO317+AO318+AO319+AO320+#REF!+AO321+#REF!+AO322+AO323+AO324+AO325+#REF!+AO326+AO327+AO328+AO329+AO330+AO331+AO332+AO333+AO334+AO335+AO336+AO337+AO338+#REF!+AO339+#REF!+#REF!+AO340+#REF!+AO341+AO342+AO343+AO344+AO345+AO346+AO347+AO348+#REF!+#REF!+#REF!+#REF!+#REF!+AO349+AO350+#REF!+AO351+#REF!+AO352+AO353+AO354+AO355+AO356+AO357+#REF!+AO358+AO359+#REF!+AO360+AO361+AO362+AO363+AO364+AO365+AO366+AO367+AO368+AO369+AO370+AO371+AO372+AO373+AO374+AO375+AO376+AO377+#REF!+AO378+AO379+AO380+#REF!+#REF!+AO381+AO382+AO383+AO384+AO385+AO386+AO387+AO388+#REF!+AO389+AO390+AO391+AO392+AO393+AO394+AO395+#REF!+#REF!+AO396+#REF!+AO397+AO398+AO399+AO400+AO401+AO402+AO403+AO404+AO405+AO406+AO407+AO408+AO409+AO410+AO411+AO412+AO413+AO414+AO415+AO416+AO417+#REF!+#REF!+#REF!+AO418+AO419+AO423+AO424+AO425+AO426+#REF!+AO427+#REF!+AO428+AO429+AO430+AO431+AO432+AO433+AO434+AO435+#REF!+#REF!+AO436+AO437+#REF!+AO438+AO439+AO440+AO441+AO442+#REF!+#REF!+AO443+AO444+AO445+#REF!+AO446+AO447+AO448+AO449+AO450+AO451+#REF!+#REF!+AO452+#REF!+#REF!+#REF!+AO453+#REF!+#REF!+#REF!+#REF!+#REF!+#REF!+AO454+AO455+AO456+AO457+AO458+AO459+AO460+AO461+AO462+AO463+AO464+#REF!+#REF!+#REF!+#REF!+#REF!+#REF!+#REF!+#REF!+#REF!+#REF!+#REF!+#REF!+#REF!+#REF!+#REF!+#REF!+#REF!+#REF!+#REF!+#REF!+#REF!+#REF!+#REF!+#REF!+#REF!+#REF!+#REF!+AO466+AO468+AO469+AO470+AO471+AO472+AO473+AO474+AO475+AO476+AO477+AO478+AO479+AO480+AO481+AO482+AO483+AO484+AO485+AO486+AO487+AO488+AO489+AO490+AO491+AO492+AO493+AO494+AO495+AO496+AO497+AO498+AO499+AO500+AO501+AO502+AO503+AO504+AO505+AO506+AO507+AO508+AO509+AO510+AO511+AO512+AO513+AO514+AO515+AO516+AO517+AO518+AO519+AO520+AO521+AO522+AO523+AO524+AO525+AO526+AO527+AO528+AO529+AO530+AO531+AO532+AO533+AO534+AO535+AO536+AO537+AO538+AO539+AO540+AO541+AO542+AO543+AO544+AO545+AO546+AO547+AO548+AO549+AO550+AO551+AO552+AO553+AO554+AO555+AO556+AO557+AO558+AO559+AO560+AO561+AO562+AO563+AO564+AO565+AO566+AO567+AO568+AO569+AO570+AO571+AO572+AO573+AO574+AO575+AO576+AO577+AO578+AO579+AO580+AO581+AO582+AO583+AO584+AO585+AO586+AO587+AO588+AO611+AO771+AO772+AO773+AO774+AO775+AO776+AO777+AO778+AO779+AO780+AO799+#REF!+#REF!+#REF!+#REF!+#REF!+AO800+AO1056+AO1057+AO1058+AO1059+AO1060+AO1061+AO1062+AO1104+AO1148</f>
        <v>#REF!</v>
      </c>
      <c r="AP1168" s="42" t="e">
        <f>+#REF!+AP164+AP165+#REF!+AP167+AP168+#REF!+#REF!+#REF!+AP179+AP180+AP181+AP182+AP183+AP184+#REF!+AP185+AP186+AP187+AP188+AP189+#REF!+AP190+AP191+AP192+AP193+AP194+AP195+AP196+AP197+#REF!+AP198+AP199+AP200+AP201+#REF!+AP202+AP203+AP204+AP205+AP206+AP207+#REF!+AP208+#REF!+#REF!+#REF!+#REF!+#REF!+#REF!+#REF!+#REF!+#REF!+AP209+AP210+#REF!+AP211+AP212+AP213+AP214+AP215+AP216+AP217+AP218+AP219+AP220+AP221+AP222+AP223+AP224+#REF!+#REF!+AP225+#REF!+#REF!+AP226+#REF!+#REF!+#REF!+AP227+AP228+AP229+AP230+AP231+AP232+#REF!+AP233+AP234+AP235+AP236+#REF!+#REF!+#REF!+#REF!+#REF!+#REF!+#REF!+#REF!+#REF!+#REF!+#REF!+AP237+AP238+AP239+AP240+AP241+AP242+AP243+AP244+AP245+AP246+AP247+AP248+#REF!+#REF!+AP249+AP250+AP251+AP252+AP253+#REF!+AP254+AP255+#REF!+AP256+AP257+AP258+AP259+#REF!+AP260+#REF!+#REF!+AP261+AP262+AP263+#REF!+AP264+AP265+AP266+AP267+#REF!+AP268+AP269+AP270+AP271+AP273+AP272+AP274+AP275+AP276+#REF!+#REF!+AP277+AP278+#REF!+AP279+AP280+AP281+AP282+#REF!+#REF!+#REF!+AP283+AP284+AP285+AP286+AP287+AP289+AP290+AP293+AP294+AP295+AP296+AP297+AP298+AP299+AP300+AP301+AP302+AP303+AP304+AP305+#REF!+AP306+AP307+AP308+AP309+AP310+AP311+AP312+AP313+AP314+AP315+AP316+AP317+AP318+AP319+AP320+#REF!+AP321+#REF!+AP322+AP323+AP324+AP325+#REF!+AP326+AP327+AP328+AP329+AP330+AP331+AP332+AP333+AP334+AP335+AP336+AP337+AP338+#REF!+AP339+#REF!+#REF!+AP340+#REF!+AP341+AP342+AP343+AP344+AP345+AP346+AP347+AP348+#REF!+#REF!+#REF!+#REF!+#REF!+AP349+AP350+#REF!+AP351+#REF!+AP352+AP353+AP354+AP355+AP356+AP357+#REF!+AP358+AP359+#REF!+AP360+AP361+AP362+AP363+AP364+AP365+AP366+AP367+AP368+AP369+AP370+AP371+AP372+AP373+AP374+AP375+AP376+AP377+#REF!+AP378+AP379+AP380+#REF!+#REF!+AP381+AP382+AP383+AP384+AP385+AP386+AP387+AP388+#REF!+AP389+AP390+AP391+AP392+AP393+AP394+AP395+#REF!+#REF!+AP396+#REF!+AP397+AP398+AP399+AP400+AP401+AP402+AP403+AP404+AP405+AP406+AP407+AP408+AP409+AP410+AP411+AP412+AP413+AP414+AP415+AP416+AP417+#REF!+#REF!+#REF!+AP418+AP419+AP423+AP424+AP425+AP426+#REF!+AP427+#REF!+AP428+AP429+AP430+AP431+AP432+AP433+AP434+AP435+#REF!+#REF!+AP436+AP437+#REF!+AP438+AP439+AP440+AP441+AP442+#REF!+#REF!+AP443+AP444+AP445+#REF!+AP446+AP447+AP448+AP449+AP450+AP451+#REF!+#REF!+AP452+#REF!+#REF!+#REF!+AP453+#REF!+#REF!+#REF!+#REF!+#REF!+#REF!+AP454+AP455+AP456+AP457+AP458+AP459+AP460+AP461+AP462+AP463+AP464+#REF!+#REF!+#REF!+#REF!+#REF!+#REF!+#REF!+#REF!+#REF!+#REF!+#REF!+#REF!+#REF!+#REF!+#REF!+#REF!+#REF!+#REF!+#REF!+#REF!+#REF!+#REF!+#REF!+#REF!+#REF!+#REF!+#REF!+AP466+AP468+AP469+AP470+AP471+AP472+AP473+AP474+AP475+AP476+AP477+AP478+AP479+AP480+AP481+AP482+AP483+AP484+AP485+AP486+AP487+AP488+AP489+AP490+AP491+AP492+AP493+AP494+AP495+AP496+AP497+AP498+AP499+AP500+AP501+AP502+AP503+AP504+AP505+AP506+AP507+AP508+AP509+AP510+AP511+AP512+AP513+AP514+AP515+AP516+AP517+AP518+AP519+AP520+AP521+AP522+AP523+AP524+AP525+AP526+AP527+AP528+AP529+AP530+AP531+AP532+AP533+AP534+AP535+AP536+AP537+AP538+AP539+AP540+AP541+AP542+AP543+AP544+AP545+AP546+AP547+AP548+AP549+AP550+AP551+AP552+AP553+AP554+AP555+AP556+AP557+AP558+AP559+AP560+AP561+AP562+AP563+AP564+AP565+AP566+AP567+AP568+AP569+AP570+AP571+AP572+AP573+AP574+AP575+AP576+AP577+AP578+AP579+AP580+AP581+AP582+AP583+AP584+AP585+AP586+AP587+AP588+AP611+AP771+AP772+AP773+AP774+AP775+AP776+AP777+AP778+AP779+AP780+AP799+#REF!+#REF!+#REF!+#REF!+#REF!+AP800+AP1056+AP1057+AP1058+AP1059+AP1060+AP1061+AP1062+AP1104+AP1148</f>
        <v>#REF!</v>
      </c>
      <c r="AQ1168" s="42" t="e">
        <f>+#REF!+AQ164+AQ165+#REF!+AQ167+AQ168+#REF!+#REF!+#REF!+AQ179+AQ180+AQ181+AQ182+AQ183+AQ184+#REF!+AQ185+AQ186+AQ187+AQ188+AQ189+#REF!+AQ190+AQ191+AQ192+AQ193+AQ194+AQ195+AQ196+AQ197+#REF!+AQ198+AQ199+AQ200+AQ201+#REF!+AQ202+AQ203+AQ204+AQ205+AQ206+AQ207+#REF!+AQ208+#REF!+#REF!+#REF!+#REF!+#REF!+#REF!+#REF!+#REF!+#REF!+AQ209+AQ210+#REF!+AQ211+AQ212+AQ213+AQ214+AQ215+AQ216+AQ217+AQ218+AQ219+AQ220+AQ221+AQ222+AQ223+AQ224+#REF!+#REF!+AQ225+#REF!+#REF!+AQ226+#REF!+#REF!+#REF!+AQ227+AQ228+AQ229+AQ230+AQ231+AQ232+#REF!+AQ233+AQ234+AQ235+AQ236+#REF!+#REF!+#REF!+#REF!+#REF!+#REF!+#REF!+#REF!+#REF!+#REF!+#REF!+AQ237+AQ238+AQ239+AQ240+AQ241+AQ242+AQ243+AQ244+AQ245+AQ246+AQ247+AQ248+#REF!+#REF!+AQ249+AQ250+AQ251+AQ252+AQ253+#REF!+AQ254+AQ255+#REF!+AQ256+AQ257+AQ258+AQ259+#REF!+AQ260+#REF!+#REF!+AQ261+AQ262+AQ263+#REF!+AQ264+AQ265+AQ266+AQ267+#REF!+AQ268+AQ269+AQ270+AQ271+AQ273+AQ272+AQ274+AQ275+AQ276+#REF!+#REF!+AQ277+AQ278+#REF!+AQ279+AQ280+AQ281+AQ282+#REF!+#REF!+#REF!+AQ283+AQ284+AQ285+AQ286+AQ287+AQ289+AQ290+AQ293+AQ294+AQ295+AQ296+AQ297+AQ298+AQ299+AQ300+AQ301+AQ302+AQ303+AQ304+AQ305+#REF!+AQ306+AQ307+AQ308+AQ309+AQ310+AQ311+AQ312+AQ313+AQ314+AQ315+AQ316+AQ317+AQ318+AQ319+AQ320+#REF!+AQ321+#REF!+AQ322+AQ323+AQ324+AQ325+#REF!+AQ326+AQ327+AQ328+AQ329+AQ330+AQ331+AQ332+AQ333+AQ334+AQ335+AQ336+AQ337+AQ338+#REF!+AQ339+#REF!+#REF!+AQ340+#REF!+AQ341+AQ342+AQ343+AQ344+AQ345+AQ346+AQ347+AQ348+#REF!+#REF!+#REF!+#REF!+#REF!+AQ349+AQ350+#REF!+AQ351+#REF!+AQ352+AQ353+AQ354+AQ355+AQ356+AQ357+#REF!+AQ358+AQ359+#REF!+AQ360+AQ361+AQ362+AQ363+AQ364+AQ365+AQ366+AQ367+AQ368+AQ369+AQ370+AQ371+AQ372+AQ373+AQ374+AQ375+AQ376+AQ377+#REF!+AQ378+AQ379+AQ380+#REF!+#REF!+AQ381+AQ382+AQ383+AQ384+AQ385+AQ386+AQ387+AQ388+#REF!+AQ389+AQ390+AQ391+AQ392+AQ393+AQ394+AQ395+#REF!+#REF!+AQ396+#REF!+AQ397+AQ398+AQ399+AQ400+AQ401+AQ402+AQ403+AQ404+AQ405+AQ406+AQ407+AQ408+AQ409+AQ410+AQ411+AQ412+AQ413+AQ414+AQ415+AQ416+AQ417+#REF!+#REF!+#REF!+AQ418+AQ419+AQ423+AQ424+AQ425+AQ426+#REF!+AQ427+#REF!+AQ428+AQ429+AQ430+AQ431+AQ432+AQ433+AQ434+AQ435+#REF!+#REF!+AQ436+AQ437+#REF!+AQ438+AQ439+AQ440+AQ441+AQ442+#REF!+#REF!+AQ443+AQ444+AQ445+#REF!+AQ446+AQ447+AQ448+AQ449+AQ450+AQ451+#REF!+#REF!+AQ452+#REF!+#REF!+#REF!+AQ453+#REF!+#REF!+#REF!+#REF!+#REF!+#REF!+AQ454+AQ455+AQ456+AQ457+AQ458+AQ459+AQ460+AQ461+AQ462+AQ463+AQ464+#REF!+#REF!+#REF!+#REF!+#REF!+#REF!+#REF!+#REF!+#REF!+#REF!+#REF!+#REF!+#REF!+#REF!+#REF!+#REF!+#REF!+#REF!+#REF!+#REF!+#REF!+#REF!+#REF!+#REF!+#REF!+#REF!+#REF!+AQ466+AQ468+AQ469+AQ470+AQ471+AQ472+AQ473+AQ474+AQ475+AQ476+AQ477+AQ478+AQ479+AQ480+AQ481+AQ482+AQ483+AQ484+AQ485+AQ486+AQ487+AQ488+AQ489+AQ490+AQ491+AQ492+AQ493+AQ494+AQ495+AQ496+AQ497+AQ498+AQ499+AQ500+AQ501+AQ502+AQ503+AQ504+AQ505+AQ506+AQ507+AQ508+AQ509+AQ510+AQ511+AQ512+AQ513+AQ514+AQ515+AQ516+AQ517+AQ518+AQ519+AQ520+AQ521+AQ522+AQ523+AQ524+AQ525+AQ526+AQ527+AQ528+AQ529+AQ530+AQ531+AQ532+AQ533+AQ534+AQ535+AQ536+AQ537+AQ538+AQ539+AQ540+AQ541+AQ542+AQ543+AQ544+AQ545+AQ546+AQ547+AQ548+AQ549+AQ550+AQ551+AQ552+AQ553+AQ554+AQ555+AQ556+AQ557+AQ558+AQ559+AQ560+AQ561+AQ562+AQ563+AQ564+AQ565+AQ566+AQ567+AQ568+AQ569+AQ570+AQ571+AQ572+AQ573+AQ574+AQ575+AQ576+AQ577+AQ578+AQ579+AQ580+AQ581+AQ582+AQ583+AQ584+AQ585+AQ586+AQ587+AQ588+AQ611+AQ771+AQ772+AQ773+AQ774+AQ775+AQ776+AQ777+AQ778+AQ779+AQ780+AQ799+#REF!+#REF!+#REF!+#REF!+#REF!+AQ800+AQ1056+AQ1057+AQ1058+AQ1059+AQ1060+AQ1061+AQ1062+AQ1104+AQ1148</f>
        <v>#REF!</v>
      </c>
      <c r="AR1168" s="42" t="e">
        <f>+#REF!+AR164+AR165+#REF!+AR167+AR168+#REF!+#REF!+#REF!+AR179+AR180+AR181+AR182+AR183+AR184+#REF!+AR185+AR186+AR187+AR188+AR189+#REF!+AR190+AR191+AR192+AR193+AR194+AR195+AR196+AR197+#REF!+AR198+AR199+AR200+AR201+#REF!+AR202+AR203+AR204+AR205+AR206+AR207+#REF!+AR208+#REF!+#REF!+#REF!+#REF!+#REF!+#REF!+#REF!+#REF!+#REF!+AR209+AR210+#REF!+AR211+AR212+AR213+AR214+AR215+AR216+AR217+AR218+AR219+AR220+AR221+AR222+AR223+AR224+#REF!+#REF!+AR225+#REF!+#REF!+AR226+#REF!+#REF!+#REF!+AR227+AR228+AR229+AR230+AR231+AR232+#REF!+AR233+AR234+AR235+AR236+#REF!+#REF!+#REF!+#REF!+#REF!+#REF!+#REF!+#REF!+#REF!+#REF!+#REF!+AR237+AR238+AR239+AR240+AR241+AR242+AR243+AR244+AR245+AR246+AR247+AR248+#REF!+#REF!+AR249+AR250+AR251+AR252+AR253+#REF!+AR254+AR255+#REF!+AR256+AR257+AR258+AR259+#REF!+AR260+#REF!+#REF!+AR261+AR262+AR263+#REF!+AR264+AR265+AR266+AR267+#REF!+AR268+AR269+AR270+AR271+AR273+AR272+AR274+AR275+AR276+#REF!+#REF!+AR277+AR278+#REF!+AR279+AR280+AR281+AR282+#REF!+#REF!+#REF!+AR283+AR284+AR285+AR286+AR287+AR289+AR290+AR293+AR294+AR295+AR296+AR297+AR298+AR299+AR300+AR301+AR302+AR303+AR304+AR305+#REF!+AR306+AR307+AR308+AR309+AR310+AR311+AR312+AR313+AR314+AR315+AR316+AR317+AR318+AR319+AR320+#REF!+AR321+#REF!+AR322+AR323+AR324+AR325+#REF!+AR326+AR327+AR328+AR329+AR330+AR331+AR332+AR333+AR334+AR335+AR336+AR337+AR338+#REF!+AR339+#REF!+#REF!+AR340+#REF!+AR341+AR342+AR343+AR344+AR345+AR346+AR347+AR348+#REF!+#REF!+#REF!+#REF!+#REF!+AR349+AR350+#REF!+AR351+#REF!+AR352+AR353+AR354+AR355+AR356+AR357+#REF!+AR358+AR359+#REF!+AR360+AR361+AR362+AR363+AR364+AR365+AR366+AR367+AR368+AR369+AR370+AR371+AR372+AR373+AR374+AR375+AR376+AR377+#REF!+AR378+AR379+AR380+#REF!+#REF!+AR381+AR382+AR383+AR384+AR385+AR386+AR387+AR388+#REF!+AR389+AR390+AR391+AR392+AR393+AR394+AR395+#REF!+#REF!+AR396+#REF!+AR397+AR398+AR399+AR400+AR401+AR402+AR403+AR404+AR405+AR406+AR407+AR408+AR409+AR410+AR411+AR412+AR413+AR414+AR415+AR416+AR417+#REF!+#REF!+#REF!+AR418+AR419+AR423+AR424+AR425+AR426+#REF!+AR427+#REF!+AR428+AR429+AR430+AR431+AR432+AR433+AR434+AR435+#REF!+#REF!+AR436+AR437+#REF!+AR438+AR439+AR440+AR441+AR442+#REF!+#REF!+AR443+AR444+AR445+#REF!+AR446+AR447+AR448+AR449+AR450+AR451+#REF!+#REF!+AR452+#REF!+#REF!+#REF!+AR453+#REF!+#REF!+#REF!+#REF!+#REF!+#REF!+AR454+AR455+AR456+AR457+AR458+AR459+AR460+AR461+AR462+AR463+AR464+#REF!+#REF!+#REF!+#REF!+#REF!+#REF!+#REF!+#REF!+#REF!+#REF!+#REF!+#REF!+#REF!+#REF!+#REF!+#REF!+#REF!+#REF!+#REF!+#REF!+#REF!+#REF!+#REF!+#REF!+#REF!+#REF!+#REF!+AR466+AR468+AR469+AR470+AR471+AR472+AR473+AR474+AR475+AR476+AR477+AR478+AR479+AR480+AR481+AR482+AR483+AR484+AR485+AR486+AR487+AR488+AR489+AR490+AR491+AR492+AR493+AR494+AR495+AR496+AR497+AR498+AR499+AR500+AR501+AR502+AR503+AR504+AR505+AR506+AR507+AR508+AR509+AR510+AR511+AR512+AR513+AR514+AR515+AR516+AR517+AR518+AR519+AR520+AR521+AR522+AR523+AR524+AR525+AR526+AR527+AR528+AR529+AR530+AR531+AR532+AR533+AR534+AR535+AR536+AR537+AR538+AR539+AR540+AR541+AR542+AR543+AR544+AR545+AR546+AR547+AR548+AR549+AR550+AR551+AR552+AR553+AR554+AR555+AR556+AR557+AR558+AR559+AR560+AR561+AR562+AR563+AR564+AR565+AR566+AR567+AR568+AR569+AR570+AR571+AR572+AR573+AR574+AR575+AR576+AR577+AR578+AR579+AR580+AR581+AR582+AR583+AR584+AR585+AR586+AR587+AR588+AR611+AR771+AR772+AR773+AR774+AR775+AR776+AR777+AR778+AR779+AR780+AR799+#REF!+#REF!+#REF!+#REF!+#REF!+AR800+AR1056+AR1057+AR1058+AR1059+AR1060+AR1061+AR1062+AR1104+AR1148</f>
        <v>#REF!</v>
      </c>
      <c r="AS1168" s="42" t="e">
        <f>+#REF!+AS164+AS165+#REF!+AS167+AS168+#REF!+#REF!+#REF!+AS179+AS180+AS181+AS182+AS183+AS184+#REF!+AS185+AS186+AS187+AS188+AS189+#REF!+AS190+AS191+AS192+AS193+AS194+AS195+AS196+AS197+#REF!+AS198+AS199+AS200+AS201+#REF!+AS202+AS203+AS204+AS205+AS206+AS207+#REF!+AS208+#REF!+#REF!+#REF!+#REF!+#REF!+#REF!+#REF!+#REF!+#REF!+AS209+AS210+#REF!+AS211+AS212+AS213+AS214+AS215+AS216+AS217+AS218+AS219+AS220+AS221+AS222+AS223+AS224+#REF!+#REF!+AS225+#REF!+#REF!+AS226+#REF!+#REF!+#REF!+AS227+AS228+AS229+AS230+AS231+AS232+#REF!+AS233+AS234+AS235+AS236+#REF!+#REF!+#REF!+#REF!+#REF!+#REF!+#REF!+#REF!+#REF!+#REF!+#REF!+AS237+AS238+AS239+AS240+AS241+AS242+AS243+AS244+AS245+AS246+AS247+AS248+#REF!+#REF!+AS249+AS250+AS251+AS252+AS253+#REF!+AS254+AS255+#REF!+AS256+AS257+AS258+AS259+#REF!+AS260+#REF!+#REF!+AS261+AS262+AS263+#REF!+AS264+AS265+AS266+AS267+#REF!+AS268+AS269+AS270+AS271+AS273+AS272+AS274+AS275+AS276+#REF!+#REF!+AS277+AS278+#REF!+AS279+AS280+AS281+AS282+#REF!+#REF!+#REF!+AS283+AS284+AS285+AS286+AS287+AS289+AS290+AS293+AS294+AS295+AS296+AS297+AS298+AS299+AS300+AS301+AS302+AS303+AS304+AS305+#REF!+AS306+AS307+AS308+AS309+AS310+AS311+AS312+AS313+AS314+AS315+AS316+AS317+AS318+AS319+AS320+#REF!+AS321+#REF!+AS322+AS323+AS324+AS325+#REF!+AS326+AS327+AS328+AS329+AS330+AS331+AS332+AS333+AS334+AS335+AS336+AS337+AS338+#REF!+AS339+#REF!+#REF!+AS340+#REF!+AS341+AS342+AS343+AS344+AS345+AS346+AS347+AS348+#REF!+#REF!+#REF!+#REF!+#REF!+AS349+AS350+#REF!+AS351+#REF!+AS352+AS353+AS354+AS355+AS356+AS357+#REF!+AS358+AS359+#REF!+AS360+AS361+AS362+AS363+AS364+AS365+AS366+AS367+AS368+AS369+AS370+AS371+AS372+AS373+AS374+AS375+AS376+AS377+#REF!+AS378+AS379+AS380+#REF!+#REF!+AS381+AS382+AS383+AS384+AS385+AS386+AS387+AS388+#REF!+AS389+AS390+AS391+AS392+AS393+AS394+AS395+#REF!+#REF!+AS396+#REF!+AS397+AS398+AS399+AS400+AS401+AS402+AS403+AS404+AS405+AS406+AS407+AS408+AS409+AS410+AS411+AS412+AS413+AS414+AS415+AS416+AS417+#REF!+#REF!+#REF!+AS418+AS419+AS423+AS424+AS425+AS426+#REF!+AS427+#REF!+AS428+AS429+AS430+AS431+AS432+AS433+AS434+AS435+#REF!+#REF!+AS436+AS437+#REF!+AS438+AS439+AS440+AS441+AS442+#REF!+#REF!+AS443+AS444+AS445+#REF!+AS446+AS447+AS448+AS449+AS450+AS451+#REF!+#REF!+AS452+#REF!+#REF!+#REF!+AS453+#REF!+#REF!+#REF!+#REF!+#REF!+#REF!+AS454+AS455+AS456+AS457+AS458+AS459+AS460+AS461+AS462+AS463+AS464+#REF!+#REF!+#REF!+#REF!+#REF!+#REF!+#REF!+#REF!+#REF!+#REF!+#REF!+#REF!+#REF!+#REF!+#REF!+#REF!+#REF!+#REF!+#REF!+#REF!+#REF!+#REF!+#REF!+#REF!+#REF!+#REF!+#REF!+AS466+AS468+AS469+AS470+AS471+AS472+AS473+AS474+AS475+AS476+AS477+AS478+AS479+AS480+AS481+AS482+AS483+AS484+AS485+AS486+AS487+AS488+AS489+AS490+AS491+AS492+AS493+AS494+AS495+AS496+AS497+AS498+AS499+AS500+AS501+AS502+AS503+AS504+AS505+AS506+AS507+AS508+AS509+AS510+AS511+AS512+AS513+AS514+AS515+AS516+AS517+AS518+AS519+AS520+AS521+AS522+AS523+AS524+AS525+AS526+AS527+AS528+AS529+AS530+AS531+AS532+AS533+AS534+AS535+AS536+AS537+AS538+AS539+AS540+AS541+AS542+AS543+AS544+AS545+AS546+AS547+AS548+AS549+AS550+AS551+AS552+AS553+AS554+AS555+AS556+AS557+AS558+AS559+AS560+AS561+AS562+AS563+AS564+AS565+AS566+AS567+AS568+AS569+AS570+AS571+AS572+AS573+AS574+AS575+AS576+AS577+AS578+AS579+AS580+AS581+AS582+AS583+AS584+AS585+AS586+AS587+AS588+AS611+AS771+AS772+AS773+AS774+AS775+AS776+AS777+AS778+AS779+AS780+AS799+#REF!+#REF!+#REF!+#REF!+#REF!+AS800+AS1056+AS1057+AS1058+AS1059+AS1060+AS1061+AS1062+AS1104+AS1148</f>
        <v>#REF!</v>
      </c>
      <c r="AT1168" s="42" t="e">
        <f>+#REF!+AT164+AT165+#REF!+AT167+AT168+#REF!+#REF!+#REF!+AT179+AT180+AT181+AT182+AT183+AT184+#REF!+AT185+AT186+AT187+AT188+AT189+#REF!+AT190+AT191+AT192+AT193+AT194+AT195+AT196+AT197+#REF!+AT198+AT199+AT200+AT201+#REF!+AT202+AT203+AT204+AT205+AT206+AT207+#REF!+AT208+#REF!+#REF!+#REF!+#REF!+#REF!+#REF!+#REF!+#REF!+#REF!+AT209+AT210+#REF!+AT211+AT212+AT213+AT214+AT215+AT216+AT217+AT218+AT219+AT220+AT221+AT222+AT223+AT224+#REF!+#REF!+AT225+#REF!+#REF!+AT226+#REF!+#REF!+#REF!+AT227+AT228+AT229+AT230+AT231+AT232+#REF!+AT233+AT234+AT235+AT236+#REF!+#REF!+#REF!+#REF!+#REF!+#REF!+#REF!+#REF!+#REF!+#REF!+#REF!+AT237+AT238+AT239+AT240+AT241+AT242+AT243+AT244+AT245+AT246+AT247+AT248+#REF!+#REF!+AT249+AT250+AT251+AT252+AT253+#REF!+AT254+AT255+#REF!+AT256+AT257+AT258+AT259+#REF!+AT260+#REF!+#REF!+AT261+AT262+AT263+#REF!+AT264+AT265+AT266+AT267+#REF!+AT268+AT269+AT270+AT271+AT273+AT272+AT274+AT275+AT276+#REF!+#REF!+AT277+AT278+#REF!+AT279+AT280+AT281+AT282+#REF!+#REF!+#REF!+AT283+AT284+AT285+AT286+AT287+AT289+AT290+AT293+AT294+AT295+AT296+AT297+AT298+AT299+AT300+AT301+AT302+AT303+AT304+AT305+#REF!+AT306+AT307+AT308+AT309+AT310+AT311+AT312+AT313+AT314+AT315+AT316+AT317+AT318+AT319+AT320+#REF!+AT321+#REF!+AT322+AT323+AT324+AT325+#REF!+AT326+AT327+AT328+AT329+AT330+AT331+AT332+AT333+AT334+AT335+AT336+AT337+AT338+#REF!+AT339+#REF!+#REF!+AT340+#REF!+AT341+AT342+AT343+AT344+AT345+AT346+AT347+AT348+#REF!+#REF!+#REF!+#REF!+#REF!+AT349+AT350+#REF!+AT351+#REF!+AT352+AT353+AT354+AT355+AT356+AT357+#REF!+AT358+AT359+#REF!+AT360+AT361+AT362+AT363+AT364+AT365+AT366+AT367+AT368+AT369+AT370+AT371+AT372+AT373+AT374+AT375+AT376+AT377+#REF!+AT378+AT379+AT380+#REF!+#REF!+AT381+AT382+AT383+AT384+AT385+AT386+AT387+AT388+#REF!+AT389+AT390+AT391+AT392+AT393+AT394+AT395+#REF!+#REF!+AT396+#REF!+AT397+AT398+AT399+AT400+AT401+AT402+AT403+AT404+AT405+AT406+AT407+AT408+AT409+AT410+AT411+AT412+AT413+AT414+AT415+AT416+AT417+#REF!+#REF!+#REF!+AT418+AT419+AT423+AT424+AT425+AT426+#REF!+AT427+#REF!+AT428+AT429+AT430+AT431+AT432+AT433+AT434+AT435+#REF!+#REF!+AT436+AT437+#REF!+AT438+AT439+AT440+AT441+AT442+#REF!+#REF!+AT443+AT444+AT445+#REF!+AT446+AT447+AT448+AT449+AT450+AT451+#REF!+#REF!+AT452+#REF!+#REF!+#REF!+AT453+#REF!+#REF!+#REF!+#REF!+#REF!+#REF!+AT454+AT455+AT456+AT457+AT458+AT459+AT460+AT461+AT462+AT463+AT464+#REF!+#REF!+#REF!+#REF!+#REF!+#REF!+#REF!+#REF!+#REF!+#REF!+#REF!+#REF!+#REF!+#REF!+#REF!+#REF!+#REF!+#REF!+#REF!+#REF!+#REF!+#REF!+#REF!+#REF!+#REF!+#REF!+#REF!+AT466+AT468+AT469+AT470+AT471+AT472+AT473+AT474+AT475+AT476+AT477+AT478+AT479+AT480+AT481+AT482+AT483+AT484+AT485+AT486+AT487+AT488+AT489+AT490+AT491+AT492+AT493+AT494+AT495+AT496+AT497+AT498+AT499+AT500+AT501+AT502+AT503+AT504+AT505+AT506+AT507+AT508+AT509+AT510+AT511+AT512+AT513+AT514+AT515+AT516+AT517+AT518+AT519+AT520+AT521+AT522+AT523+AT524+AT525+AT526+AT527+AT528+AT529+AT530+AT531+AT532+AT533+AT534+AT535+AT536+AT537+AT538+AT539+AT540+AT541+AT542+AT543+AT544+AT545+AT546+AT547+AT548+AT549+AT550+AT551+AT552+AT553+AT554+AT555+AT556+AT557+AT558+AT559+AT560+AT561+AT562+AT563+AT564+AT565+AT566+AT567+AT568+AT569+AT570+AT571+AT572+AT573+AT574+AT575+AT576+AT577+AT578+AT579+AT580+AT581+AT582+AT583+AT584+AT585+AT586+AT587+AT588+AT611+AT771+AT772+AT773+AT774+AT775+AT776+AT777+AT778+AT779+AT780+AT799+#REF!+#REF!+#REF!+#REF!+#REF!+AT800+AT1056+AT1057+AT1058+AT1059+AT1060+AT1061+AT1062+AT1104+AT1148</f>
        <v>#REF!</v>
      </c>
      <c r="AU1168" s="42" t="e">
        <f>+#REF!+AU164+AU165+#REF!+AU167+AU168+#REF!+#REF!+#REF!+AU179+AU180+AU181+AU182+AU183+AU184+#REF!+AU185+AU186+AU187+AU188+AU189+#REF!+AU190+AU191+AU192+AU193+AU194+AU195+AU196+AU197+#REF!+AU198+AU199+AU200+AU201+#REF!+AU202+AU203+AU204+AU205+AU206+AU207+#REF!+AU208+#REF!+#REF!+#REF!+#REF!+#REF!+#REF!+#REF!+#REF!+#REF!+AU209+AU210+#REF!+AU211+AU212+AU213+AU214+AU215+AU216+AU217+AU218+AU219+AU220+AU221+AU222+AU223+AU224+#REF!+#REF!+AU225+#REF!+#REF!+AU226+#REF!+#REF!+#REF!+AU227+AU228+AU229+AU230+AU231+AU232+#REF!+AU233+AU234+AU235+AU236+#REF!+#REF!+#REF!+#REF!+#REF!+#REF!+#REF!+#REF!+#REF!+#REF!+#REF!+AU237+AU238+AU239+AU240+AU241+AU242+AU243+AU244+AU245+AU246+AU247+AU248+#REF!+#REF!+AU249+AU250+AU251+AU252+AU253+#REF!+AU254+AU255+#REF!+AU256+AU257+AU258+AU259+#REF!+AU260+#REF!+#REF!+AU261+AU262+AU263+#REF!+AU264+AU265+AU266+AU267+#REF!+AU268+AU269+AU270+AU271+AU273+AU272+AU274+AU275+AU276+#REF!+#REF!+AU277+AU278+#REF!+AU279+AU280+AU281+AU282+#REF!+#REF!+#REF!+AU283+AU284+AU285+AU286+AU287+AU289+AU290+AU293+AU294+AU295+AU296+AU297+AU298+AU299+AU300+AU301+AU302+AU303+AU304+AU305+#REF!+AU306+AU307+AU308+AU309+AU310+AU311+AU312+AU313+AU314+AU315+AU316+AU317+AU318+AU319+AU320+#REF!+AU321+#REF!+AU322+AU323+AU324+AU325+#REF!+AU326+AU327+AU328+AU329+AU330+AU331+AU332+AU333+AU334+AU335+AU336+AU337+AU338+#REF!+AU339+#REF!+#REF!+AU340+#REF!+AU341+AU342+AU343+AU344+AU345+AU346+AU347+AU348+#REF!+#REF!+#REF!+#REF!+#REF!+AU349+AU350+#REF!+AU351+#REF!+AU352+AU353+AU354+AU355+AU356+AU357+#REF!+AU358+AU359+#REF!+AU360+AU361+AU362+AU363+AU364+AU365+AU366+AU367+AU368+AU369+AU370+AU371+AU372+AU373+AU374+AU375+AU376+AU377+#REF!+AU378+AU379+AU380+#REF!+#REF!+AU381+AU382+AU383+AU384+AU385+AU386+AU387+AU388+#REF!+AU389+AU390+AU391+AU392+AU393+AU394+AU395+#REF!+#REF!+AU396+#REF!+AU397+AU398+AU399+AU400+AU401+AU402+AU403+AU404+AU405+AU406+AU407+AU408+AU409+AU410+AU411+AU412+AU413+AU414+AU415+AU416+AU417+#REF!+#REF!+#REF!+AU418+AU419+AU423+AU424+AU425+AU426+#REF!+AU427+#REF!+AU428+AU429+AU430+AU431+AU432+AU433+AU434+AU435+#REF!+#REF!+AU436+AU437+#REF!+AU438+AU439+AU440+AU441+AU442+#REF!+#REF!+AU443+AU444+AU445+#REF!+AU446+AU447+AU448+AU449+AU450+AU451+#REF!+#REF!+AU452+#REF!+#REF!+#REF!+AU453+#REF!+#REF!+#REF!+#REF!+#REF!+#REF!+AU454+AU455+AU456+AU457+AU458+AU459+AU460+AU461+AU462+AU463+AU464+#REF!+#REF!+#REF!+#REF!+#REF!+#REF!+#REF!+#REF!+#REF!+#REF!+#REF!+#REF!+#REF!+#REF!+#REF!+#REF!+#REF!+#REF!+#REF!+#REF!+#REF!+#REF!+#REF!+#REF!+#REF!+#REF!+#REF!+AU466+AU468+AU469+AU470+AU471+AU472+AU473+AU474+AU475+AU476+AU477+AU478+AU479+AU480+AU481+AU482+AU483+AU484+AU485+AU486+AU487+AU488+AU489+AU490+AU491+AU492+AU493+AU494+AU495+AU496+AU497+AU498+AU499+AU500+AU501+AU502+AU503+AU504+AU505+AU506+AU507+AU508+AU509+AU510+AU511+AU512+AU513+AU514+AU515+AU516+AU517+AU518+AU519+AU520+AU521+AU522+AU523+AU524+AU525+AU526+AU527+AU528+AU529+AU530+AU531+AU532+AU533+AU534+AU535+AU536+AU537+AU538+AU539+AU540+AU541+AU542+AU543+AU544+AU545+AU546+AU547+AU548+AU549+AU550+AU551+AU552+AU553+AU554+AU555+AU556+AU557+AU558+AU559+AU560+AU561+AU562+AU563+AU564+AU565+AU566+AU567+AU568+AU569+AU570+AU571+AU572+AU573+AU574+AU575+AU576+AU577+AU578+AU579+AU580+AU581+AU582+AU583+AU584+AU585+AU586+AU587+AU588+AU611+AU771+AU772+AU773+AU774+AU775+AU776+AU777+AU778+AU779+AU780+AU799+#REF!+#REF!+#REF!+#REF!+#REF!+AU800+AU1056+AU1057+AU1058+AU1059+AU1060+AU1061+AU1062+AU1104+AU1148</f>
        <v>#REF!</v>
      </c>
      <c r="AV1168" s="42" t="e">
        <f>+#REF!+AV164+AV165+#REF!+AV167+AV168+#REF!+#REF!+#REF!+AV179+AV180+AV181+AV182+AV183+AV184+#REF!+AV185+AV186+AV187+AV188+AV189+#REF!+AV190+AV191+AV192+AV193+AV194+AV195+AV196+AV197+#REF!+AV198+AV199+AV200+AV201+#REF!+AV202+AV203+AV204+AV205+AV206+AV207+#REF!+AV208+#REF!+#REF!+#REF!+#REF!+#REF!+#REF!+#REF!+#REF!+#REF!+AV209+AV210+#REF!+AV211+AV212+AV213+AV214+AV215+AV216+AV217+AV218+AV219+AV220+AV221+AV222+AV223+AV224+#REF!+#REF!+AV225+#REF!+#REF!+AV226+#REF!+#REF!+#REF!+AV227+AV228+AV229+AV230+AV231+AV232+#REF!+AV233+AV234+AV235+AV236+#REF!+#REF!+#REF!+#REF!+#REF!+#REF!+#REF!+#REF!+#REF!+#REF!+#REF!+AV237+AV238+AV239+AV240+AV241+AV242+AV243+AV244+AV245+AV246+AV247+AV248+#REF!+#REF!+AV249+AV250+AV251+AV252+AV253+#REF!+AV254+AV255+#REF!+AV256+AV257+AV258+AV259+#REF!+AV260+#REF!+#REF!+AV261+AV262+AV263+#REF!+AV264+AV265+AV266+AV267+#REF!+AV268+AV269+AV270+AV271+AV273+AV272+AV274+AV275+AV276+#REF!+#REF!+AV277+AV278+#REF!+AV279+AV280+AV281+AV282+#REF!+#REF!+#REF!+AV283+AV284+AV285+AV286+AV287+AV289+AV290+AV293+AV294+AV295+AV296+AV297+AV298+AV299+AV300+AV301+AV302+AV303+AV304+AV305+#REF!+AV306+AV307+AV308+AV309+AV310+AV311+AV312+AV313+AV314+AV315+AV316+AV317+AV318+AV319+AV320+#REF!+AV321+#REF!+AV322+AV323+AV324+AV325+#REF!+AV326+AV327+AV328+AV329+AV330+AV331+AV332+AV333+AV334+AV335+AV336+AV337+AV338+#REF!+AV339+#REF!+#REF!+AV340+#REF!+AV341+AV342+AV343+AV344+AV345+AV346+AV347+AV348+#REF!+#REF!+#REF!+#REF!+#REF!+AV349+AV350+#REF!+AV351+#REF!+AV352+AV353+AV354+AV355+AV356+AV357+#REF!+AV358+AV359+#REF!+AV360+AV361+AV362+AV363+AV364+AV365+AV366+AV367+AV368+AV369+AV370+AV371+AV372+AV373+AV374+AV375+AV376+AV377+#REF!+AV378+AV379+AV380+#REF!+#REF!+AV381+AV382+AV383+AV384+AV385+AV386+AV387+AV388+#REF!+AV389+AV390+AV391+AV392+AV393+AV394+AV395+#REF!+#REF!+AV396+#REF!+AV397+AV398+AV399+AV400+AV401+AV402+AV403+AV404+AV405+AV406+AV407+AV408+AV409+AV410+AV411+AV412+AV413+AV414+AV415+AV416+AV417+#REF!+#REF!+#REF!+AV418+AV419+AV423+AV424+AV425+AV426+#REF!+AV427+#REF!+AV428+AV429+AV430+AV431+AV432+AV433+AV434+AV435+#REF!+#REF!+AV436+AV437+#REF!+AV438+AV439+AV440+AV441+AV442+#REF!+#REF!+AV443+AV444+AV445+#REF!+AV446+AV447+AV448+AV449+AV450+AV451+#REF!+#REF!+AV452+#REF!+#REF!+#REF!+AV453+#REF!+#REF!+#REF!+#REF!+#REF!+#REF!+AV454+AV455+AV456+AV457+AV458+AV459+AV460+AV461+AV462+AV463+AV464+#REF!+#REF!+#REF!+#REF!+#REF!+#REF!+#REF!+#REF!+#REF!+#REF!+#REF!+#REF!+#REF!+#REF!+#REF!+#REF!+#REF!+#REF!+#REF!+#REF!+#REF!+#REF!+#REF!+#REF!+#REF!+#REF!+#REF!+AV466+AV468+AV469+AV470+AV471+AV472+AV473+AV474+AV475+AV476+AV477+AV478+AV479+AV480+AV481+AV482+AV483+AV484+AV485+AV486+AV487+AV488+AV489+AV490+AV491+AV492+AV493+AV494+AV495+AV496+AV497+AV498+AV499+AV500+AV501+AV502+AV503+AV504+AV505+AV506+AV507+AV508+AV509+AV510+AV511+AV512+AV513+AV514+AV515+AV516+AV517+AV518+AV519+AV520+AV521+AV522+AV523+AV524+AV525+AV526+AV527+AV528+AV529+AV530+AV531+AV532+AV533+AV534+AV535+AV536+AV537+AV538+AV539+AV540+AV541+AV542+AV543+AV544+AV545+AV546+AV547+AV548+AV549+AV550+AV551+AV552+AV553+AV554+AV555+AV556+AV557+AV558+AV559+AV560+AV561+AV562+AV563+AV564+AV565+AV566+AV567+AV568+AV569+AV570+AV571+AV572+AV573+AV574+AV575+AV576+AV577+AV578+AV579+AV580+AV581+AV582+AV583+AV584+AV585+AV586+AV587+AV588+AV611+AV771+AV772+AV773+AV774+AV775+AV776+AV777+AV778+AV779+AV780+AV799+#REF!+#REF!+#REF!+#REF!+#REF!+AV800+AV1056+AV1057+AV1058+AV1059+AV1060+AV1061+AV1062+AV1104+AV1148</f>
        <v>#REF!</v>
      </c>
      <c r="AW1168" s="42" t="e">
        <f>+#REF!+AW164+AW165+#REF!+AW167+AW168+#REF!+#REF!+#REF!+AW179+AW180+AW181+AW182+AW183+AW184+#REF!+AW185+AW186+AW187+AW188+AW189+#REF!+AW190+AW191+AW192+AW193+AW194+AW195+AW196+AW197+#REF!+AW198+AW199+AW200+AW201+#REF!+AW202+AW203+AW204+AW205+AW206+AW207+#REF!+AW208+#REF!+#REF!+#REF!+#REF!+#REF!+#REF!+#REF!+#REF!+#REF!+AW209+AW210+#REF!+AW211+AW212+AW213+AW214+AW215+AW216+AW217+AW218+AW219+AW220+AW221+AW222+AW223+AW224+#REF!+#REF!+AW225+#REF!+#REF!+AW226+#REF!+#REF!+#REF!+AW227+AW228+AW229+AW230+AW231+AW232+#REF!+AW233+AW234+AW235+AW236+#REF!+#REF!+#REF!+#REF!+#REF!+#REF!+#REF!+#REF!+#REF!+#REF!+#REF!+AW237+AW238+AW239+AW240+AW241+AW242+AW243+AW244+AW245+AW246+AW247+AW248+#REF!+#REF!+AW249+AW250+AW251+AW252+AW253+#REF!+AW254+AW255+#REF!+AW256+AW257+AW258+AW259+#REF!+AW260+#REF!+#REF!+AW261+AW262+AW263+#REF!+AW264+AW265+AW266+AW267+#REF!+AW268+AW269+AW270+AW271+AW273+AW272+AW274+AW275+AW276+#REF!+#REF!+AW277+AW278+#REF!+AW279+AW280+AW281+AW282+#REF!+#REF!+#REF!+AW283+AW284+AW285+AW286+AW287+AW289+AW290+AW293+AW294+AW295+AW296+AW297+AW298+AW299+AW300+AW301+AW302+AW303+AW304+AW305+#REF!+AW306+AW307+AW308+AW309+AW310+AW311+AW312+AW313+AW314+AW315+AW316+AW317+AW318+AW319+AW320+#REF!+AW321+#REF!+AW322+AW323+AW324+AW325+#REF!+AW326+AW327+AW328+AW329+AW330+AW331+AW332+AW333+AW334+AW335+AW336+AW337+AW338+#REF!+AW339+#REF!+#REF!+AW340+#REF!+AW341+AW342+AW343+AW344+AW345+AW346+AW347+AW348+#REF!+#REF!+#REF!+#REF!+#REF!+AW349+AW350+#REF!+AW351+#REF!+AW352+AW353+AW354+AW355+AW356+AW357+#REF!+AW358+AW359+#REF!+AW360+AW361+AW362+AW363+AW364+AW365+AW366+AW367+AW368+AW369+AW370+AW371+AW372+AW373+AW374+AW375+AW376+AW377+#REF!+AW378+AW379+AW380+#REF!+#REF!+AW381+AW382+AW383+AW384+AW385+AW386+AW387+AW388+#REF!+AW389+AW390+AW391+AW392+AW393+AW394+AW395+#REF!+#REF!+AW396+#REF!+AW397+AW398+AW399+AW400+AW401+AW402+AW403+AW404+AW405+AW406+AW407+AW408+AW409+AW410+AW411+AW412+AW413+AW414+AW415+AW416+AW417+#REF!+#REF!+#REF!+AW418+AW419+AW423+AW424+AW425+AW426+#REF!+AW427+#REF!+AW428+AW429+AW430+AW431+AW432+AW433+AW434+AW435+#REF!+#REF!+AW436+AW437+#REF!+AW438+AW439+AW440+AW441+AW442+#REF!+#REF!+AW443+AW444+AW445+#REF!+AW446+AW447+AW448+AW449+AW450+AW451+#REF!+#REF!+AW452+#REF!+#REF!+#REF!+AW453+#REF!+#REF!+#REF!+#REF!+#REF!+#REF!+AW454+AW455+AW456+AW457+AW458+AW459+AW460+AW461+AW462+AW463+AW464+#REF!+#REF!+#REF!+#REF!+#REF!+#REF!+#REF!+#REF!+#REF!+#REF!+#REF!+#REF!+#REF!+#REF!+#REF!+#REF!+#REF!+#REF!+#REF!+#REF!+#REF!+#REF!+#REF!+#REF!+#REF!+#REF!+#REF!+AW466+AW468+AW469+AW470+AW471+AW472+AW473+AW474+AW475+AW476+AW477+AW478+AW479+AW480+AW481+AW482+AW483+AW484+AW485+AW486+AW487+AW488+AW489+AW490+AW491+AW492+AW493+AW494+AW495+AW496+AW497+AW498+AW499+AW500+AW501+AW502+AW503+AW504+AW505+AW506+AW507+AW508+AW509+AW510+AW511+AW512+AW513+AW514+AW515+AW516+AW517+AW518+AW519+AW520+AW521+AW522+AW523+AW524+AW525+AW526+AW527+AW528+AW529+AW530+AW531+AW532+AW533+AW534+AW535+AW536+AW537+AW538+AW539+AW540+AW541+AW542+AW543+AW544+AW545+AW546+AW547+AW548+AW549+AW550+AW551+AW552+AW553+AW554+AW555+AW556+AW557+AW558+AW559+AW560+AW561+AW562+AW563+AW564+AW565+AW566+AW567+AW568+AW569+AW570+AW571+AW572+AW573+AW574+AW575+AW576+AW577+AW578+AW579+AW580+AW581+AW582+AW583+AW584+AW585+AW586+AW587+AW588+AW611+AW771+AW772+AW773+AW774+AW775+AW776+AW777+AW778+AW779+AW780+AW799+#REF!+#REF!+#REF!+#REF!+#REF!+AW800+AW1056+AW1057+AW1058+AW1059+AW1060+AW1061+AW1062+AW1104+AW1148</f>
        <v>#REF!</v>
      </c>
      <c r="AX1168" s="42" t="e">
        <f>+#REF!+AX164+AX165+#REF!+AX167+AX168+#REF!+#REF!+#REF!+AX179+AX180+AX181+AX182+AX183+AX184+#REF!+AX185+AX186+AX187+AX188+AX189+#REF!+AX190+AX191+AX192+AX193+AX194+AX195+AX196+AX197+#REF!+AX198+AX199+AX200+AX201+#REF!+AX202+AX203+AX204+AX205+AX206+AX207+#REF!+AX208+#REF!+#REF!+#REF!+#REF!+#REF!+#REF!+#REF!+#REF!+#REF!+AX209+AX210+#REF!+AX211+AX212+AX213+AX214+AX215+AX216+AX217+AX218+AX219+AX220+AX221+AX222+AX223+AX224+#REF!+#REF!+AX225+#REF!+#REF!+AX226+#REF!+#REF!+#REF!+AX227+AX228+AX229+AX230+AX231+AX232+#REF!+AX233+AX234+AX235+AX236+#REF!+#REF!+#REF!+#REF!+#REF!+#REF!+#REF!+#REF!+#REF!+#REF!+#REF!+AX237+AX238+AX239+AX240+AX241+AX242+AX243+AX244+AX245+AX246+AX247+AX248+#REF!+#REF!+AX249+AX250+AX251+AX252+AX253+#REF!+AX254+AX255+#REF!+AX256+AX257+AX258+AX259+#REF!+AX260+#REF!+#REF!+AX261+AX262+AX263+#REF!+AX264+AX265+AX266+AX267+#REF!+AX268+AX269+AX270+AX271+AX273+AX272+AX274+AX275+AX276+#REF!+#REF!+AX277+AX278+#REF!+AX279+AX280+AX281+AX282+#REF!+#REF!+#REF!+AX283+AX284+AX285+AX286+AX287+AX289+AX290+AX293+AX294+AX295+AX296+AX297+AX298+AX299+AX300+AX301+AX302+AX303+AX304+AX305+#REF!+AX306+AX307+AX308+AX309+AX310+AX311+AX312+AX313+AX314+AX315+AX316+AX317+AX318+AX319+AX320+#REF!+AX321+#REF!+AX322+AX323+AX324+AX325+#REF!+AX326+AX327+AX328+AX329+AX330+AX331+AX332+AX333+AX334+AX335+AX336+AX337+AX338+#REF!+AX339+#REF!+#REF!+AX340+#REF!+AX341+AX342+AX343+AX344+AX345+AX346+AX347+AX348+#REF!+#REF!+#REF!+#REF!+#REF!+AX349+AX350+#REF!+AX351+#REF!+AX352+AX353+AX354+AX355+AX356+AX357+#REF!+AX358+AX359+#REF!+AX360+AX361+AX362+AX363+AX364+AX365+AX366+AX367+AX368+AX369+AX370+AX371+AX372+AX373+AX374+AX375+AX376+AX377+#REF!+AX378+AX379+AX380+#REF!+#REF!+AX381+AX382+AX383+AX384+AX385+AX386+AX387+AX388+#REF!+AX389+AX390+AX391+AX392+AX393+AX394+AX395+#REF!+#REF!+AX396+#REF!+AX397+AX398+AX399+AX400+AX401+AX402+AX403+AX404+AX405+AX406+AX407+AX408+AX409+AX410+AX411+AX412+AX413+AX414+AX415+AX416+AX417+#REF!+#REF!+#REF!+AX418+AX419+AX423+AX424+AX425+AX426+#REF!+AX427+#REF!+AX428+AX429+AX430+AX431+AX432+AX433+AX434+AX435+#REF!+#REF!+AX436+AX437+#REF!+AX438+AX439+AX440+AX441+AX442+#REF!+#REF!+AX443+AX444+AX445+#REF!+AX446+AX447+AX448+AX449+AX450+AX451+#REF!+#REF!+AX452+#REF!+#REF!+#REF!+AX453+#REF!+#REF!+#REF!+#REF!+#REF!+#REF!+AX454+AX455+AX456+AX457+AX458+AX459+AX460+AX461+AX462+AX463+AX464+#REF!+#REF!+#REF!+#REF!+#REF!+#REF!+#REF!+#REF!+#REF!+#REF!+#REF!+#REF!+#REF!+#REF!+#REF!+#REF!+#REF!+#REF!+#REF!+#REF!+#REF!+#REF!+#REF!+#REF!+#REF!+#REF!+#REF!+AX466+AX468+AX469+AX470+AX471+AX472+AX473+AX474+AX475+AX476+AX477+AX478+AX479+AX480+AX481+AX482+AX483+AX484+AX485+AX486+AX487+AX488+AX489+AX490+AX491+AX492+AX493+AX494+AX495+AX496+AX497+AX498+AX499+AX500+AX501+AX502+AX503+AX504+AX505+AX506+AX507+AX508+AX509+AX510+AX511+AX512+AX513+AX514+AX515+AX516+AX517+AX518+AX519+AX520+AX521+AX522+AX523+AX524+AX525+AX526+AX527+AX528+AX529+AX530+AX531+AX532+AX533+AX534+AX535+AX536+AX537+AX538+AX539+AX540+AX541+AX542+AX543+AX544+AX545+AX546+AX547+AX548+AX549+AX550+AX551+AX552+AX553+AX554+AX555+AX556+AX557+AX558+AX559+AX560+AX561+AX562+AX563+AX564+AX565+AX566+AX567+AX568+AX569+AX570+AX571+AX572+AX573+AX574+AX575+AX576+AX577+AX578+AX579+AX580+AX581+AX582+AX583+AX584+AX585+AX586+AX587+AX588+AX611+AX771+AX772+AX773+AX774+AX775+AX776+AX777+AX778+AX779+AX780+AX799+#REF!+#REF!+#REF!+#REF!+#REF!+AX800+AX1056+AX1057+AX1058+AX1059+AX1060+AX1061+AX1062+AX1104+AX1148</f>
        <v>#REF!</v>
      </c>
      <c r="AY1168" s="42" t="e">
        <f>+#REF!+AY164+AY165+#REF!+AY167+AY168+#REF!+#REF!+#REF!+AY179+AY180+AY181+AY182+AY183+AY184+#REF!+AY185+AY186+AY187+AY188+AY189+#REF!+AY190+AY191+AY192+AY193+AY194+AY195+AY196+AY197+#REF!+AY198+AY199+AY200+AY201+#REF!+AY202+AY203+AY204+AY205+AY206+AY207+#REF!+AY208+#REF!+#REF!+#REF!+#REF!+#REF!+#REF!+#REF!+#REF!+#REF!+AY209+AY210+#REF!+AY211+AY212+AY213+AY214+AY215+AY216+AY217+AY218+AY219+AY220+AY221+AY222+AY223+AY224+#REF!+#REF!+AY225+#REF!+#REF!+AY226+#REF!+#REF!+#REF!+AY227+AY228+AY229+AY230+AY231+AY232+#REF!+AY233+AY234+AY235+AY236+#REF!+#REF!+#REF!+#REF!+#REF!+#REF!+#REF!+#REF!+#REF!+#REF!+#REF!+AY237+AY238+AY239+AY240+AY241+AY242+AY243+AY244+AY245+AY246+AY247+AY248+#REF!+#REF!+AY249+AY250+AY251+AY252+AY253+#REF!+AY254+AY255+#REF!+AY256+AY257+AY258+AY259+#REF!+AY260+#REF!+#REF!+AY261+AY262+AY263+#REF!+AY264+AY265+AY266+AY267+#REF!+AY268+AY269+AY270+AY271+AY273+AY272+AY274+AY275+AY276+#REF!+#REF!+AY277+AY278+#REF!+AY279+AY280+AY281+AY282+#REF!+#REF!+#REF!+AY283+AY284+AY285+AY286+AY287+AY289+AY290+AY293+AY294+AY295+AY296+AY297+AY298+AY299+AY300+AY301+AY302+AY303+AY304+AY305+#REF!+AY306+AY307+AY308+AY309+AY310+AY311+AY312+AY313+AY314+AY315+AY316+AY317+AY318+AY319+AY320+#REF!+AY321+#REF!+AY322+AY323+AY324+AY325+#REF!+AY326+AY327+AY328+AY329+AY330+AY331+AY332+AY333+AY334+AY335+AY336+AY337+AY338+#REF!+AY339+#REF!+#REF!+AY340+#REF!+AY341+AY342+AY343+AY344+AY345+AY346+AY347+AY348+#REF!+#REF!+#REF!+#REF!+#REF!+AY349+AY350+#REF!+AY351+#REF!+AY352+AY353+AY354+AY355+AY356+AY357+#REF!+AY358+AY359+#REF!+AY360+AY361+AY362+AY363+AY364+AY365+AY366+AY367+AY368+AY369+AY370+AY371+AY372+AY373+AY374+AY375+AY376+AY377+#REF!+AY378+AY379+AY380+#REF!+#REF!+AY381+AY382+AY383+AY384+AY385+AY386+AY387+AY388+#REF!+AY389+AY390+AY391+AY392+AY393+AY394+AY395+#REF!+#REF!+AY396+#REF!+AY397+AY398+AY399+AY400+AY401+AY402+AY403+AY404+AY405+AY406+AY407+AY408+AY409+AY410+AY411+AY412+AY413+AY414+AY415+AY416+AY417+#REF!+#REF!+#REF!+AY418+AY419+AY423+AY424+AY425+AY426+#REF!+AY427+#REF!+AY428+AY429+AY430+AY431+AY432+AY433+AY434+AY435+#REF!+#REF!+AY436+AY437+#REF!+AY438+AY439+AY440+AY441+AY442+#REF!+#REF!+AY443+AY444+AY445+#REF!+AY446+AY447+AY448+AY449+AY450+AY451+#REF!+#REF!+AY452+#REF!+#REF!+#REF!+AY453+#REF!+#REF!+#REF!+#REF!+#REF!+#REF!+AY454+AY455+AY456+AY457+AY458+AY459+AY460+AY461+AY462+AY463+AY464+#REF!+#REF!+#REF!+#REF!+#REF!+#REF!+#REF!+#REF!+#REF!+#REF!+#REF!+#REF!+#REF!+#REF!+#REF!+#REF!+#REF!+#REF!+#REF!+#REF!+#REF!+#REF!+#REF!+#REF!+#REF!+#REF!+#REF!+AY466+AY468+AY469+AY470+AY471+AY472+AY473+AY474+AY475+AY476+AY477+AY478+AY479+AY480+AY481+AY482+AY483+AY484+AY485+AY486+AY487+AY488+AY489+AY490+AY491+AY492+AY493+AY494+AY495+AY496+AY497+AY498+AY499+AY500+AY501+AY502+AY503+AY504+AY505+AY506+AY507+AY508+AY509+AY510+AY511+AY512+AY513+AY514+AY515+AY516+AY517+AY518+AY519+AY520+AY521+AY522+AY523+AY524+AY525+AY526+AY527+AY528+AY529+AY530+AY531+AY532+AY533+AY534+AY535+AY536+AY537+AY538+AY539+AY540+AY541+AY542+AY543+AY544+AY545+AY546+AY547+AY548+AY549+AY550+AY551+AY552+AY553+AY554+AY555+AY556+AY557+AY558+AY559+AY560+AY561+AY562+AY563+AY564+AY565+AY566+AY567+AY568+AY569+AY570+AY571+AY572+AY573+AY574+AY575+AY576+AY577+AY578+AY579+AY580+AY581+AY582+AY583+AY584+AY585+AY586+AY587+AY588+AY611+AY771+AY772+AY773+AY774+AY775+AY776+AY777+AY778+AY779+AY780+AY799+#REF!+#REF!+#REF!+#REF!+#REF!+AY800+AY1056+AY1057+AY1058+AY1059+AY1060+AY1061+AY1062+AY1104+AY1148</f>
        <v>#REF!</v>
      </c>
      <c r="AZ1168" s="42" t="e">
        <f>+#REF!+AZ164+AZ165+#REF!+AZ167+AZ168+#REF!+#REF!+#REF!+AZ179+AZ180+AZ181+AZ182+AZ183+AZ184+#REF!+AZ185+AZ186+AZ187+AZ188+AZ189+#REF!+AZ190+AZ191+AZ192+AZ193+AZ194+AZ195+AZ196+AZ197+#REF!+AZ198+AZ199+AZ200+AZ201+#REF!+AZ202+AZ203+AZ204+AZ205+AZ206+AZ207+#REF!+AZ208+#REF!+#REF!+#REF!+#REF!+#REF!+#REF!+#REF!+#REF!+#REF!+AZ209+AZ210+#REF!+AZ211+AZ212+AZ213+AZ214+AZ215+AZ216+AZ217+AZ218+AZ219+AZ220+AZ221+AZ222+AZ223+AZ224+#REF!+#REF!+AZ225+#REF!+#REF!+AZ226+#REF!+#REF!+#REF!+AZ227+AZ228+AZ229+AZ230+AZ231+AZ232+#REF!+AZ233+AZ234+AZ235+AZ236+#REF!+#REF!+#REF!+#REF!+#REF!+#REF!+#REF!+#REF!+#REF!+#REF!+#REF!+AZ237+AZ238+AZ239+AZ240+AZ241+AZ242+AZ243+AZ244+AZ245+AZ246+AZ247+AZ248+#REF!+#REF!+AZ249+AZ250+AZ251+AZ252+AZ253+#REF!+AZ254+AZ255+#REF!+AZ256+AZ257+AZ258+AZ259+#REF!+AZ260+#REF!+#REF!+AZ261+AZ262+AZ263+#REF!+AZ264+AZ265+AZ266+AZ267+#REF!+AZ268+AZ269+AZ270+AZ271+AZ273+AZ272+AZ274+AZ275+AZ276+#REF!+#REF!+AZ277+AZ278+#REF!+AZ279+AZ280+AZ281+AZ282+#REF!+#REF!+#REF!+AZ283+AZ284+AZ285+AZ286+AZ287+AZ289+AZ290+AZ293+AZ294+AZ295+AZ296+AZ297+AZ298+AZ299+AZ300+AZ301+AZ302+AZ303+AZ304+AZ305+#REF!+AZ306+AZ307+AZ308+AZ309+AZ310+AZ311+AZ312+AZ313+AZ314+AZ315+AZ316+AZ317+AZ318+AZ319+AZ320+#REF!+AZ321+#REF!+AZ322+AZ323+AZ324+AZ325+#REF!+AZ326+AZ327+AZ328+AZ329+AZ330+AZ331+AZ332+AZ333+AZ334+AZ335+AZ336+AZ337+AZ338+#REF!+AZ339+#REF!+#REF!+AZ340+#REF!+AZ341+AZ342+AZ343+AZ344+AZ345+AZ346+AZ347+AZ348+#REF!+#REF!+#REF!+#REF!+#REF!+AZ349+AZ350+#REF!+AZ351+#REF!+AZ352+AZ353+AZ354+AZ355+AZ356+AZ357+#REF!+AZ358+AZ359+#REF!+AZ360+AZ361+AZ362+AZ363+AZ364+AZ365+AZ366+AZ367+AZ368+AZ369+AZ370+AZ371+AZ372+AZ373+AZ374+AZ375+AZ376+AZ377+#REF!+AZ378+AZ379+AZ380+#REF!+#REF!+AZ381+AZ382+AZ383+AZ384+AZ385+AZ386+AZ387+AZ388+#REF!+AZ389+AZ390+AZ391+AZ392+AZ393+AZ394+AZ395+#REF!+#REF!+AZ396+#REF!+AZ397+AZ398+AZ399+AZ400+AZ401+AZ402+AZ403+AZ404+AZ405+AZ406+AZ407+AZ408+AZ409+AZ410+AZ411+AZ412+AZ413+AZ414+AZ415+AZ416+AZ417+#REF!+#REF!+#REF!+AZ418+AZ419+AZ423+AZ424+AZ425+AZ426+#REF!+AZ427+#REF!+AZ428+AZ429+AZ430+AZ431+AZ432+AZ433+AZ434+AZ435+#REF!+#REF!+AZ436+AZ437+#REF!+AZ438+AZ439+AZ440+AZ441+AZ442+#REF!+#REF!+AZ443+AZ444+AZ445+#REF!+AZ446+AZ447+AZ448+AZ449+AZ450+AZ451+#REF!+#REF!+AZ452+#REF!+#REF!+#REF!+AZ453+#REF!+#REF!+#REF!+#REF!+#REF!+#REF!+AZ454+AZ455+AZ456+AZ457+AZ458+AZ459+AZ460+AZ461+AZ462+AZ463+AZ464+#REF!+#REF!+#REF!+#REF!+#REF!+#REF!+#REF!+#REF!+#REF!+#REF!+#REF!+#REF!+#REF!+#REF!+#REF!+#REF!+#REF!+#REF!+#REF!+#REF!+#REF!+#REF!+#REF!+#REF!+#REF!+#REF!+#REF!+AZ466+AZ468+AZ469+AZ470+AZ471+AZ472+AZ473+AZ474+AZ475+AZ476+AZ477+AZ478+AZ479+AZ480+AZ481+AZ482+AZ483+AZ484+AZ485+AZ486+AZ487+AZ488+AZ489+AZ490+AZ491+AZ492+AZ493+AZ494+AZ495+AZ496+AZ497+AZ498+AZ499+AZ500+AZ501+AZ502+AZ503+AZ504+AZ505+AZ506+AZ507+AZ508+AZ509+AZ510+AZ511+AZ512+AZ513+AZ514+AZ515+AZ516+AZ517+AZ518+AZ519+AZ520+AZ521+AZ522+AZ523+AZ524+AZ525+AZ526+AZ527+AZ528+AZ529+AZ530+AZ531+AZ532+AZ533+AZ534+AZ535+AZ536+AZ537+AZ538+AZ539+AZ540+AZ541+AZ542+AZ543+AZ544+AZ545+AZ546+AZ547+AZ548+AZ549+AZ550+AZ551+AZ552+AZ553+AZ554+AZ555+AZ556+AZ557+AZ558+AZ559+AZ560+AZ561+AZ562+AZ563+AZ564+AZ565+AZ566+AZ567+AZ568+AZ569+AZ570+AZ571+AZ572+AZ573+AZ574+AZ575+AZ576+AZ577+AZ578+AZ579+AZ580+AZ581+AZ582+AZ583+AZ584+AZ585+AZ586+AZ587+AZ588+AZ611+AZ771+AZ772+AZ773+AZ774+AZ775+AZ776+AZ777+AZ778+AZ779+AZ780+AZ799+#REF!+#REF!+#REF!+#REF!+#REF!+AZ800+AZ1056+AZ1057+AZ1058+AZ1059+AZ1060+AZ1061+AZ1062+AZ1104+AZ1148</f>
        <v>#REF!</v>
      </c>
      <c r="BA1168" s="42" t="e">
        <f>+#REF!+BA164+BA165+#REF!+BA167+BA168+#REF!+#REF!+#REF!+BA179+BA180+BA181+BA182+BA183+BA184+#REF!+BA185+BA186+BA187+BA188+BA189+#REF!+BA190+BA191+BA192+BA193+BA194+BA195+BA196+BA197+#REF!+BA198+BA199+BA200+BA201+#REF!+BA202+BA203+BA204+BA205+BA206+BA207+#REF!+BA208+#REF!+#REF!+#REF!+#REF!+#REF!+#REF!+#REF!+#REF!+#REF!+BA209+BA210+#REF!+BA211+BA212+BA213+BA214+BA215+BA216+BA217+BA218+BA219+BA220+BA221+BA222+BA223+BA224+#REF!+#REF!+BA225+#REF!+#REF!+BA226+#REF!+#REF!+#REF!+BA227+BA228+BA229+BA230+BA231+BA232+#REF!+BA233+BA234+BA235+BA236+#REF!+#REF!+#REF!+#REF!+#REF!+#REF!+#REF!+#REF!+#REF!+#REF!+#REF!+BA237+BA238+BA239+BA240+BA241+BA242+BA243+BA244+BA245+BA246+BA247+BA248+#REF!+#REF!+BA249+BA250+BA251+BA252+BA253+#REF!+BA254+BA255+#REF!+BA256+BA257+BA258+BA259+#REF!+BA260+#REF!+#REF!+BA261+BA262+BA263+#REF!+BA264+BA265+BA266+BA267+#REF!+BA268+BA269+BA270+BA271+BA273+BA272+BA274+BA275+BA276+#REF!+#REF!+BA277+BA278+#REF!+BA279+BA280+BA281+BA282+#REF!+#REF!+#REF!+BA283+BA284+BA285+BA286+BA287+BA289+BA290+BA293+BA294+BA295+BA296+BA297+BA298+BA299+BA300+BA301+BA302+BA303+BA304+BA305+#REF!+BA306+BA307+BA308+BA309+BA310+BA311+BA312+BA313+BA314+BA315+BA316+BA317+BA318+BA319+BA320+#REF!+BA321+#REF!+BA322+BA323+BA324+BA325+#REF!+BA326+BA327+BA328+BA329+BA330+BA331+BA332+BA333+BA334+BA335+BA336+BA337+BA338+#REF!+BA339+#REF!+#REF!+BA340+#REF!+BA341+BA342+BA343+BA344+BA345+BA346+BA347+BA348+#REF!+#REF!+#REF!+#REF!+#REF!+BA349+BA350+#REF!+BA351+#REF!+BA352+BA353+BA354+BA355+BA356+BA357+#REF!+BA358+BA359+#REF!+BA360+BA361+BA362+BA363+BA364+BA365+BA366+BA367+BA368+BA369+BA370+BA371+BA372+BA373+BA374+BA375+BA376+BA377+#REF!+BA378+BA379+BA380+#REF!+#REF!+BA381+BA382+BA383+BA384+BA385+BA386+BA387+BA388+#REF!+BA389+BA390+BA391+BA392+BA393+BA394+BA395+#REF!+#REF!+BA396+#REF!+BA397+BA398+BA399+BA400+BA401+BA402+BA403+BA404+BA405+BA406+BA407+BA408+BA409+BA410+BA411+BA412+BA413+BA414+BA415+BA416+BA417+#REF!+#REF!+#REF!+BA418+BA419+BA423+BA424+BA425+BA426+#REF!+BA427+#REF!+BA428+BA429+BA430+BA431+BA432+BA433+BA434+BA435+#REF!+#REF!+BA436+BA437+#REF!+BA438+BA439+BA440+BA441+BA442+#REF!+#REF!+BA443+BA444+BA445+#REF!+BA446+BA447+BA448+BA449+BA450+BA451+#REF!+#REF!+BA452+#REF!+#REF!+#REF!+BA453+#REF!+#REF!+#REF!+#REF!+#REF!+#REF!+BA454+BA455+BA456+BA457+BA458+BA459+BA460+BA461+BA462+BA463+BA464+#REF!+#REF!+#REF!+#REF!+#REF!+#REF!+#REF!+#REF!+#REF!+#REF!+#REF!+#REF!+#REF!+#REF!+#REF!+#REF!+#REF!+#REF!+#REF!+#REF!+#REF!+#REF!+#REF!+#REF!+#REF!+#REF!+#REF!+BA466+BA468+BA469+BA470+BA471+BA472+BA473+BA474+BA475+BA476+BA477+BA478+BA479+BA480+BA481+BA482+BA483+BA484+BA485+BA486+BA487+BA488+BA489+BA490+BA491+BA492+BA493+BA494+BA495+BA496+BA497+BA498+BA499+BA500+BA501+BA502+BA503+BA504+BA505+BA506+BA507+BA508+BA509+BA510+BA511+BA512+BA513+BA514+BA515+BA516+BA517+BA518+BA519+BA520+BA521+BA522+BA523+BA524+BA525+BA526+BA527+BA528+BA529+BA530+BA531+BA532+BA533+BA534+BA535+BA536+BA537+BA538+BA539+BA540+BA541+BA542+BA543+BA544+BA545+BA546+BA547+BA548+BA549+BA550+BA551+BA552+BA553+BA554+BA555+BA556+BA557+BA558+BA559+BA560+BA561+BA562+BA563+BA564+BA565+BA566+BA567+BA568+BA569+BA570+BA571+BA572+BA573+BA574+BA575+BA576+BA577+BA578+BA579+BA580+BA581+BA582+BA583+BA584+BA585+BA586+BA587+BA588+BA611+BA771+BA772+BA773+BA774+BA775+BA776+BA777+BA778+BA779+BA780+BA799+#REF!+#REF!+#REF!+#REF!+#REF!+BA800+BA1056+BA1057+BA1058+BA1059+BA1060+BA1061+BA1062+BA1104+BA1148</f>
        <v>#REF!</v>
      </c>
      <c r="BB1168" s="42" t="e">
        <f>+#REF!+BB164+BB165+#REF!+BB167+BB168+#REF!+#REF!+#REF!+BB179+BB180+BB181+BB182+BB183+BB184+#REF!+BB185+BB186+BB187+BB188+BB189+#REF!+BB190+BB191+BB192+BB193+BB194+BB195+BB196+BB197+#REF!+BB198+BB199+BB200+BB201+#REF!+BB202+BB203+BB204+BB205+BB206+BB207+#REF!+BB208+#REF!+#REF!+#REF!+#REF!+#REF!+#REF!+#REF!+#REF!+#REF!+BB209+BB210+#REF!+BB211+BB212+BB213+BB214+BB215+BB216+BB217+BB218+BB219+BB220+BB221+BB222+BB223+BB224+#REF!+#REF!+BB225+#REF!+#REF!+BB226+#REF!+#REF!+#REF!+BB227+BB228+BB229+BB230+BB231+BB232+#REF!+BB233+BB234+BB235+BB236+#REF!+#REF!+#REF!+#REF!+#REF!+#REF!+#REF!+#REF!+#REF!+#REF!+#REF!+BB237+BB238+BB239+BB240+BB241+BB242+BB243+BB244+BB245+BB246+BB247+BB248+#REF!+#REF!+BB249+BB250+BB251+BB252+BB253+#REF!+BB254+BB255+#REF!+BB256+BB257+BB258+BB259+#REF!+BB260+#REF!+#REF!+BB261+BB262+BB263+#REF!+BB264+BB265+BB266+BB267+#REF!+BB268+BB269+BB270+BB271+BB273+BB272+BB274+BB275+BB276+#REF!+#REF!+BB277+BB278+#REF!+BB279+BB280+BB281+BB282+#REF!+#REF!+#REF!+BB283+BB284+BB285+BB286+BB287+BB289+BB290+BB293+BB294+BB295+BB296+BB297+BB298+BB299+BB300+BB301+BB302+BB303+BB304+BB305+#REF!+BB306+BB307+BB308+BB309+BB310+BB311+BB312+BB313+BB314+BB315+BB316+BB317+BB318+BB319+BB320+#REF!+BB321+#REF!+BB322+BB323+BB324+BB325+#REF!+BB326+BB327+BB328+BB329+BB330+BB331+BB332+BB333+BB334+BB335+BB336+BB337+BB338+#REF!+BB339+#REF!+#REF!+BB340+#REF!+BB341+BB342+BB343+BB344+BB345+BB346+BB347+BB348+#REF!+#REF!+#REF!+#REF!+#REF!+BB349+BB350+#REF!+BB351+#REF!+BB352+BB353+BB354+BB355+BB356+BB357+#REF!+BB358+BB359+#REF!+BB360+BB361+BB362+BB363+BB364+BB365+BB366+BB367+BB368+BB369+BB370+BB371+BB372+BB373+BB374+BB375+BB376+BB377+#REF!+BB378+BB379+BB380+#REF!+#REF!+BB381+BB382+BB383+BB384+BB385+BB386+BB387+BB388+#REF!+BB389+BB390+BB391+BB392+BB393+BB394+BB395+#REF!+#REF!+BB396+#REF!+BB397+BB398+BB399+BB400+BB401+BB402+BB403+BB404+BB405+BB406+BB407+BB408+BB409+BB410+BB411+BB412+BB413+BB414+BB415+BB416+BB417+#REF!+#REF!+#REF!+BB418+BB419+BB423+BB424+BB425+BB426+#REF!+BB427+#REF!+BB428+BB429+BB430+BB431+BB432+BB433+BB434+BB435+#REF!+#REF!+BB436+BB437+#REF!+BB438+BB439+BB440+BB441+BB442+#REF!+#REF!+BB443+BB444+BB445+#REF!+BB446+BB447+BB448+BB449+BB450+BB451+#REF!+#REF!+BB452+#REF!+#REF!+#REF!+BB453+#REF!+#REF!+#REF!+#REF!+#REF!+#REF!+BB454+BB455+BB456+BB457+BB458+BB459+BB460+BB461+BB462+BB463+BB464+#REF!+#REF!+#REF!+#REF!+#REF!+#REF!+#REF!+#REF!+#REF!+#REF!+#REF!+#REF!+#REF!+#REF!+#REF!+#REF!+#REF!+#REF!+#REF!+#REF!+#REF!+#REF!+#REF!+#REF!+#REF!+#REF!+#REF!+BB466+BB468+BB469+BB470+BB471+BB472+BB473+BB474+BB475+BB476+BB477+BB478+BB479+BB480+BB481+BB482+BB483+BB484+BB485+BB486+BB487+BB488+BB489+BB490+BB491+BB492+BB493+BB494+BB495+BB496+BB497+BB498+BB499+BB500+BB501+BB502+BB503+BB504+BB505+BB506+BB507+BB508+BB509+BB510+BB511+BB512+BB513+BB514+BB515+BB516+BB517+BB518+BB519+BB520+BB521+BB522+BB523+BB524+BB525+BB526+BB527+BB528+BB529+BB530+BB531+BB532+BB533+BB534+BB535+BB536+BB537+BB538+BB539+BB540+BB541+BB542+BB543+BB544+BB545+BB546+BB547+BB548+BB549+BB550+BB551+BB552+BB553+BB554+BB555+BB556+BB557+BB558+BB559+BB560+BB561+BB562+BB563+BB564+BB565+BB566+BB567+BB568+BB569+BB570+BB571+BB572+BB573+BB574+BB575+BB576+BB577+BB578+BB579+BB580+BB581+BB582+BB583+BB584+BB585+BB586+BB587+BB588+BB611+BB771+BB772+BB773+BB774+BB775+BB776+BB777+BB778+BB779+BB780+BB799+#REF!+#REF!+#REF!+#REF!+#REF!+BB800+BB1056+BB1057+BB1058+BB1059+BB1060+BB1061+BB1062+BB1104+BB1148</f>
        <v>#REF!</v>
      </c>
      <c r="BC1168" s="42" t="e">
        <f>+#REF!+BC164+BC165+#REF!+BC167+BC168+#REF!+#REF!+#REF!+BC179+BC180+BC181+BC182+BC183+BC184+#REF!+BC185+BC186+BC187+BC188+BC189+#REF!+BC190+BC191+BC192+BC193+BC194+BC195+BC196+BC197+#REF!+BC198+BC199+BC200+BC201+#REF!+BC202+BC203+BC204+BC205+BC206+BC207+#REF!+BC208+#REF!+#REF!+#REF!+#REF!+#REF!+#REF!+#REF!+#REF!+#REF!+BC209+BC210+#REF!+BC211+BC212+BC213+BC214+BC215+BC216+BC217+BC218+BC219+BC220+BC221+BC222+BC223+BC224+#REF!+#REF!+BC225+#REF!+#REF!+BC226+#REF!+#REF!+#REF!+BC227+BC228+BC229+BC230+BC231+BC232+#REF!+BC233+BC234+BC235+BC236+#REF!+#REF!+#REF!+#REF!+#REF!+#REF!+#REF!+#REF!+#REF!+#REF!+#REF!+BC237+BC238+BC239+BC240+BC241+BC242+BC243+BC244+BC245+BC246+BC247+BC248+#REF!+#REF!+BC249+BC250+BC251+BC252+BC253+#REF!+BC254+BC255+#REF!+BC256+BC257+BC258+BC259+#REF!+BC260+#REF!+#REF!+BC261+BC262+BC263+#REF!+BC264+BC265+BC266+BC267+#REF!+BC268+BC269+BC270+BC271+BC273+BC272+BC274+BC275+BC276+#REF!+#REF!+BC277+BC278+#REF!+BC279+BC280+BC281+BC282+#REF!+#REF!+#REF!+BC283+BC284+BC285+BC286+BC287+BC289+BC290+BC293+BC294+BC295+BC296+BC297+BC298+BC299+BC300+BC301+BC302+BC303+BC304+BC305+#REF!+BC306+BC307+BC308+BC309+BC310+BC311+BC312+BC313+BC314+BC315+BC316+BC317+BC318+BC319+BC320+#REF!+BC321+#REF!+BC322+BC323+BC324+BC325+#REF!+BC326+BC327+BC328+BC329+BC330+BC331+BC332+BC333+BC334+BC335+BC336+BC337+BC338+#REF!+BC339+#REF!+#REF!+BC340+#REF!+BC341+BC342+BC343+BC344+BC345+BC346+BC347+BC348+#REF!+#REF!+#REF!+#REF!+#REF!+BC349+BC350+#REF!+BC351+#REF!+BC352+BC353+BC354+BC355+BC356+BC357+#REF!+BC358+BC359+#REF!+BC360+BC361+BC362+BC363+BC364+BC365+BC366+BC367+BC368+BC369+BC370+BC371+BC372+BC373+BC374+BC375+BC376+BC377+#REF!+BC378+BC379+BC380+#REF!+#REF!+BC381+BC382+BC383+BC384+BC385+BC386+BC387+BC388+#REF!+BC389+BC390+BC391+BC392+BC393+BC394+BC395+#REF!+#REF!+BC396+#REF!+BC397+BC398+BC399+BC400+BC401+BC402+BC403+BC404+BC405+BC406+BC407+BC408+BC409+BC410+BC411+BC412+BC413+BC414+BC415+BC416+BC417+#REF!+#REF!+#REF!+BC418+BC419+BC423+BC424+BC425+BC426+#REF!+BC427+#REF!+BC428+BC429+BC430+BC431+BC432+BC433+BC434+BC435+#REF!+#REF!+BC436+BC437+#REF!+BC438+BC439+BC440+BC441+BC442+#REF!+#REF!+BC443+BC444+BC445+#REF!+BC446+BC447+BC448+BC449+BC450+BC451+#REF!+#REF!+BC452+#REF!+#REF!+#REF!+BC453+#REF!+#REF!+#REF!+#REF!+#REF!+#REF!+BC454+BC455+BC456+BC457+BC458+BC459+BC460+BC461+BC462+BC463+BC464+#REF!+#REF!+#REF!+#REF!+#REF!+#REF!+#REF!+#REF!+#REF!+#REF!+#REF!+#REF!+#REF!+#REF!+#REF!+#REF!+#REF!+#REF!+#REF!+#REF!+#REF!+#REF!+#REF!+#REF!+#REF!+#REF!+#REF!+BC466+BC468+BC469+BC470+BC471+BC472+BC473+BC474+BC475+BC476+BC477+BC478+BC479+BC480+BC481+BC482+BC483+BC484+BC485+BC486+BC487+BC488+BC489+BC490+BC491+BC492+BC493+BC494+BC495+BC496+BC497+BC498+BC499+BC500+BC501+BC502+BC503+BC504+BC505+BC506+BC507+BC508+BC509+BC510+BC511+BC512+BC513+BC514+BC515+BC516+BC517+BC518+BC519+BC520+BC521+BC522+BC523+BC524+BC525+BC526+BC527+BC528+BC529+BC530+BC531+BC532+BC533+BC534+BC535+BC536+BC537+BC538+BC539+BC540+BC541+BC542+BC543+BC544+BC545+BC546+BC547+BC548+BC549+BC550+BC551+BC552+BC553+BC554+BC555+BC556+BC557+BC558+BC559+BC560+BC561+BC562+BC563+BC564+BC565+BC566+BC567+BC568+BC569+BC570+BC571+BC572+BC573+BC574+BC575+BC576+BC577+BC578+BC579+BC580+BC581+BC582+BC583+BC584+BC585+BC586+BC587+BC588+BC611+BC771+BC772+BC773+BC774+BC775+BC776+BC777+BC778+BC779+BC780+BC799+#REF!+#REF!+#REF!+#REF!+#REF!+BC800+BC1056+BC1057+BC1058+BC1059+BC1060+BC1061+BC1062+BC1104+BC1148</f>
        <v>#REF!</v>
      </c>
      <c r="BD1168" s="42" t="e">
        <f>+#REF!+BD164+BD165+#REF!+BD167+BD168+#REF!+#REF!+#REF!+BD179+BD180+BD181+BD182+BD183+BD184+#REF!+BD185+BD186+BD187+BD188+BD189+#REF!+BD190+BD191+BD192+BD193+BD194+BD195+BD196+BD197+#REF!+BD198+BD199+BD200+BD201+#REF!+BD202+BD203+BD204+BD205+BD206+BD207+#REF!+BD208+#REF!+#REF!+#REF!+#REF!+#REF!+#REF!+#REF!+#REF!+#REF!+BD209+BD210+#REF!+BD211+BD212+BD213+BD214+BD215+BD216+BD217+BD218+BD219+BD220+BD221+BD222+BD223+BD224+#REF!+#REF!+BD225+#REF!+#REF!+BD226+#REF!+#REF!+#REF!+BD227+BD228+BD229+BD230+BD231+BD232+#REF!+BD233+BD234+BD235+BD236+#REF!+#REF!+#REF!+#REF!+#REF!+#REF!+#REF!+#REF!+#REF!+#REF!+#REF!+BD237+BD238+BD239+BD240+BD241+BD242+BD243+BD244+BD245+BD246+BD247+BD248+#REF!+#REF!+BD249+BD250+BD251+BD252+BD253+#REF!+BD254+BD255+#REF!+BD256+BD257+BD258+BD259+#REF!+BD260+#REF!+#REF!+BD261+BD262+BD263+#REF!+BD264+BD265+BD266+BD267+#REF!+BD268+BD269+BD270+BD271+BD273+BD272+BD274+BD275+BD276+#REF!+#REF!+BD277+BD278+#REF!+BD279+BD280+BD281+BD282+#REF!+#REF!+#REF!+BD283+BD284+BD285+BD286+BD287+BD289+BD290+BD293+BD294+BD295+BD296+BD297+BD298+BD299+BD300+BD301+BD302+BD303+BD304+BD305+#REF!+BD306+BD307+BD308+BD309+BD310+BD311+BD312+BD313+BD314+BD315+BD316+BD317+BD318+BD319+BD320+#REF!+BD321+#REF!+BD322+BD323+BD324+BD325+#REF!+BD326+BD327+BD328+BD329+BD330+BD331+BD332+BD333+BD334+BD335+BD336+BD337+BD338+#REF!+BD339+#REF!+#REF!+BD340+#REF!+BD341+BD342+BD343+BD344+BD345+BD346+BD347+BD348+#REF!+#REF!+#REF!+#REF!+#REF!+BD349+BD350+#REF!+BD351+#REF!+BD352+BD353+BD354+BD355+BD356+BD357+#REF!+BD358+BD359+#REF!+BD360+BD361+BD362+BD363+BD364+BD365+BD366+BD367+BD368+BD369+BD370+BD371+BD372+BD373+BD374+BD375+BD376+BD377+#REF!+BD378+BD379+BD380+#REF!+#REF!+BD381+BD382+BD383+BD384+BD385+BD386+BD387+BD388+#REF!+BD389+BD390+BD391+BD392+BD393+BD394+BD395+#REF!+#REF!+BD396+#REF!+BD397+BD398+BD399+BD400+BD401+BD402+BD403+BD404+BD405+BD406+BD407+BD408+BD409+BD410+BD411+BD412+BD413+BD414+BD415+BD416+BD417+#REF!+#REF!+#REF!+BD418+BD419+BD423+BD424+BD425+BD426+#REF!+BD427+#REF!+BD428+BD429+BD430+BD431+BD432+BD433+BD434+BD435+#REF!+#REF!+BD436+BD437+#REF!+BD438+BD439+BD440+BD441+BD442+#REF!+#REF!+BD443+BD444+BD445+#REF!+BD446+BD447+BD448+BD449+BD450+BD451+#REF!+#REF!+BD452+#REF!+#REF!+#REF!+BD453+#REF!+#REF!+#REF!+#REF!+#REF!+#REF!+BD454+BD455+BD456+BD457+BD458+BD459+BD460+BD461+BD462+BD463+BD464+#REF!+#REF!+#REF!+#REF!+#REF!+#REF!+#REF!+#REF!+#REF!+#REF!+#REF!+#REF!+#REF!+#REF!+#REF!+#REF!+#REF!+#REF!+#REF!+#REF!+#REF!+#REF!+#REF!+#REF!+#REF!+#REF!+#REF!+BD466+BD468+BD469+BD470+BD471+BD472+BD473+BD474+BD475+BD476+BD477+BD478+BD479+BD480+BD481+BD482+BD483+BD484+BD485+BD486+BD487+BD488+BD489+BD490+BD491+BD492+BD493+BD494+BD495+BD496+BD497+BD498+BD499+BD500+BD501+BD502+BD503+BD504+BD505+BD506+BD507+BD508+BD509+BD510+BD511+BD512+BD513+BD514+BD515+BD516+BD517+BD518+BD519+BD520+BD521+BD522+BD523+BD524+BD525+BD526+BD527+BD528+BD529+BD530+BD531+BD532+BD533+BD534+BD535+BD536+BD537+BD538+BD539+BD540+BD541+BD542+BD543+BD544+BD545+BD546+BD547+BD548+BD549+BD550+BD551+BD552+BD553+BD554+BD555+BD556+BD557+BD558+BD559+BD560+BD561+BD562+BD563+BD564+BD565+BD566+BD567+BD568+BD569+BD570+BD571+BD572+BD573+BD574+BD575+BD576+BD577+BD578+BD579+BD580+BD581+BD582+BD583+BD584+BD585+BD586+BD587+BD588+BD611+BD771+BD772+BD773+BD774+BD775+BD776+BD777+BD778+BD779+BD780+BD799+#REF!+#REF!+#REF!+#REF!+#REF!+BD800+BD1056+BD1057+BD1058+BD1059+BD1060+BD1061+BD1062+BD1104+BD1148</f>
        <v>#REF!</v>
      </c>
      <c r="BE1168" s="42" t="e">
        <f>+#REF!+BE164+BE165+#REF!+BE167+BE168+#REF!+#REF!+#REF!+BE179+BE180+BE181+BE182+BE183+BE184+#REF!+BE185+BE186+BE187+BE188+BE189+#REF!+BE190+BE191+BE192+BE193+BE194+BE195+BE196+BE197+#REF!+BE198+BE199+BE200+BE201+#REF!+BE202+BE203+BE204+BE205+BE206+BE207+#REF!+BE208+#REF!+#REF!+#REF!+#REF!+#REF!+#REF!+#REF!+#REF!+#REF!+BE209+BE210+#REF!+BE211+BE212+BE213+BE214+BE215+BE216+BE217+BE218+BE219+BE220+BE221+BE222+BE223+BE224+#REF!+#REF!+BE225+#REF!+#REF!+BE226+#REF!+#REF!+#REF!+BE227+BE228+BE229+BE230+BE231+BE232+#REF!+BE233+BE234+BE235+BE236+#REF!+#REF!+#REF!+#REF!+#REF!+#REF!+#REF!+#REF!+#REF!+#REF!+#REF!+BE237+BE238+BE239+BE240+BE241+BE242+BE243+BE244+BE245+BE246+BE247+BE248+#REF!+#REF!+BE249+BE250+BE251+BE252+BE253+#REF!+BE254+BE255+#REF!+BE256+BE257+BE258+BE259+#REF!+BE260+#REF!+#REF!+BE261+BE262+BE263+#REF!+BE264+BE265+BE266+BE267+#REF!+BE268+BE269+BE270+BE271+BE273+BE272+BE274+BE275+BE276+#REF!+#REF!+BE277+BE278+#REF!+BE279+BE280+BE281+BE282+#REF!+#REF!+#REF!+BE283+BE284+BE285+BE286+BE287+BE289+BE290+BE293+BE294+BE295+BE296+BE297+BE298+BE299+BE300+BE301+BE302+BE303+BE304+BE305+#REF!+BE306+BE307+BE308+BE309+BE310+BE311+BE312+BE313+BE314+BE315+BE316+BE317+BE318+BE319+BE320+#REF!+BE321+#REF!+BE322+BE323+BE324+BE325+#REF!+BE326+BE327+BE328+BE329+BE330+BE331+BE332+BE333+BE334+BE335+BE336+BE337+BE338+#REF!+BE339+#REF!+#REF!+BE340+#REF!+BE341+BE342+BE343+BE344+BE345+BE346+BE347+BE348+#REF!+#REF!+#REF!+#REF!+#REF!+BE349+BE350+#REF!+BE351+#REF!+BE352+BE353+BE354+BE355+BE356+BE357+#REF!+BE358+BE359+#REF!+BE360+BE361+BE362+BE363+BE364+BE365+BE366+BE367+BE368+BE369+BE370+BE371+BE372+BE373+BE374+BE375+BE376+BE377+#REF!+BE378+BE379+BE380+#REF!+#REF!+BE381+BE382+BE383+BE384+BE385+BE386+BE387+BE388+#REF!+BE389+BE390+BE391+BE392+BE393+BE394+BE395+#REF!+#REF!+BE396+#REF!+BE397+BE398+BE399+BE400+BE401+BE402+BE403+BE404+BE405+BE406+BE407+BE408+BE409+BE410+BE411+BE412+BE413+BE414+BE415+BE416+BE417+#REF!+#REF!+#REF!+BE418+BE419+BE423+BE424+BE425+BE426+#REF!+BE427+#REF!+BE428+BE429+BE430+BE431+BE432+BE433+BE434+BE435+#REF!+#REF!+BE436+BE437+#REF!+BE438+BE439+BE440+BE441+BE442+#REF!+#REF!+BE443+BE444+BE445+#REF!+BE446+BE447+BE448+BE449+BE450+BE451+#REF!+#REF!+BE452+#REF!+#REF!+#REF!+BE453+#REF!+#REF!+#REF!+#REF!+#REF!+#REF!+BE454+BE455+BE456+BE457+BE458+BE459+BE460+BE461+BE462+BE463+BE464+#REF!+#REF!+#REF!+#REF!+#REF!+#REF!+#REF!+#REF!+#REF!+#REF!+#REF!+#REF!+#REF!+#REF!+#REF!+#REF!+#REF!+#REF!+#REF!+#REF!+#REF!+#REF!+#REF!+#REF!+#REF!+#REF!+#REF!+BE466+BE468+BE469+BE470+BE471+BE472+BE473+BE474+BE475+BE476+BE477+BE478+BE479+BE480+BE481+BE482+BE483+BE484+BE485+BE486+BE487+BE488+BE489+BE490+BE491+BE492+BE493+BE494+BE495+BE496+BE497+BE498+BE499+BE500+BE501+BE502+BE503+BE504+BE505+BE506+BE507+BE508+BE509+BE510+BE511+BE512+BE513+BE514+BE515+BE516+BE517+BE518+BE519+BE520+BE521+BE522+BE523+BE524+BE525+BE526+BE527+BE528+BE529+BE530+BE531+BE532+BE533+BE534+BE535+BE536+BE537+BE538+BE539+BE540+BE541+BE542+BE543+BE544+BE545+BE546+BE547+BE548+BE549+BE550+BE551+BE552+BE553+BE554+BE555+BE556+BE557+BE558+BE559+BE560+BE561+BE562+BE563+BE564+BE565+BE566+BE567+BE568+BE569+BE570+BE571+BE572+BE573+BE574+BE575+BE576+BE577+BE578+BE579+BE580+BE581+BE582+BE583+BE584+BE585+BE586+BE587+BE588+BE611+BE771+BE772+BE773+BE774+BE775+BE776+BE777+BE778+BE779+BE780+BE799+#REF!+#REF!+#REF!+#REF!+#REF!+BE800+BE1056+BE1057+BE1058+BE1059+BE1060+BE1061+BE1062+BE1104+BE1148</f>
        <v>#REF!</v>
      </c>
      <c r="BF1168" s="42" t="e">
        <f>+#REF!+BF164+BF165+#REF!+BF167+BF168+#REF!+#REF!+#REF!+BF179+BF180+BF181+BF182+BF183+BF184+#REF!+BF185+BF186+BF187+BF188+BF189+#REF!+BF190+BF191+BF192+BF193+BF194+BF195+BF196+BF197+#REF!+BF198+BF199+BF200+BF201+#REF!+BF202+BF203+BF204+BF205+BF206+BF207+#REF!+BF208+#REF!+#REF!+#REF!+#REF!+#REF!+#REF!+#REF!+#REF!+#REF!+BF209+BF210+#REF!+BF211+BF212+BF213+BF214+BF215+BF216+BF217+BF218+BF219+BF220+BF221+BF222+BF223+BF224+#REF!+#REF!+BF225+#REF!+#REF!+BF226+#REF!+#REF!+#REF!+BF227+BF228+BF229+BF230+BF231+BF232+#REF!+BF233+BF234+BF235+BF236+#REF!+#REF!+#REF!+#REF!+#REF!+#REF!+#REF!+#REF!+#REF!+#REF!+#REF!+BF237+BF238+BF239+BF240+BF241+BF242+BF243+BF244+BF245+BF246+BF247+BF248+#REF!+#REF!+BF249+BF250+BF251+BF252+BF253+#REF!+BF254+BF255+#REF!+BF256+BF257+BF258+BF259+#REF!+BF260+#REF!+#REF!+BF261+BF262+BF263+#REF!+BF264+BF265+BF266+BF267+#REF!+BF268+BF269+BF270+BF271+BF273+BF272+BF274+BF275+BF276+#REF!+#REF!+BF277+BF278+#REF!+BF279+BF280+BF281+BF282+#REF!+#REF!+#REF!+BF283+BF284+BF285+BF286+BF287+BF289+BF290+BF293+BF294+BF295+BF296+BF297+BF298+BF299+BF300+BF301+BF302+BF303+BF304+BF305+#REF!+BF306+BF307+BF308+BF309+BF310+BF311+BF312+BF313+BF314+BF315+BF316+BF317+BF318+BF319+BF320+#REF!+BF321+#REF!+BF322+BF323+BF324+BF325+#REF!+BF326+BF327+BF328+BF329+BF330+BF331+BF332+BF333+BF334+BF335+BF336+BF337+BF338+#REF!+BF339+#REF!+#REF!+BF340+#REF!+BF341+BF342+BF343+BF344+BF345+BF346+BF347+BF348+#REF!+#REF!+#REF!+#REF!+#REF!+BF349+BF350+#REF!+BF351+#REF!+BF352+BF353+BF354+BF355+BF356+BF357+#REF!+BF358+BF359+#REF!+BF360+BF361+BF362+BF363+BF364+BF365+BF366+BF367+BF368+BF369+BF370+BF371+BF372+BF373+BF374+BF375+BF376+BF377+#REF!+BF378+BF379+BF380+#REF!+#REF!+BF381+BF382+BF383+BF384+BF385+BF386+BF387+BF388+#REF!+BF389+BF390+BF391+BF392+BF393+BF394+BF395+#REF!+#REF!+BF396+#REF!+BF397+BF398+BF399+BF400+BF401+BF402+BF403+BF404+BF405+BF406+BF407+BF408+BF409+BF410+BF411+BF412+BF413+BF414+BF415+BF416+BF417+#REF!+#REF!+#REF!+BF418+BF419+BF423+BF424+BF425+BF426+#REF!+BF427+#REF!+BF428+BF429+BF430+BF431+BF432+BF433+BF434+BF435+#REF!+#REF!+BF436+BF437+#REF!+BF438+BF439+BF440+BF441+BF442+#REF!+#REF!+BF443+BF444+BF445+#REF!+BF446+BF447+BF448+BF449+BF450+BF451+#REF!+#REF!+BF452+#REF!+#REF!+#REF!+BF453+#REF!+#REF!+#REF!+#REF!+#REF!+#REF!+BF454+BF455+BF456+BF457+BF458+BF459+BF460+BF461+BF462+BF463+BF464+#REF!+#REF!+#REF!+#REF!+#REF!+#REF!+#REF!+#REF!+#REF!+#REF!+#REF!+#REF!+#REF!+#REF!+#REF!+#REF!+#REF!+#REF!+#REF!+#REF!+#REF!+#REF!+#REF!+#REF!+#REF!+#REF!+#REF!+BF466+BF468+BF469+BF470+BF471+BF472+BF473+BF474+BF475+BF476+BF477+BF478+BF479+BF480+BF481+BF482+BF483+BF484+BF485+BF486+BF487+BF488+BF489+BF490+BF491+BF492+BF493+BF494+BF495+BF496+BF497+BF498+BF499+BF500+BF501+BF502+BF503+BF504+BF505+BF506+BF507+BF508+BF509+BF510+BF511+BF512+BF513+BF514+BF515+BF516+BF517+BF518+BF519+BF520+BF521+BF522+BF523+BF524+BF525+BF526+BF527+BF528+BF529+BF530+BF531+BF532+BF533+BF534+BF535+BF536+BF537+BF538+BF539+BF540+BF541+BF542+BF543+BF544+BF545+BF546+BF547+BF548+BF549+BF550+BF551+BF552+BF553+BF554+BF555+BF556+BF557+BF558+BF559+BF560+BF561+BF562+BF563+BF564+BF565+BF566+BF567+BF568+BF569+BF570+BF571+BF572+BF573+BF574+BF575+BF576+BF577+BF578+BF579+BF580+BF581+BF582+BF583+BF584+BF585+BF586+BF587+BF588+BF611+BF771+BF772+BF773+BF774+BF775+BF776+BF777+BF778+BF779+BF780+BF799+#REF!+#REF!+#REF!+#REF!+#REF!+BF800+BF1056+BF1057+BF1058+BF1059+BF1060+BF1061+BF1062+BF1104+BF1148</f>
        <v>#REF!</v>
      </c>
    </row>
    <row r="1169" spans="1:58" s="3" customFormat="1" ht="26.25" hidden="1" customHeight="1">
      <c r="A1169" s="14" t="s">
        <v>5</v>
      </c>
      <c r="B1169" s="14" t="s">
        <v>5</v>
      </c>
      <c r="C1169" s="14" t="s">
        <v>5</v>
      </c>
      <c r="D1169" s="83"/>
      <c r="E1169" s="83"/>
      <c r="F1169" s="50"/>
      <c r="G1169" s="50"/>
      <c r="H1169" s="52"/>
      <c r="I1169" s="52">
        <v>5</v>
      </c>
      <c r="J1169" s="42" t="e">
        <f t="shared" ref="J1169:P1169" si="670">+J1105+J1122+J1125+J1120+J1121</f>
        <v>#REF!</v>
      </c>
      <c r="K1169" s="42" t="e">
        <f t="shared" si="670"/>
        <v>#REF!</v>
      </c>
      <c r="L1169" s="42" t="e">
        <f t="shared" si="670"/>
        <v>#REF!</v>
      </c>
      <c r="M1169" s="42" t="e">
        <f t="shared" si="670"/>
        <v>#REF!</v>
      </c>
      <c r="N1169" s="42" t="e">
        <f t="shared" si="670"/>
        <v>#REF!</v>
      </c>
      <c r="O1169" s="42" t="e">
        <f t="shared" si="670"/>
        <v>#REF!</v>
      </c>
      <c r="P1169" s="42" t="e">
        <f t="shared" si="670"/>
        <v>#REF!</v>
      </c>
      <c r="Q1169" s="42">
        <f t="shared" ref="Q1169:V1169" si="671">+Q1120+Q1121</f>
        <v>502460</v>
      </c>
      <c r="R1169" s="42">
        <f t="shared" si="671"/>
        <v>0</v>
      </c>
      <c r="S1169" s="42">
        <f t="shared" si="671"/>
        <v>0</v>
      </c>
      <c r="T1169" s="42">
        <f t="shared" si="671"/>
        <v>0</v>
      </c>
      <c r="U1169" s="42">
        <f t="shared" si="671"/>
        <v>0</v>
      </c>
      <c r="V1169" s="42">
        <f t="shared" si="671"/>
        <v>0</v>
      </c>
      <c r="W1169" s="42" t="e">
        <f>+W1105+W1122+W1125+W1120+W1121</f>
        <v>#REF!</v>
      </c>
      <c r="X1169" s="42">
        <f t="shared" ref="X1169:AC1169" si="672">+X1120+X1121</f>
        <v>215084</v>
      </c>
      <c r="Y1169" s="42">
        <f t="shared" si="672"/>
        <v>0</v>
      </c>
      <c r="Z1169" s="42">
        <f t="shared" si="672"/>
        <v>0</v>
      </c>
      <c r="AA1169" s="42">
        <f t="shared" si="672"/>
        <v>0</v>
      </c>
      <c r="AB1169" s="42">
        <f t="shared" si="672"/>
        <v>0</v>
      </c>
      <c r="AC1169" s="42">
        <f t="shared" si="672"/>
        <v>0</v>
      </c>
      <c r="AD1169" s="42" t="e">
        <f>+AD1105+AD1122+AD1125+AD1120+AD1121</f>
        <v>#REF!</v>
      </c>
      <c r="AE1169" s="42">
        <f t="shared" ref="AE1169:AJ1169" si="673">+AE1120+AE1121</f>
        <v>0</v>
      </c>
      <c r="AF1169" s="42">
        <f t="shared" si="673"/>
        <v>0</v>
      </c>
      <c r="AG1169" s="42">
        <f t="shared" si="673"/>
        <v>0</v>
      </c>
      <c r="AH1169" s="42">
        <f t="shared" si="673"/>
        <v>0</v>
      </c>
      <c r="AI1169" s="42">
        <f t="shared" si="673"/>
        <v>0</v>
      </c>
      <c r="AJ1169" s="42">
        <f t="shared" si="673"/>
        <v>0</v>
      </c>
      <c r="AK1169" s="42" t="e">
        <f>+AK1105+AK1122+AK1125+AK1120+AK1121</f>
        <v>#REF!</v>
      </c>
      <c r="AL1169" s="42">
        <f t="shared" ref="AL1169:AQ1169" si="674">+AL1120+AL1121</f>
        <v>971874</v>
      </c>
      <c r="AM1169" s="42">
        <f t="shared" si="674"/>
        <v>0</v>
      </c>
      <c r="AN1169" s="42">
        <f t="shared" si="674"/>
        <v>0</v>
      </c>
      <c r="AO1169" s="42">
        <f t="shared" si="674"/>
        <v>0</v>
      </c>
      <c r="AP1169" s="42">
        <f t="shared" si="674"/>
        <v>0</v>
      </c>
      <c r="AQ1169" s="42">
        <f t="shared" si="674"/>
        <v>0</v>
      </c>
      <c r="AR1169" s="42" t="e">
        <f>+AR1105+AR1122+AR1125+AR1120+AR1121</f>
        <v>#REF!</v>
      </c>
      <c r="AS1169" s="42">
        <f t="shared" ref="AS1169:AX1169" si="675">+AS1120+AS1121</f>
        <v>0</v>
      </c>
      <c r="AT1169" s="42">
        <f t="shared" si="675"/>
        <v>0</v>
      </c>
      <c r="AU1169" s="42">
        <f t="shared" si="675"/>
        <v>0</v>
      </c>
      <c r="AV1169" s="42">
        <f t="shared" si="675"/>
        <v>0</v>
      </c>
      <c r="AW1169" s="42">
        <f t="shared" si="675"/>
        <v>0</v>
      </c>
      <c r="AX1169" s="42">
        <f t="shared" si="675"/>
        <v>0</v>
      </c>
      <c r="AY1169" s="42" t="e">
        <f>+AY1105+AY1122+AY1125+AY1120+AY1121</f>
        <v>#REF!</v>
      </c>
      <c r="AZ1169" s="42" t="e">
        <f t="shared" ref="AZ1169:BF1169" si="676">+AZ1105+AZ1122+AZ1125+AZ1120+AZ1121</f>
        <v>#REF!</v>
      </c>
      <c r="BA1169" s="42" t="e">
        <f t="shared" si="676"/>
        <v>#REF!</v>
      </c>
      <c r="BB1169" s="42" t="e">
        <f t="shared" si="676"/>
        <v>#REF!</v>
      </c>
      <c r="BC1169" s="42" t="e">
        <f t="shared" si="676"/>
        <v>#REF!</v>
      </c>
      <c r="BD1169" s="42" t="e">
        <f t="shared" si="676"/>
        <v>#REF!</v>
      </c>
      <c r="BE1169" s="42" t="e">
        <f t="shared" si="676"/>
        <v>#REF!</v>
      </c>
      <c r="BF1169" s="42" t="e">
        <f t="shared" si="676"/>
        <v>#REF!</v>
      </c>
    </row>
    <row r="1170" spans="1:58" s="3" customFormat="1" ht="26.25" hidden="1" customHeight="1">
      <c r="A1170" s="14" t="s">
        <v>18</v>
      </c>
      <c r="B1170" s="14" t="s">
        <v>18</v>
      </c>
      <c r="C1170" s="14" t="s">
        <v>18</v>
      </c>
      <c r="D1170" s="83"/>
      <c r="E1170" s="83"/>
      <c r="F1170" s="50"/>
      <c r="G1170" s="50"/>
      <c r="H1170" s="52"/>
      <c r="I1170" s="52">
        <v>3</v>
      </c>
      <c r="J1170" s="42" t="e">
        <f t="shared" ref="J1170:AR1170" si="677">+J1127+J1128+J1129</f>
        <v>#REF!</v>
      </c>
      <c r="K1170" s="42" t="e">
        <f t="shared" si="677"/>
        <v>#REF!</v>
      </c>
      <c r="L1170" s="42" t="e">
        <f t="shared" si="677"/>
        <v>#REF!</v>
      </c>
      <c r="M1170" s="42" t="e">
        <f t="shared" si="677"/>
        <v>#REF!</v>
      </c>
      <c r="N1170" s="42" t="e">
        <f t="shared" si="677"/>
        <v>#REF!</v>
      </c>
      <c r="O1170" s="42" t="e">
        <f t="shared" si="677"/>
        <v>#REF!</v>
      </c>
      <c r="P1170" s="42" t="e">
        <f t="shared" si="677"/>
        <v>#REF!</v>
      </c>
      <c r="Q1170" s="42" t="e">
        <f t="shared" si="677"/>
        <v>#REF!</v>
      </c>
      <c r="R1170" s="42" t="e">
        <f t="shared" si="677"/>
        <v>#REF!</v>
      </c>
      <c r="S1170" s="42" t="e">
        <f t="shared" si="677"/>
        <v>#REF!</v>
      </c>
      <c r="T1170" s="42" t="e">
        <f t="shared" si="677"/>
        <v>#REF!</v>
      </c>
      <c r="U1170" s="42" t="e">
        <f t="shared" si="677"/>
        <v>#REF!</v>
      </c>
      <c r="V1170" s="42" t="e">
        <f t="shared" si="677"/>
        <v>#REF!</v>
      </c>
      <c r="W1170" s="42" t="e">
        <f t="shared" si="677"/>
        <v>#REF!</v>
      </c>
      <c r="X1170" s="42" t="e">
        <f t="shared" si="677"/>
        <v>#REF!</v>
      </c>
      <c r="Y1170" s="42" t="e">
        <f t="shared" si="677"/>
        <v>#REF!</v>
      </c>
      <c r="Z1170" s="42" t="e">
        <f t="shared" si="677"/>
        <v>#REF!</v>
      </c>
      <c r="AA1170" s="42" t="e">
        <f t="shared" si="677"/>
        <v>#REF!</v>
      </c>
      <c r="AB1170" s="42" t="e">
        <f t="shared" si="677"/>
        <v>#REF!</v>
      </c>
      <c r="AC1170" s="42" t="e">
        <f t="shared" si="677"/>
        <v>#REF!</v>
      </c>
      <c r="AD1170" s="42" t="e">
        <f t="shared" si="677"/>
        <v>#REF!</v>
      </c>
      <c r="AE1170" s="42" t="e">
        <f t="shared" si="677"/>
        <v>#REF!</v>
      </c>
      <c r="AF1170" s="42" t="e">
        <f t="shared" si="677"/>
        <v>#REF!</v>
      </c>
      <c r="AG1170" s="42" t="e">
        <f t="shared" si="677"/>
        <v>#REF!</v>
      </c>
      <c r="AH1170" s="42" t="e">
        <f t="shared" si="677"/>
        <v>#REF!</v>
      </c>
      <c r="AI1170" s="42" t="e">
        <f t="shared" si="677"/>
        <v>#REF!</v>
      </c>
      <c r="AJ1170" s="42" t="e">
        <f t="shared" si="677"/>
        <v>#REF!</v>
      </c>
      <c r="AK1170" s="42" t="e">
        <f t="shared" si="677"/>
        <v>#REF!</v>
      </c>
      <c r="AL1170" s="42" t="e">
        <f t="shared" si="677"/>
        <v>#REF!</v>
      </c>
      <c r="AM1170" s="42" t="e">
        <f t="shared" si="677"/>
        <v>#REF!</v>
      </c>
      <c r="AN1170" s="42" t="e">
        <f t="shared" si="677"/>
        <v>#REF!</v>
      </c>
      <c r="AO1170" s="42" t="e">
        <f t="shared" si="677"/>
        <v>#REF!</v>
      </c>
      <c r="AP1170" s="42" t="e">
        <f t="shared" si="677"/>
        <v>#REF!</v>
      </c>
      <c r="AQ1170" s="42" t="e">
        <f t="shared" si="677"/>
        <v>#REF!</v>
      </c>
      <c r="AR1170" s="42" t="e">
        <f t="shared" si="677"/>
        <v>#REF!</v>
      </c>
      <c r="AS1170" s="42" t="e">
        <f t="shared" ref="AS1170:AY1170" si="678">+AS1127+AS1128+AS1129</f>
        <v>#REF!</v>
      </c>
      <c r="AT1170" s="42" t="e">
        <f t="shared" si="678"/>
        <v>#REF!</v>
      </c>
      <c r="AU1170" s="42" t="e">
        <f t="shared" si="678"/>
        <v>#REF!</v>
      </c>
      <c r="AV1170" s="42" t="e">
        <f t="shared" si="678"/>
        <v>#REF!</v>
      </c>
      <c r="AW1170" s="42" t="e">
        <f t="shared" si="678"/>
        <v>#REF!</v>
      </c>
      <c r="AX1170" s="42" t="e">
        <f t="shared" si="678"/>
        <v>#REF!</v>
      </c>
      <c r="AY1170" s="42" t="e">
        <f t="shared" si="678"/>
        <v>#REF!</v>
      </c>
      <c r="AZ1170" s="42" t="e">
        <f t="shared" ref="AZ1170:BF1170" si="679">+AZ1127+AZ1128+AZ1129</f>
        <v>#REF!</v>
      </c>
      <c r="BA1170" s="42" t="e">
        <f t="shared" si="679"/>
        <v>#REF!</v>
      </c>
      <c r="BB1170" s="42" t="e">
        <f t="shared" si="679"/>
        <v>#REF!</v>
      </c>
      <c r="BC1170" s="42" t="e">
        <f t="shared" si="679"/>
        <v>#REF!</v>
      </c>
      <c r="BD1170" s="42" t="e">
        <f t="shared" si="679"/>
        <v>#REF!</v>
      </c>
      <c r="BE1170" s="42" t="e">
        <f t="shared" si="679"/>
        <v>#REF!</v>
      </c>
      <c r="BF1170" s="42" t="e">
        <f t="shared" si="679"/>
        <v>#REF!</v>
      </c>
    </row>
    <row r="1171" spans="1:58" s="3" customFormat="1" ht="26.25" hidden="1" customHeight="1">
      <c r="A1171" s="14" t="s">
        <v>9</v>
      </c>
      <c r="B1171" s="14" t="s">
        <v>9</v>
      </c>
      <c r="C1171" s="14" t="s">
        <v>9</v>
      </c>
      <c r="D1171" s="83"/>
      <c r="E1171" s="83"/>
      <c r="F1171" s="50"/>
      <c r="G1171" s="50"/>
      <c r="H1171" s="52"/>
      <c r="I1171" s="52">
        <v>234</v>
      </c>
      <c r="J1171" s="42" t="e">
        <f>+J590+J591+J592+J593+#REF!+#REF!+#REF!+J594+J595+J596+J598+J599+J600+J601+J602+J605+J606+J607+J608+J609+J610+J613+J614+J615+J616+J617+J618+J619+J620+J621+J622+J623+J624+J625+J626+J627+J628+J629+#REF!+#REF!+#REF!+#REF!+#REF!+#REF!+#REF!+#REF!+#REF!+#REF!+#REF!+#REF!+#REF!+#REF!+#REF!+#REF!+#REF!+#REF!+J635+J636+J637+J638+J639+J640+J641+J642+J643+J644+J645+J646+J647+J648+J649+J650+J651+J652+J653+J654+J655+J656+J657+J658+J659+J660+J661+J662+J663+J664+J665+J666+J667+J668+J669+J670+J671+J672+J673+J674+J675+J676+J677+J680+J681+J682+J683+J684+J685+J686+J687+J688+J689+J690+J691+J692+J693+J694+J695+J696+J697+J699+J700+J701+J702+J703+J704+J705+J706+J707+J708+J709+J710+J711+J973+#REF!+J967+J968+J969+J970+J971+J972+J977+J975+J712+J713+J714+J715+J716+J717+J718+J719+#REF!+J720+J721+J722+J723+J724+J725+J726+J727+J728+J729+J730+J731+J732+J733+#REF!+J734+J735+J736+J737+J738+J742+J743+J744+J745+J746+J747+J748+J750+J755+J758+J759+J760+#REF!+J761+J762+J763+J764+J765+J766+J767+J768+J769+J781+J782+J783+J784+J785+J786+J787+#REF!+#REF!+#REF!+#REF!+#REF!+J789+J790+J791+J792+J793+J1007+J1008+J1009+J1010+J1014+J1015+J1016+J1017+J1018+J1023+J1065+J1066+J1067+J1068+J1069+J1070+J1071+J1072+J1073+J1074+J1075+J1076+J1123</f>
        <v>#REF!</v>
      </c>
      <c r="K1171" s="42" t="e">
        <f>+K590+K591+K592+K593+#REF!+#REF!+#REF!+K594+K595+K596+K598+K599+K600+K601+K602+K605+K606+K607+K608+K609+K610+K613+K614+K615+K616+K617+K618+K619+K620+K621+K622+K623+K624+K625+K626+K627+K628+K629+#REF!+#REF!+#REF!+#REF!+#REF!+#REF!+#REF!+#REF!+#REF!+#REF!+#REF!+#REF!+#REF!+#REF!+#REF!+#REF!+#REF!+#REF!+K635+K636+K637+K638+K639+K640+K641+K642+K643+K644+K645+K646+K647+K648+K649+K650+K651+K652+K653+K654+K655+K656+K657+K658+K659+K660+K661+K662+K663+K664+K665+K666+K667+K668+K669+K670+K671+K672+K673+K674+K675+K676+K677+K680+K681+K682+K683+K684+K685+K686+K687+K688+K689+K690+K691+K692+K693+K694+K695+K696+K697+K699+K700+K701+K702+K703+K704+K705+K706+K707+K708+K709+K710+K711+K973+#REF!+K967+K968+K969+K970+K971+K972+K977+K975+K712+K713+K714+K715+K716+K717+K718+K719+#REF!+K720+K721+K722+K723+K724+K725+K726+K727+K728+K729+K730+K731+K732+K733+#REF!+K734+K735+K736+K737+K738+K742+K743+K744+K745+K746+K747+K748+K750+K755+K758+K759+K760+#REF!+K761+K762+K763+K764+K765+K766+K767+K768+K769+K781+K782+K783+K784+K785+K786+K787+#REF!+#REF!+#REF!+#REF!+#REF!+K789+K790+K791+K792+K793+K1007+K1008+K1009+K1010+K1014+K1015+K1016+K1017+K1018+K1023+K1065+K1066+K1067+K1068+K1069+K1070+K1071+K1072+K1073+K1074+K1075+K1076+K1123</f>
        <v>#REF!</v>
      </c>
      <c r="L1171" s="42" t="e">
        <f>+L590+L591+L592+L593+#REF!+#REF!+#REF!+L594+L595+L596+L598+L599+L600+L601+L602+L605+L606+L607+L608+L609+L610+L613+L614+L615+L616+L617+L618+L619+L620+L621+L622+L623+L624+L625+L626+L627+L628+L629+#REF!+#REF!+#REF!+#REF!+#REF!+#REF!+#REF!+#REF!+#REF!+#REF!+#REF!+#REF!+#REF!+#REF!+#REF!+#REF!+#REF!+#REF!+L635+L636+L637+L638+L639+L640+L641+L642+L643+L644+L645+L646+L647+L648+L649+L650+L651+L652+L653+L654+L655+L656+L657+L658+L659+L660+L661+L662+L663+L664+L665+L666+L667+L668+L669+L670+L671+L672+L673+L674+L675+L676+L677+L680+L681+L682+L683+L684+L685+L686+L687+L688+L689+L690+L691+L692+L693+L694+L695+L696+L697+L699+L700+L701+L702+L703+L704+L705+L706+L707+L708+L709+L710+L711+L973+#REF!+L967+L968+L969+L970+L971+L972+L977+L975+L712+L713+L714+L715+L716+L717+L718+L719+#REF!+L720+L721+L722+L723+L724+L725+L726+L727+L728+L729+L730+L731+L732+L733+#REF!+L734+L735+L736+L737+L738+L742+L743+L744+L745+L746+L747+L748+L750+L755+L758+L759+L760+#REF!+L761+L762+L763+L764+L765+L766+L767+L768+L769+L781+L782+L783+L784+L785+L786+L787+#REF!+#REF!+#REF!+#REF!+#REF!+L789+L790+L791+L792+L793+L1007+L1008+L1009+L1010+L1014+L1015+L1016+L1017+L1018+L1023+L1065+L1066+L1067+L1068+L1069+L1070+L1071+L1072+L1073+L1074+L1075+L1076+L1123</f>
        <v>#REF!</v>
      </c>
      <c r="M1171" s="42" t="e">
        <f>+M590+M591+M592+M593+#REF!+#REF!+#REF!+M594+M595+M596+M598+M599+M600+M601+M602+M605+M606+M607+M608+M609+M610+M613+M614+M615+M616+M617+M618+M619+M620+M621+M622+M623+M624+M625+M626+M627+M628+M629+#REF!+#REF!+#REF!+#REF!+#REF!+#REF!+#REF!+#REF!+#REF!+#REF!+#REF!+#REF!+#REF!+#REF!+#REF!+#REF!+#REF!+#REF!+M635+M636+M637+M638+M639+M640+M641+M642+M643+M644+M645+M646+M647+M648+M649+M650+M651+M652+M653+M654+M655+M656+M657+M658+M659+M660+M661+M662+M663+M664+M665+M666+M667+M668+M669+M670+M671+M672+M673+M674+M675+M676+M677+M680+M681+M682+M683+M684+M685+M686+M687+M688+M689+M690+M691+M692+M693+M694+M695+M696+M697+M699+M700+M701+M702+M703+M704+M705+M706+M707+M708+M709+M710+M711+M973+#REF!+M967+M968+M969+M970+M971+M972+M977+M975+M712+M713+M714+M715+M716+M717+M718+M719+#REF!+M720+M721+M722+M723+M724+M725+M726+M727+M728+M729+M730+M731+M732+M733+#REF!+M734+M735+M736+M737+M738+M742+M743+M744+M745+M746+M747+M748+M750+M755+M758+M759+M760+#REF!+M761+M762+M763+M764+M765+M766+M767+M768+M769+M781+M782+M783+M784+M785+M786+M787+#REF!+#REF!+#REF!+#REF!+#REF!+M789+M790+M791+M792+M793+M1007+M1008+M1009+M1010+M1014+M1015+M1016+M1017+M1018+M1023+M1065+M1066+M1067+M1068+M1069+M1070+M1071+M1072+M1073+M1074+M1075+M1076+M1123</f>
        <v>#REF!</v>
      </c>
      <c r="N1171" s="42" t="e">
        <f>+N590+N591+N592+N593+#REF!+#REF!+#REF!+N594+N595+N596+N598+N599+N600+N601+N602+N605+N606+N607+N608+N609+N610+N613+N614+N615+N616+N617+N618+N619+N620+N621+N622+N623+N624+N625+N626+N627+N628+N629+#REF!+#REF!+#REF!+#REF!+#REF!+#REF!+#REF!+#REF!+#REF!+#REF!+#REF!+#REF!+#REF!+#REF!+#REF!+#REF!+#REF!+#REF!+N635+N636+N637+N638+N639+N640+N641+N642+N643+N644+N645+N646+N647+N648+N649+N650+N651+N652+N653+N654+N655+N656+N657+N658+N659+N660+N661+N662+N663+N664+N665+N666+N667+N668+N669+N670+N671+N672+N673+N674+N675+N676+N677+N680+N681+N682+N683+N684+N685+N686+N687+N688+N689+N690+N691+N692+N693+N694+N695+N696+N697+N699+N700+N701+N702+N703+N704+N705+N706+N707+N708+N709+N710+N711+N973+#REF!+N967+N968+N969+N970+N971+N972+N977+N975+N712+N713+N714+N715+N716+N717+N718+N719+#REF!+N720+N721+N722+N723+N724+N725+N726+N727+N728+N729+N730+N731+N732+N733+#REF!+N734+N735+N736+N737+N738+N742+N743+N744+N745+N746+N747+N748+N750+N755+N758+N759+N760+#REF!+N761+N762+N763+N764+N765+N766+N767+N768+N769+N781+N782+N783+N784+N785+N786+N787+#REF!+#REF!+#REF!+#REF!+#REF!+N789+N790+N791+N792+N793+N1007+N1008+N1009+N1010+N1014+N1015+N1016+N1017+N1018+N1023+N1065+N1066+N1067+N1068+N1069+N1070+N1071+N1072+N1073+N1074+N1075+N1076+N1123</f>
        <v>#REF!</v>
      </c>
      <c r="O1171" s="42" t="e">
        <f>+O590+O591+O592+O593+#REF!+#REF!+#REF!+O594+O595+O596+O598+O599+O600+O601+O602+O605+O606+O607+O608+O609+O610+O613+O614+O615+O616+O617+O618+O619+O620+O621+O622+O623+O624+O625+O626+O627+O628+O629+#REF!+#REF!+#REF!+#REF!+#REF!+#REF!+#REF!+#REF!+#REF!+#REF!+#REF!+#REF!+#REF!+#REF!+#REF!+#REF!+#REF!+#REF!+O635+O636+O637+O638+O639+O640+O641+O642+O643+O644+O645+O646+O647+O648+O649+O650+O651+O652+O653+O654+O655+O656+O657+O658+O659+O660+O661+O662+O663+O664+O665+O666+O667+O668+O669+O670+O671+O672+O673+O674+O675+O676+O677+O680+O681+O682+O683+O684+O685+O686+O687+O688+O689+O690+O691+O692+O693+O694+O695+O696+O697+O699+O700+O701+O702+O703+O704+O705+O706+O707+O708+O709+O710+O711+O973+#REF!+O967+O968+O969+O970+O971+O972+O977+O975+O712+O713+O714+O715+O716+O717+O718+O719+#REF!+O720+O721+O722+O723+O724+O725+O726+O727+O728+O729+O730+O731+O732+O733+#REF!+O734+O735+O736+O737+O738+O742+O743+O744+O745+O746+O747+O748+O750+O755+O758+O759+O760+#REF!+O761+O762+O763+O764+O765+O766+O767+O768+O769+O781+O782+O783+O784+O785+O786+O787+#REF!+#REF!+#REF!+#REF!+#REF!+O789+O790+O791+O792+O793+O1007+O1008+O1009+O1010+O1014+O1015+O1016+O1017+O1018+O1023+O1065+O1066+O1067+O1068+O1069+O1070+O1071+O1072+O1073+O1074+O1075+O1076+O1123</f>
        <v>#REF!</v>
      </c>
      <c r="P1171" s="42" t="e">
        <f>+P590+P591+P592+P593+#REF!+#REF!+#REF!+P594+P595+P596+P598+P599+P600+P601+P602+P605+P606+P607+P608+P609+P610+P613+P614+P615+P616+P617+P618+P619+P620+P621+P622+P623+P624+P625+P626+P627+P628+P629+#REF!+#REF!+#REF!+#REF!+#REF!+#REF!+#REF!+#REF!+#REF!+#REF!+#REF!+#REF!+#REF!+#REF!+#REF!+#REF!+#REF!+#REF!+P635+P636+P637+P638+P639+P640+P641+P642+P643+P644+P645+P646+P647+P648+P649+P650+P651+P652+P653+P654+P655+P656+P657+P658+P659+P660+P661+P662+P663+P664+P665+P666+P667+P668+P669+P670+P671+P672+P673+P674+P675+P676+P677+P680+P681+P682+P683+P684+P685+P686+P687+P688+P689+P690+P691+P692+P693+P694+P695+P696+P697+P699+P700+P701+P702+P703+P704+P705+P706+P707+P708+P709+P710+P711+P973+#REF!+P967+P968+P969+P970+P971+P972+P977+P975+P712+P713+P714+P715+P716+P717+P718+P719+#REF!+P720+P721+P722+P723+P724+P725+P726+P727+P728+P729+P730+P731+P732+P733+#REF!+P734+P735+P736+P737+P738+P742+P743+P744+P745+P746+P747+P748+P750+P755+P758+P759+P760+#REF!+P761+P762+P763+P764+P765+P766+P767+P768+P769+P781+P782+P783+P784+P785+P786+P787+#REF!+#REF!+#REF!+#REF!+#REF!+P789+P790+P791+P792+P793+P1007+P1008+P1009+P1010+P1014+P1015+P1016+P1017+P1018+P1023+P1065+P1066+P1067+P1068+P1069+P1070+P1071+P1072+P1073+P1074+P1075+P1076+P1123</f>
        <v>#REF!</v>
      </c>
      <c r="Q1171" s="42" t="e">
        <f>+Q590+Q591+Q592+Q593+#REF!+#REF!+#REF!+Q594+Q595+Q596+Q598+Q599+Q600+Q601+Q602+Q605+Q606+Q607+Q608+Q609+Q610+Q613+Q614+Q615+Q616+Q617+Q618+Q619+Q620+Q621+Q622+Q623+Q624+Q625+Q626+Q627+Q628+Q629+#REF!+#REF!+#REF!+#REF!+#REF!+#REF!+#REF!+#REF!+#REF!+#REF!+#REF!+#REF!+#REF!+#REF!+#REF!+#REF!+#REF!+#REF!+Q635+Q636+Q637+Q638+Q639+Q640+Q641+Q642+Q643+Q644+Q645+Q646+Q647+Q648+Q649+Q650+Q651+Q652+Q653+Q654+Q655+Q656+Q657+Q658+Q659+Q660+Q661+Q662+Q663+Q664+Q665+Q666+Q667+Q668+Q669+Q670+Q671+Q672+Q673+Q674+Q675+Q676+Q677+Q680+Q681+Q682+Q683+Q684+Q685+Q686+Q687+Q688+Q689+Q690+Q691+Q692+Q693+Q694+Q695+Q696+Q697+Q699+Q700+Q701+Q702+Q703+Q704+Q705+Q706+Q707+Q708+Q709+Q710+Q711+Q973+#REF!+Q967+Q968+Q969+Q970+Q971+Q972+Q977+Q975+Q712+Q713+Q714+Q715+Q716+Q717+Q718+Q719+#REF!+Q720+Q721+Q722+Q723+Q724+Q725+Q726+Q727+Q728+Q729+Q730+Q731+Q732+Q733+#REF!+Q734+Q735+Q736+Q737+Q738+Q742+Q743+Q744+Q745+Q746+Q747+Q748+Q750+Q755+Q758+Q759+Q760+#REF!+Q761+Q762+Q763+Q764+Q765+Q766+Q767+Q768+Q769+Q781+Q782+Q783+Q784+Q785+Q786+Q787+#REF!+#REF!+#REF!+#REF!+#REF!+Q789+Q790+Q791+Q792+Q793+Q1007+Q1008+Q1009+Q1010+Q1014+Q1015+Q1016+Q1017+Q1018+Q1023+Q1065+Q1066+Q1067+Q1068+Q1069+Q1070+Q1071+Q1072+Q1073+Q1074+Q1075+Q1076+Q1123</f>
        <v>#REF!</v>
      </c>
      <c r="R1171" s="42" t="e">
        <f>+R590+R591+R592+R593+#REF!+#REF!+#REF!+R594+R595+R596+R598+R599+R600+R601+R602+R605+R606+R607+R608+R609+R610+R613+R614+R615+R616+R617+R618+R619+R620+R621+R622+R623+R624+R625+R626+R627+R628+R629+#REF!+#REF!+#REF!+#REF!+#REF!+#REF!+#REF!+#REF!+#REF!+#REF!+#REF!+#REF!+#REF!+#REF!+#REF!+#REF!+#REF!+#REF!+R635+R636+R637+R638+R639+R640+R641+R642+R643+R644+R645+R646+R647+R648+R649+R650+R651+R652+R653+R654+R655+R656+R657+R658+R659+R660+R661+R662+R663+R664+R665+R666+R667+R668+R669+R670+R671+R672+R673+R674+R675+R676+R677+R680+R681+R682+R683+R684+R685+R686+R687+R688+R689+R690+R691+R692+R693+R694+R695+R696+R697+R699+R700+R701+R702+R703+R704+R705+R706+R707+R708+R709+R710+R711+R973+#REF!+R967+R968+R969+R970+R971+R972+R977+R975+R712+R713+R714+R715+R716+R717+R718+R719+#REF!+R720+R721+R722+R723+R724+R725+R726+R727+R728+R729+R730+R731+R732+R733+#REF!+R734+R735+R736+R737+R738+R742+R743+R744+R745+R746+R747+R748+R750+R755+R758+R759+R760+#REF!+R761+R762+R763+R764+R765+R766+R767+R768+R769+R781+R782+R783+R784+R785+R786+R787+#REF!+#REF!+#REF!+#REF!+#REF!+R789+R790+R791+R792+R793+R1007+R1008+R1009+R1010+R1014+R1015+R1016+R1017+R1018+R1023+R1065+R1066+R1067+R1068+R1069+R1070+R1071+R1072+R1073+R1074+R1075+R1076+R1123</f>
        <v>#REF!</v>
      </c>
      <c r="S1171" s="42" t="e">
        <f>+S590+S591+S592+S593+#REF!+#REF!+#REF!+S594+S595+S596+S598+S599+S600+S601+S602+S605+S606+S607+S608+S609+S610+S613+S614+S615+S616+S617+S618+S619+S620+S621+S622+S623+S624+S625+S626+S627+S628+S629+#REF!+#REF!+#REF!+#REF!+#REF!+#REF!+#REF!+#REF!+#REF!+#REF!+#REF!+#REF!+#REF!+#REF!+#REF!+#REF!+#REF!+#REF!+S635+S636+S637+S638+S639+S640+S641+S642+S643+S644+S645+S646+S647+S648+S649+S650+S651+S652+S653+S654+S655+S656+S657+S658+S659+S660+S661+S662+S663+S664+S665+S666+S667+S668+S669+S670+S671+S672+S673+S674+S675+S676+S677+S680+S681+S682+S683+S684+S685+S686+S687+S688+S689+S690+S691+S692+S693+S694+S695+S696+S697+S699+S700+S701+S702+S703+S704+S705+S706+S707+S708+S709+S710+S711+S973+#REF!+S967+S968+S969+S970+S971+S972+S977+S975+S712+S713+S714+S715+S716+S717+S718+S719+#REF!+S720+S721+S722+S723+S724+S725+S726+S727+S728+S729+S730+S731+S732+S733+#REF!+S734+S735+S736+S737+S738+S742+S743+S744+S745+S746+S747+S748+S750+S755+S758+S759+S760+#REF!+S761+S762+S763+S764+S765+S766+S767+S768+S769+S781+S782+S783+S784+S785+S786+S787+#REF!+#REF!+#REF!+#REF!+#REF!+S789+S790+S791+S792+S793+S1007+S1008+S1009+S1010+S1014+S1015+S1016+S1017+S1018+S1023+S1065+S1066+S1067+S1068+S1069+S1070+S1071+S1072+S1073+S1074+S1075+S1076+S1123</f>
        <v>#REF!</v>
      </c>
      <c r="T1171" s="42" t="e">
        <f>+T590+T591+T592+T593+#REF!+#REF!+#REF!+T594+T595+T596+T598+T599+T600+T601+T602+T605+T606+T607+T608+T609+T610+T613+T614+T615+T616+T617+T618+T619+T620+T621+T622+T623+T624+T625+T626+T627+T628+T629+#REF!+#REF!+#REF!+#REF!+#REF!+#REF!+#REF!+#REF!+#REF!+#REF!+#REF!+#REF!+#REF!+#REF!+#REF!+#REF!+#REF!+#REF!+T635+T636+T637+T638+T639+T640+T641+T642+T643+T644+T645+T646+T647+T648+T649+T650+T651+T652+T653+T654+T655+T656+T657+T658+T659+T660+T661+T662+T663+T664+T665+T666+T667+T668+T669+T670+T671+T672+T673+T674+T675+T676+T677+T680+T681+T682+T683+T684+T685+T686+T687+T688+T689+T690+T691+T692+T693+T694+T695+T696+T697+T699+T700+T701+T702+T703+T704+T705+T706+T707+T708+T709+T710+T711+T973+#REF!+T967+T968+T969+T970+T971+T972+T977+T975+T712+T713+T714+T715+T716+T717+T718+T719+#REF!+T720+T721+T722+T723+T724+T725+T726+T727+T728+T729+T730+T731+T732+T733+#REF!+T734+T735+T736+T737+T738+T742+T743+T744+T745+T746+T747+T748+T750+T755+T758+T759+T760+#REF!+T761+T762+T763+T764+T765+T766+T767+T768+T769+T781+T782+T783+T784+T785+T786+T787+#REF!+#REF!+#REF!+#REF!+#REF!+T789+T790+T791+T792+T793+T1007+T1008+T1009+T1010+T1014+T1015+T1016+T1017+T1018+T1023+T1065+T1066+T1067+T1068+T1069+T1070+T1071+T1072+T1073+T1074+T1075+T1076+T1123</f>
        <v>#REF!</v>
      </c>
      <c r="U1171" s="42" t="e">
        <f>+U590+U591+U592+U593+#REF!+#REF!+#REF!+U594+U595+U596+U598+U599+U600+U601+U602+U605+U606+U607+U608+U609+U610+U613+U614+U615+U616+U617+U618+U619+U620+U621+U622+U623+U624+U625+U626+U627+U628+U629+#REF!+#REF!+#REF!+#REF!+#REF!+#REF!+#REF!+#REF!+#REF!+#REF!+#REF!+#REF!+#REF!+#REF!+#REF!+#REF!+#REF!+#REF!+U635+U636+U637+U638+U639+U640+U641+U642+U643+U644+U645+U646+U647+U648+U649+U650+U651+U652+U653+U654+U655+U656+U657+U658+U659+U660+U661+U662+U663+U664+U665+U666+U667+U668+U669+U670+U671+U672+U673+U674+U675+U676+U677+U680+U681+U682+U683+U684+U685+U686+U687+U688+U689+U690+U691+U692+U693+U694+U695+U696+U697+U699+U700+U701+U702+U703+U704+U705+U706+U707+U708+U709+U710+U711+U973+#REF!+U967+U968+U969+U970+U971+U972+U977+U975+U712+U713+U714+U715+U716+U717+U718+U719+#REF!+U720+U721+U722+U723+U724+U725+U726+U727+U728+U729+U730+U731+U732+U733+#REF!+U734+U735+U736+U737+U738+U742+U743+U744+U745+U746+U747+U748+U750+U755+U758+U759+U760+#REF!+U761+U762+U763+U764+U765+U766+U767+U768+U769+U781+U782+U783+U784+U785+U786+U787+#REF!+#REF!+#REF!+#REF!+#REF!+U789+U790+U791+U792+U793+U1007+U1008+U1009+U1010+U1014+U1015+U1016+U1017+U1018+U1023+U1065+U1066+U1067+U1068+U1069+U1070+U1071+U1072+U1073+U1074+U1075+U1076+U1123</f>
        <v>#REF!</v>
      </c>
      <c r="V1171" s="42" t="e">
        <f>+V590+V591+V592+V593+#REF!+#REF!+#REF!+V594+V595+V596+V598+V599+V600+V601+V602+V605+V606+V607+V608+V609+V610+V613+V614+V615+V616+V617+V618+V619+V620+V621+V622+V623+V624+V625+V626+V627+V628+V629+#REF!+#REF!+#REF!+#REF!+#REF!+#REF!+#REF!+#REF!+#REF!+#REF!+#REF!+#REF!+#REF!+#REF!+#REF!+#REF!+#REF!+#REF!+V635+V636+V637+V638+V639+V640+V641+V642+V643+V644+V645+V646+V647+V648+V649+V650+V651+V652+V653+V654+V655+V656+V657+V658+V659+V660+V661+V662+V663+V664+V665+V666+V667+V668+V669+V670+V671+V672+V673+V674+V675+V676+V677+V680+V681+V682+V683+V684+V685+V686+V687+V688+V689+V690+V691+V692+V693+V694+V695+V696+V697+V699+V700+V701+V702+V703+V704+V705+V706+V707+V708+V709+V710+V711+V973+#REF!+V967+V968+V969+V970+V971+V972+V977+V975+V712+V713+V714+V715+V716+V717+V718+V719+#REF!+V720+V721+V722+V723+V724+V725+V726+V727+V728+V729+V730+V731+V732+V733+#REF!+V734+V735+V736+V737+V738+V742+V743+V744+V745+V746+V747+V748+V750+V755+V758+V759+V760+#REF!+V761+V762+V763+V764+V765+V766+V767+V768+V769+V781+V782+V783+V784+V785+V786+V787+#REF!+#REF!+#REF!+#REF!+#REF!+V789+V790+V791+V792+V793+V1007+V1008+V1009+V1010+V1014+V1015+V1016+V1017+V1018+V1023+V1065+V1066+V1067+V1068+V1069+V1070+V1071+V1072+V1073+V1074+V1075+V1076+V1123</f>
        <v>#REF!</v>
      </c>
      <c r="W1171" s="42" t="e">
        <f>+W590+W591+W592+W593+#REF!+#REF!+#REF!+W594+W595+W596+W598+W599+W600+W601+W602+W605+W606+W607+W608+W609+W610+W613+W614+W615+W616+W617+W618+W619+W620+W621+W622+W623+W624+W625+W626+W627+W628+W629+#REF!+#REF!+#REF!+#REF!+#REF!+#REF!+#REF!+#REF!+#REF!+#REF!+#REF!+#REF!+#REF!+#REF!+#REF!+#REF!+#REF!+#REF!+W635+W636+W637+W638+W639+W640+W641+W642+W643+W644+W645+W646+W647+W648+W649+W650+W651+W652+W653+W654+W655+W656+W657+W658+W659+W660+W661+W662+W663+W664+W665+W666+W667+W668+W669+W670+W671+W672+W673+W674+W675+W676+W677+W680+W681+W682+W683+W684+W685+W686+W687+W688+W689+W690+W691+W692+W693+W694+W695+W696+W697+W699+W700+W701+W702+W703+W704+W705+W706+W707+W708+W709+W710+W711+W973+#REF!+W967+W968+W969+W970+W971+W972+W977+W975+W712+W713+W714+W715+W716+W717+W718+W719+#REF!+W720+W721+W722+W723+W724+W725+W726+W727+W728+W729+W730+W731+W732+W733+#REF!+W734+W735+W736+W737+W738+W742+W743+W744+W745+W746+W747+W748+W750+W755+W758+W759+W760+#REF!+W761+W762+W763+W764+W765+W766+W767+W768+W769+W781+W782+W783+W784+W785+W786+W787+#REF!+#REF!+#REF!+#REF!+#REF!+W789+W790+W791+W792+W793+W1007+W1008+W1009+W1010+W1014+W1015+W1016+W1017+W1018+W1023+W1065+W1066+W1067+W1068+W1069+W1070+W1071+W1072+W1073+W1074+W1075+W1076+W1123</f>
        <v>#REF!</v>
      </c>
      <c r="X1171" s="42" t="e">
        <f>+X590+X591+X592+X593+#REF!+#REF!+#REF!+X594+X595+X596+X598+X599+X600+X601+X602+X605+X606+X607+X608+X609+X610+X613+X614+X615+X616+X617+X618+X619+X620+X621+X622+X623+X624+X625+X626+X627+X628+X629+#REF!+#REF!+#REF!+#REF!+#REF!+#REF!+#REF!+#REF!+#REF!+#REF!+#REF!+#REF!+#REF!+#REF!+#REF!+#REF!+#REF!+#REF!+X635+X636+X637+X638+X639+X640+X641+X642+X643+X644+X645+X646+X647+X648+X649+X650+X651+X652+X653+X654+X655+X656+X657+X658+X659+X660+X661+X662+X663+X664+X665+X666+X667+X668+X669+X670+X671+X672+X673+X674+X675+X676+X677+X680+X681+X682+X683+X684+X685+X686+X687+X688+X689+X690+X691+X692+X693+X694+X695+X696+X697+X699+X700+X701+X702+X703+X704+X705+X706+X707+X708+X709+X710+X711+X973+#REF!+X967+X968+X969+X970+X971+X972+X977+X975+X712+X713+X714+X715+X716+X717+X718+X719+#REF!+X720+X721+X722+X723+X724+X725+X726+X727+X728+X729+X730+X731+X732+X733+#REF!+X734+X735+X736+X737+X738+X742+X743+X744+X745+X746+X747+X748+X750+X755+X758+X759+X760+#REF!+X761+X762+X763+X764+X765+X766+X767+X768+X769+X781+X782+X783+X784+X785+X786+X787+#REF!+#REF!+#REF!+#REF!+#REF!+X789+X790+X791+X792+X793+X1007+X1008+X1009+X1010+X1014+X1015+X1016+X1017+X1018+X1023+X1065+X1066+X1067+X1068+X1069+X1070+X1071+X1072+X1073+X1074+X1075+X1076+X1123</f>
        <v>#REF!</v>
      </c>
      <c r="Y1171" s="42" t="e">
        <f>+Y590+Y591+Y592+Y593+#REF!+#REF!+#REF!+Y594+Y595+Y596+Y598+Y599+Y600+Y601+Y602+Y605+Y606+Y607+Y608+Y609+Y610+Y613+Y614+Y615+Y616+Y617+Y618+Y619+Y620+Y621+Y622+Y623+Y624+Y625+Y626+Y627+Y628+Y629+#REF!+#REF!+#REF!+#REF!+#REF!+#REF!+#REF!+#REF!+#REF!+#REF!+#REF!+#REF!+#REF!+#REF!+#REF!+#REF!+#REF!+#REF!+Y635+Y636+Y637+Y638+Y639+Y640+Y641+Y642+Y643+Y644+Y645+Y646+Y647+Y648+Y649+Y650+Y651+Y652+Y653+Y654+Y655+Y656+Y657+Y658+Y659+Y660+Y661+Y662+Y663+Y664+Y665+Y666+Y667+Y668+Y669+Y670+Y671+Y672+Y673+Y674+Y675+Y676+Y677+Y680+Y681+Y682+Y683+Y684+Y685+Y686+Y687+Y688+Y689+Y690+Y691+Y692+Y693+Y694+Y695+Y696+Y697+Y699+Y700+Y701+Y702+Y703+Y704+Y705+Y706+Y707+Y708+Y709+Y710+Y711+Y973+#REF!+Y967+Y968+Y969+Y970+Y971+Y972+Y977+Y975+Y712+Y713+Y714+Y715+Y716+Y717+Y718+Y719+#REF!+Y720+Y721+Y722+Y723+Y724+Y725+Y726+Y727+Y728+Y729+Y730+Y731+Y732+Y733+#REF!+Y734+Y735+Y736+Y737+Y738+Y742+Y743+Y744+Y745+Y746+Y747+Y748+Y750+Y755+Y758+Y759+Y760+#REF!+Y761+Y762+Y763+Y764+Y765+Y766+Y767+Y768+Y769+Y781+Y782+Y783+Y784+Y785+Y786+Y787+#REF!+#REF!+#REF!+#REF!+#REF!+Y789+Y790+Y791+Y792+Y793+Y1007+Y1008+Y1009+Y1010+Y1014+Y1015+Y1016+Y1017+Y1018+Y1023+Y1065+Y1066+Y1067+Y1068+Y1069+Y1070+Y1071+Y1072+Y1073+Y1074+Y1075+Y1076+Y1123</f>
        <v>#REF!</v>
      </c>
      <c r="Z1171" s="42" t="e">
        <f>+Z590+Z591+Z592+Z593+#REF!+#REF!+#REF!+Z594+Z595+Z596+Z598+Z599+Z600+Z601+Z602+Z605+Z606+Z607+Z608+Z609+Z610+Z613+Z614+Z615+Z616+Z617+Z618+Z619+Z620+Z621+Z622+Z623+Z624+Z625+Z626+Z627+Z628+Z629+#REF!+#REF!+#REF!+#REF!+#REF!+#REF!+#REF!+#REF!+#REF!+#REF!+#REF!+#REF!+#REF!+#REF!+#REF!+#REF!+#REF!+#REF!+Z635+Z636+Z637+Z638+Z639+Z640+Z641+Z642+Z643+Z644+Z645+Z646+Z647+Z648+Z649+Z650+Z651+Z652+Z653+Z654+Z655+Z656+Z657+Z658+Z659+Z660+Z661+Z662+Z663+Z664+Z665+Z666+Z667+Z668+Z669+Z670+Z671+Z672+Z673+Z674+Z675+Z676+Z677+Z680+Z681+Z682+Z683+Z684+Z685+Z686+Z687+Z688+Z689+Z690+Z691+Z692+Z693+Z694+Z695+Z696+Z697+Z699+Z700+Z701+Z702+Z703+Z704+Z705+Z706+Z707+Z708+Z709+Z710+Z711+Z973+#REF!+Z967+Z968+Z969+Z970+Z971+Z972+Z977+Z975+Z712+Z713+Z714+Z715+Z716+Z717+Z718+Z719+#REF!+Z720+Z721+Z722+Z723+Z724+Z725+Z726+Z727+Z728+Z729+Z730+Z731+Z732+Z733+#REF!+Z734+Z735+Z736+Z737+Z738+Z742+Z743+Z744+Z745+Z746+Z747+Z748+Z750+Z755+Z758+Z759+Z760+#REF!+Z761+Z762+Z763+Z764+Z765+Z766+Z767+Z768+Z769+Z781+Z782+Z783+Z784+Z785+Z786+Z787+#REF!+#REF!+#REF!+#REF!+#REF!+Z789+Z790+Z791+Z792+Z793+Z1007+Z1008+Z1009+Z1010+Z1014+Z1015+Z1016+Z1017+Z1018+Z1023+Z1065+Z1066+Z1067+Z1068+Z1069+Z1070+Z1071+Z1072+Z1073+Z1074+Z1075+Z1076+Z1123</f>
        <v>#REF!</v>
      </c>
      <c r="AA1171" s="42" t="e">
        <f>+AA590+AA591+AA592+AA593+#REF!+#REF!+#REF!+AA594+AA595+AA596+AA598+AA599+AA600+AA601+AA602+AA605+AA606+AA607+AA608+AA609+AA610+AA613+AA614+AA615+AA616+AA617+AA618+AA619+AA620+AA621+AA622+AA623+AA624+AA625+AA626+AA627+AA628+AA629+#REF!+#REF!+#REF!+#REF!+#REF!+#REF!+#REF!+#REF!+#REF!+#REF!+#REF!+#REF!+#REF!+#REF!+#REF!+#REF!+#REF!+#REF!+AA635+AA636+AA637+AA638+AA639+AA640+AA641+AA642+AA643+AA644+AA645+AA646+AA647+AA648+AA649+AA650+AA651+AA652+AA653+AA654+AA655+AA656+AA657+AA658+AA659+AA660+AA661+AA662+AA663+AA664+AA665+AA666+AA667+AA668+AA669+AA670+AA671+AA672+AA673+AA674+AA675+AA676+AA677+AA680+AA681+AA682+AA683+AA684+AA685+AA686+AA687+AA688+AA689+AA690+AA691+AA692+AA693+AA694+AA695+AA696+AA697+AA699+AA700+AA701+AA702+AA703+AA704+AA705+AA706+AA707+AA708+AA709+AA710+AA711+AA973+#REF!+AA967+AA968+AA969+AA970+AA971+AA972+AA977+AA975+AA712+AA713+AA714+AA715+AA716+AA717+AA718+AA719+#REF!+AA720+AA721+AA722+AA723+AA724+AA725+AA726+AA727+AA728+AA729+AA730+AA731+AA732+AA733+#REF!+AA734+AA735+AA736+AA737+AA738+AA742+AA743+AA744+AA745+AA746+AA747+AA748+AA750+AA755+AA758+AA759+AA760+#REF!+AA761+AA762+AA763+AA764+AA765+AA766+AA767+AA768+AA769+AA781+AA782+AA783+AA784+AA785+AA786+AA787+#REF!+#REF!+#REF!+#REF!+#REF!+AA789+AA790+AA791+AA792+AA793+AA1007+AA1008+AA1009+AA1010+AA1014+AA1015+AA1016+AA1017+AA1018+AA1023+AA1065+AA1066+AA1067+AA1068+AA1069+AA1070+AA1071+AA1072+AA1073+AA1074+AA1075+AA1076+AA1123</f>
        <v>#REF!</v>
      </c>
      <c r="AB1171" s="42" t="e">
        <f>+AB590+AB591+AB592+AB593+#REF!+#REF!+#REF!+AB594+AB595+AB596+AB598+AB599+AB600+AB601+AB602+AB605+AB606+AB607+AB608+AB609+AB610+AB613+AB614+AB615+AB616+AB617+AB618+AB619+AB620+AB621+AB622+AB623+AB624+AB625+AB626+AB627+AB628+AB629+#REF!+#REF!+#REF!+#REF!+#REF!+#REF!+#REF!+#REF!+#REF!+#REF!+#REF!+#REF!+#REF!+#REF!+#REF!+#REF!+#REF!+#REF!+AB635+AB636+AB637+AB638+AB639+AB640+AB641+AB642+AB643+AB644+AB645+AB646+AB647+AB648+AB649+AB650+AB651+AB652+AB653+AB654+AB655+AB656+AB657+AB658+AB659+AB660+AB661+AB662+AB663+AB664+AB665+AB666+AB667+AB668+AB669+AB670+AB671+AB672+AB673+AB674+AB675+AB676+AB677+AB680+AB681+AB682+AB683+AB684+AB685+AB686+AB687+AB688+AB689+AB690+AB691+AB692+AB693+AB694+AB695+AB696+AB697+AB699+AB700+AB701+AB702+AB703+AB704+AB705+AB706+AB707+AB708+AB709+AB710+AB711+AB973+#REF!+AB967+AB968+AB969+AB970+AB971+AB972+AB977+AB975+AB712+AB713+AB714+AB715+AB716+AB717+AB718+AB719+#REF!+AB720+AB721+AB722+AB723+AB724+AB725+AB726+AB727+AB728+AB729+AB730+AB731+AB732+AB733+#REF!+AB734+AB735+AB736+AB737+AB738+AB742+AB743+AB744+AB745+AB746+AB747+AB748+AB750+AB755+AB758+AB759+AB760+#REF!+AB761+AB762+AB763+AB764+AB765+AB766+AB767+AB768+AB769+AB781+AB782+AB783+AB784+AB785+AB786+AB787+#REF!+#REF!+#REF!+#REF!+#REF!+AB789+AB790+AB791+AB792+AB793+AB1007+AB1008+AB1009+AB1010+AB1014+AB1015+AB1016+AB1017+AB1018+AB1023+AB1065+AB1066+AB1067+AB1068+AB1069+AB1070+AB1071+AB1072+AB1073+AB1074+AB1075+AB1076+AB1123</f>
        <v>#REF!</v>
      </c>
      <c r="AC1171" s="42" t="e">
        <f>+AC590+AC591+AC592+AC593+#REF!+#REF!+#REF!+AC594+AC595+AC596+AC598+AC599+AC600+AC601+AC602+AC605+AC606+AC607+AC608+AC609+AC610+AC613+AC614+AC615+AC616+AC617+AC618+AC619+AC620+AC621+AC622+AC623+AC624+AC625+AC626+AC627+AC628+AC629+#REF!+#REF!+#REF!+#REF!+#REF!+#REF!+#REF!+#REF!+#REF!+#REF!+#REF!+#REF!+#REF!+#REF!+#REF!+#REF!+#REF!+#REF!+AC635+AC636+AC637+AC638+AC639+AC640+AC641+AC642+AC643+AC644+AC645+AC646+AC647+AC648+AC649+AC650+AC651+AC652+AC653+AC654+AC655+AC656+AC657+AC658+AC659+AC660+AC661+AC662+AC663+AC664+AC665+AC666+AC667+AC668+AC669+AC670+AC671+AC672+AC673+AC674+AC675+AC676+AC677+AC680+AC681+AC682+AC683+AC684+AC685+AC686+AC687+AC688+AC689+AC690+AC691+AC692+AC693+AC694+AC695+AC696+AC697+AC699+AC700+AC701+AC702+AC703+AC704+AC705+AC706+AC707+AC708+AC709+AC710+AC711+AC973+#REF!+AC967+AC968+AC969+AC970+AC971+AC972+AC977+AC975+AC712+AC713+AC714+AC715+AC716+AC717+AC718+AC719+#REF!+AC720+AC721+AC722+AC723+AC724+AC725+AC726+AC727+AC728+AC729+AC730+AC731+AC732+AC733+#REF!+AC734+AC735+AC736+AC737+AC738+AC742+AC743+AC744+AC745+AC746+AC747+AC748+AC750+AC755+AC758+AC759+AC760+#REF!+AC761+AC762+AC763+AC764+AC765+AC766+AC767+AC768+AC769+AC781+AC782+AC783+AC784+AC785+AC786+AC787+#REF!+#REF!+#REF!+#REF!+#REF!+AC789+AC790+AC791+AC792+AC793+AC1007+AC1008+AC1009+AC1010+AC1014+AC1015+AC1016+AC1017+AC1018+AC1023+AC1065+AC1066+AC1067+AC1068+AC1069+AC1070+AC1071+AC1072+AC1073+AC1074+AC1075+AC1076+AC1123</f>
        <v>#REF!</v>
      </c>
      <c r="AD1171" s="42" t="e">
        <f>+AD590+AD591+AD592+AD593+#REF!+#REF!+#REF!+AD594+AD595+AD596+AD598+AD599+AD600+AD601+AD602+AD605+AD606+AD607+AD608+AD609+AD610+AD613+AD614+AD615+AD616+AD617+AD618+AD619+AD620+AD621+AD622+AD623+AD624+AD625+AD626+AD627+AD628+AD629+#REF!+#REF!+#REF!+#REF!+#REF!+#REF!+#REF!+#REF!+#REF!+#REF!+#REF!+#REF!+#REF!+#REF!+#REF!+#REF!+#REF!+#REF!+AD635+AD636+AD637+AD638+AD639+AD640+AD641+AD642+AD643+AD644+AD645+AD646+AD647+AD648+AD649+AD650+AD651+AD652+AD653+AD654+AD655+AD656+AD657+AD658+AD659+AD660+AD661+AD662+AD663+AD664+AD665+AD666+AD667+AD668+AD669+AD670+AD671+AD672+AD673+AD674+AD675+AD676+AD677+AD680+AD681+AD682+AD683+AD684+AD685+AD686+AD687+AD688+AD689+AD690+AD691+AD692+AD693+AD694+AD695+AD696+AD697+AD699+AD700+AD701+AD702+AD703+AD704+AD705+AD706+AD707+AD708+AD709+AD710+AD711+AD973+#REF!+AD967+AD968+AD969+AD970+AD971+AD972+AD977+AD975+AD712+AD713+AD714+AD715+AD716+AD717+AD718+AD719+#REF!+AD720+AD721+AD722+AD723+AD724+AD725+AD726+AD727+AD728+AD729+AD730+AD731+AD732+AD733+#REF!+AD734+AD735+AD736+AD737+AD738+AD742+AD743+AD744+AD745+AD746+AD747+AD748+AD750+AD755+AD758+AD759+AD760+#REF!+AD761+AD762+AD763+AD764+AD765+AD766+AD767+AD768+AD769+AD781+AD782+AD783+AD784+AD785+AD786+AD787+#REF!+#REF!+#REF!+#REF!+#REF!+AD789+AD790+AD791+AD792+AD793+AD1007+AD1008+AD1009+AD1010+AD1014+AD1015+AD1016+AD1017+AD1018+AD1023+AD1065+AD1066+AD1067+AD1068+AD1069+AD1070+AD1071+AD1072+AD1073+AD1074+AD1075+AD1076+AD1123</f>
        <v>#REF!</v>
      </c>
      <c r="AE1171" s="42" t="e">
        <f>+AE590+AE591+AE592+AE593+#REF!+#REF!+#REF!+AE594+AE595+AE596+AE598+AE599+AE600+AE601+AE602+AE605+AE606+AE607+AE608+AE609+AE610+AE613+AE614+AE615+AE616+AE617+AE618+AE619+AE620+AE621+AE622+AE623+AE624+AE625+AE626+AE627+AE628+AE629+#REF!+#REF!+#REF!+#REF!+#REF!+#REF!+#REF!+#REF!+#REF!+#REF!+#REF!+#REF!+#REF!+#REF!+#REF!+#REF!+#REF!+#REF!+AE635+AE636+AE637+AE638+AE639+AE640+AE641+AE642+AE643+AE644+AE645+AE646+AE647+AE648+AE649+AE650+AE651+AE652+AE653+AE654+AE655+AE656+AE657+AE658+AE659+AE660+AE661+AE662+AE663+AE664+AE665+AE666+AE667+AE668+AE669+AE670+AE671+AE672+AE673+AE674+AE675+AE676+AE677+AE680+AE681+AE682+AE683+AE684+AE685+AE686+AE687+AE688+AE689+AE690+AE691+AE692+AE693+AE694+AE695+AE696+AE697+AE699+AE700+AE701+AE702+AE703+AE704+AE705+AE706+AE707+AE708+AE709+AE710+AE711+AE973+#REF!+AE967+AE968+AE969+AE970+AE971+AE972+AE977+AE975+AE712+AE713+AE714+AE715+AE716+AE717+AE718+AE719+#REF!+AE720+AE721+AE722+AE723+AE724+AE725+AE726+AE727+AE728+AE729+AE730+AE731+AE732+AE733+#REF!+AE734+AE735+AE736+AE737+AE738+AE742+AE743+AE744+AE745+AE746+AE747+AE748+AE750+AE755+AE758+AE759+AE760+#REF!+AE761+AE762+AE763+AE764+AE765+AE766+AE767+AE768+AE769+AE781+AE782+AE783+AE784+AE785+AE786+AE787+#REF!+#REF!+#REF!+#REF!+#REF!+AE789+AE790+AE791+AE792+AE793+AE1007+AE1008+AE1009+AE1010+AE1014+AE1015+AE1016+AE1017+AE1018+AE1023+AE1065+AE1066+AE1067+AE1068+AE1069+AE1070+AE1071+AE1072+AE1073+AE1074+AE1075+AE1076+AE1123</f>
        <v>#REF!</v>
      </c>
      <c r="AF1171" s="42" t="e">
        <f>+AF590+AF591+AF592+AF593+#REF!+#REF!+#REF!+AF594+AF595+AF596+AF598+AF599+AF600+AF601+AF602+AF605+AF606+AF607+AF608+AF609+AF610+AF613+AF614+AF615+AF616+AF617+AF618+AF619+AF620+AF621+AF622+AF623+AF624+AF625+AF626+AF627+AF628+AF629+#REF!+#REF!+#REF!+#REF!+#REF!+#REF!+#REF!+#REF!+#REF!+#REF!+#REF!+#REF!+#REF!+#REF!+#REF!+#REF!+#REF!+#REF!+AF635+AF636+AF637+AF638+AF639+AF640+AF641+AF642+AF643+AF644+AF645+AF646+AF647+AF648+AF649+AF650+AF651+AF652+AF653+AF654+AF655+AF656+AF657+AF658+AF659+AF660+AF661+AF662+AF663+AF664+AF665+AF666+AF667+AF668+AF669+AF670+AF671+AF672+AF673+AF674+AF675+AF676+AF677+AF680+AF681+AF682+AF683+AF684+AF685+AF686+AF687+AF688+AF689+AF690+AF691+AF692+AF693+AF694+AF695+AF696+AF697+AF699+AF700+AF701+AF702+AF703+AF704+AF705+AF706+AF707+AF708+AF709+AF710+AF711+AF973+#REF!+AF967+AF968+AF969+AF970+AF971+AF972+AF977+AF975+AF712+AF713+AF714+AF715+AF716+AF717+AF718+AF719+#REF!+AF720+AF721+AF722+AF723+AF724+AF725+AF726+AF727+AF728+AF729+AF730+AF731+AF732+AF733+#REF!+AF734+AF735+AF736+AF737+AF738+AF742+AF743+AF744+AF745+AF746+AF747+AF748+AF750+AF755+AF758+AF759+AF760+#REF!+AF761+AF762+AF763+AF764+AF765+AF766+AF767+AF768+AF769+AF781+AF782+AF783+AF784+AF785+AF786+AF787+#REF!+#REF!+#REF!+#REF!+#REF!+AF789+AF790+AF791+AF792+AF793+AF1007+AF1008+AF1009+AF1010+AF1014+AF1015+AF1016+AF1017+AF1018+AF1023+AF1065+AF1066+AF1067+AF1068+AF1069+AF1070+AF1071+AF1072+AF1073+AF1074+AF1075+AF1076+AF1123</f>
        <v>#REF!</v>
      </c>
      <c r="AG1171" s="42" t="e">
        <f>+AG590+AG591+AG592+AG593+#REF!+#REF!+#REF!+AG594+AG595+AG596+AG598+AG599+AG600+AG601+AG602+AG605+AG606+AG607+AG608+AG609+AG610+AG613+AG614+AG615+AG616+AG617+AG618+AG619+AG620+AG621+AG622+AG623+AG624+AG625+AG626+AG627+AG628+AG629+#REF!+#REF!+#REF!+#REF!+#REF!+#REF!+#REF!+#REF!+#REF!+#REF!+#REF!+#REF!+#REF!+#REF!+#REF!+#REF!+#REF!+#REF!+AG635+AG636+AG637+AG638+AG639+AG640+AG641+AG642+AG643+AG644+AG645+AG646+AG647+AG648+AG649+AG650+AG651+AG652+AG653+AG654+AG655+AG656+AG657+AG658+AG659+AG660+AG661+AG662+AG663+AG664+AG665+AG666+AG667+AG668+AG669+AG670+AG671+AG672+AG673+AG674+AG675+AG676+AG677+AG680+AG681+AG682+AG683+AG684+AG685+AG686+AG687+AG688+AG689+AG690+AG691+AG692+AG693+AG694+AG695+AG696+AG697+AG699+AG700+AG701+AG702+AG703+AG704+AG705+AG706+AG707+AG708+AG709+AG710+AG711+AG973+#REF!+AG967+AG968+AG969+AG970+AG971+AG972+AG977+AG975+AG712+AG713+AG714+AG715+AG716+AG717+AG718+AG719+#REF!+AG720+AG721+AG722+AG723+AG724+AG725+AG726+AG727+AG728+AG729+AG730+AG731+AG732+AG733+#REF!+AG734+AG735+AG736+AG737+AG738+AG742+AG743+AG744+AG745+AG746+AG747+AG748+AG750+AG755+AG758+AG759+AG760+#REF!+AG761+AG762+AG763+AG764+AG765+AG766+AG767+AG768+AG769+AG781+AG782+AG783+AG784+AG785+AG786+AG787+#REF!+#REF!+#REF!+#REF!+#REF!+AG789+AG790+AG791+AG792+AG793+AG1007+AG1008+AG1009+AG1010+AG1014+AG1015+AG1016+AG1017+AG1018+AG1023+AG1065+AG1066+AG1067+AG1068+AG1069+AG1070+AG1071+AG1072+AG1073+AG1074+AG1075+AG1076+AG1123</f>
        <v>#REF!</v>
      </c>
      <c r="AH1171" s="42" t="e">
        <f>+AH590+AH591+AH592+AH593+#REF!+#REF!+#REF!+AH594+AH595+AH596+AH598+AH599+AH600+AH601+AH602+AH605+AH606+AH607+AH608+AH609+AH610+AH613+AH614+AH615+AH616+AH617+AH618+AH619+AH620+AH621+AH622+AH623+AH624+AH625+AH626+AH627+AH628+AH629+#REF!+#REF!+#REF!+#REF!+#REF!+#REF!+#REF!+#REF!+#REF!+#REF!+#REF!+#REF!+#REF!+#REF!+#REF!+#REF!+#REF!+#REF!+AH635+AH636+AH637+AH638+AH639+AH640+AH641+AH642+AH643+AH644+AH645+AH646+AH647+AH648+AH649+AH650+AH651+AH652+AH653+AH654+AH655+AH656+AH657+AH658+AH659+AH660+AH661+AH662+AH663+AH664+AH665+AH666+AH667+AH668+AH669+AH670+AH671+AH672+AH673+AH674+AH675+AH676+AH677+AH680+AH681+AH682+AH683+AH684+AH685+AH686+AH687+AH688+AH689+AH690+AH691+AH692+AH693+AH694+AH695+AH696+AH697+AH699+AH700+AH701+AH702+AH703+AH704+AH705+AH706+AH707+AH708+AH709+AH710+AH711+AH973+#REF!+AH967+AH968+AH969+AH970+AH971+AH972+AH977+AH975+AH712+AH713+AH714+AH715+AH716+AH717+AH718+AH719+#REF!+AH720+AH721+AH722+AH723+AH724+AH725+AH726+AH727+AH728+AH729+AH730+AH731+AH732+AH733+#REF!+AH734+AH735+AH736+AH737+AH738+AH742+AH743+AH744+AH745+AH746+AH747+AH748+AH750+AH755+AH758+AH759+AH760+#REF!+AH761+AH762+AH763+AH764+AH765+AH766+AH767+AH768+AH769+AH781+AH782+AH783+AH784+AH785+AH786+AH787+#REF!+#REF!+#REF!+#REF!+#REF!+AH789+AH790+AH791+AH792+AH793+AH1007+AH1008+AH1009+AH1010+AH1014+AH1015+AH1016+AH1017+AH1018+AH1023+AH1065+AH1066+AH1067+AH1068+AH1069+AH1070+AH1071+AH1072+AH1073+AH1074+AH1075+AH1076+AH1123</f>
        <v>#REF!</v>
      </c>
      <c r="AI1171" s="42" t="e">
        <f>+AI590+AI591+AI592+AI593+#REF!+#REF!+#REF!+AI594+AI595+AI596+AI598+AI599+AI600+AI601+AI602+AI605+AI606+AI607+AI608+AI609+AI610+AI613+AI614+AI615+AI616+AI617+AI618+AI619+AI620+AI621+AI622+AI623+AI624+AI625+AI626+AI627+AI628+AI629+#REF!+#REF!+#REF!+#REF!+#REF!+#REF!+#REF!+#REF!+#REF!+#REF!+#REF!+#REF!+#REF!+#REF!+#REF!+#REF!+#REF!+#REF!+AI635+AI636+AI637+AI638+AI639+AI640+AI641+AI642+AI643+AI644+AI645+AI646+AI647+AI648+AI649+AI650+AI651+AI652+AI653+AI654+AI655+AI656+AI657+AI658+AI659+AI660+AI661+AI662+AI663+AI664+AI665+AI666+AI667+AI668+AI669+AI670+AI671+AI672+AI673+AI674+AI675+AI676+AI677+AI680+AI681+AI682+AI683+AI684+AI685+AI686+AI687+AI688+AI689+AI690+AI691+AI692+AI693+AI694+AI695+AI696+AI697+AI699+AI700+AI701+AI702+AI703+AI704+AI705+AI706+AI707+AI708+AI709+AI710+AI711+AI973+#REF!+AI967+AI968+AI969+AI970+AI971+AI972+AI977+AI975+AI712+AI713+AI714+AI715+AI716+AI717+AI718+AI719+#REF!+AI720+AI721+AI722+AI723+AI724+AI725+AI726+AI727+AI728+AI729+AI730+AI731+AI732+AI733+#REF!+AI734+AI735+AI736+AI737+AI738+AI742+AI743+AI744+AI745+AI746+AI747+AI748+AI750+AI755+AI758+AI759+AI760+#REF!+AI761+AI762+AI763+AI764+AI765+AI766+AI767+AI768+AI769+AI781+AI782+AI783+AI784+AI785+AI786+AI787+#REF!+#REF!+#REF!+#REF!+#REF!+AI789+AI790+AI791+AI792+AI793+AI1007+AI1008+AI1009+AI1010+AI1014+AI1015+AI1016+AI1017+AI1018+AI1023+AI1065+AI1066+AI1067+AI1068+AI1069+AI1070+AI1071+AI1072+AI1073+AI1074+AI1075+AI1076+AI1123</f>
        <v>#REF!</v>
      </c>
      <c r="AJ1171" s="42" t="e">
        <f>+AJ590+AJ591+AJ592+AJ593+#REF!+#REF!+#REF!+AJ594+AJ595+AJ596+AJ598+AJ599+AJ600+AJ601+AJ602+AJ605+AJ606+AJ607+AJ608+AJ609+AJ610+AJ613+AJ614+AJ615+AJ616+AJ617+AJ618+AJ619+AJ620+AJ621+AJ622+AJ623+AJ624+AJ625+AJ626+AJ627+AJ628+AJ629+#REF!+#REF!+#REF!+#REF!+#REF!+#REF!+#REF!+#REF!+#REF!+#REF!+#REF!+#REF!+#REF!+#REF!+#REF!+#REF!+#REF!+#REF!+AJ635+AJ636+AJ637+AJ638+AJ639+AJ640+AJ641+AJ642+AJ643+AJ644+AJ645+AJ646+AJ647+AJ648+AJ649+AJ650+AJ651+AJ652+AJ653+AJ654+AJ655+AJ656+AJ657+AJ658+AJ659+AJ660+AJ661+AJ662+AJ663+AJ664+AJ665+AJ666+AJ667+AJ668+AJ669+AJ670+AJ671+AJ672+AJ673+AJ674+AJ675+AJ676+AJ677+AJ680+AJ681+AJ682+AJ683+AJ684+AJ685+AJ686+AJ687+AJ688+AJ689+AJ690+AJ691+AJ692+AJ693+AJ694+AJ695+AJ696+AJ697+AJ699+AJ700+AJ701+AJ702+AJ703+AJ704+AJ705+AJ706+AJ707+AJ708+AJ709+AJ710+AJ711+AJ973+#REF!+AJ967+AJ968+AJ969+AJ970+AJ971+AJ972+AJ977+AJ975+AJ712+AJ713+AJ714+AJ715+AJ716+AJ717+AJ718+AJ719+#REF!+AJ720+AJ721+AJ722+AJ723+AJ724+AJ725+AJ726+AJ727+AJ728+AJ729+AJ730+AJ731+AJ732+AJ733+#REF!+AJ734+AJ735+AJ736+AJ737+AJ738+AJ742+AJ743+AJ744+AJ745+AJ746+AJ747+AJ748+AJ750+AJ755+AJ758+AJ759+AJ760+#REF!+AJ761+AJ762+AJ763+AJ764+AJ765+AJ766+AJ767+AJ768+AJ769+AJ781+AJ782+AJ783+AJ784+AJ785+AJ786+AJ787+#REF!+#REF!+#REF!+#REF!+#REF!+AJ789+AJ790+AJ791+AJ792+AJ793+AJ1007+AJ1008+AJ1009+AJ1010+AJ1014+AJ1015+AJ1016+AJ1017+AJ1018+AJ1023+AJ1065+AJ1066+AJ1067+AJ1068+AJ1069+AJ1070+AJ1071+AJ1072+AJ1073+AJ1074+AJ1075+AJ1076+AJ1123</f>
        <v>#REF!</v>
      </c>
      <c r="AK1171" s="42" t="e">
        <f>+AK590+AK591+AK592+AK593+#REF!+#REF!+#REF!+AK594+AK595+AK596+AK598+AK599+AK600+AK601+AK602+AK605+AK606+AK607+AK608+AK609+AK610+AK613+AK614+AK615+AK616+AK617+AK618+AK619+AK620+AK621+AK622+AK623+AK624+AK625+AK626+AK627+AK628+AK629+#REF!+#REF!+#REF!+#REF!+#REF!+#REF!+#REF!+#REF!+#REF!+#REF!+#REF!+#REF!+#REF!+#REF!+#REF!+#REF!+#REF!+#REF!+AK635+AK636+AK637+AK638+AK639+AK640+AK641+AK642+AK643+AK644+AK645+AK646+AK647+AK648+AK649+AK650+AK651+AK652+AK653+AK654+AK655+AK656+AK657+AK658+AK659+AK660+AK661+AK662+AK663+AK664+AK665+AK666+AK667+AK668+AK669+AK670+AK671+AK672+AK673+AK674+AK675+AK676+AK677+AK680+AK681+AK682+AK683+AK684+AK685+AK686+AK687+AK688+AK689+AK690+AK691+AK692+AK693+AK694+AK695+AK696+AK697+AK699+AK700+AK701+AK702+AK703+AK704+AK705+AK706+AK707+AK708+AK709+AK710+AK711+AK973+#REF!+AK967+AK968+AK969+AK970+AK971+AK972+AK977+AK975+AK712+AK713+AK714+AK715+AK716+AK717+AK718+AK719+#REF!+AK720+AK721+AK722+AK723+AK724+AK725+AK726+AK727+AK728+AK729+AK730+AK731+AK732+AK733+#REF!+AK734+AK735+AK736+AK737+AK738+AK742+AK743+AK744+AK745+AK746+AK747+AK748+AK750+AK755+AK758+AK759+AK760+#REF!+AK761+AK762+AK763+AK764+AK765+AK766+AK767+AK768+AK769+AK781+AK782+AK783+AK784+AK785+AK786+AK787+#REF!+#REF!+#REF!+#REF!+#REF!+AK789+AK790+AK791+AK792+AK793+AK1007+AK1008+AK1009+AK1010+AK1014+AK1015+AK1016+AK1017+AK1018+AK1023+AK1065+AK1066+AK1067+AK1068+AK1069+AK1070+AK1071+AK1072+AK1073+AK1074+AK1075+AK1076+AK1123</f>
        <v>#REF!</v>
      </c>
      <c r="AL1171" s="42" t="e">
        <f>+AL590+AL591+AL592+AL593+#REF!+#REF!+#REF!+AL594+AL595+AL596+AL598+AL599+AL600+AL601+AL602+AL605+AL606+AL607+AL608+AL609+AL610+AL613+AL614+AL615+AL616+AL617+AL618+AL619+AL620+AL621+AL622+AL623+AL624+AL625+AL626+AL627+AL628+AL629+#REF!+#REF!+#REF!+#REF!+#REF!+#REF!+#REF!+#REF!+#REF!+#REF!+#REF!+#REF!+#REF!+#REF!+#REF!+#REF!+#REF!+#REF!+AL635+AL636+AL637+AL638+AL639+AL640+AL641+AL642+AL643+AL644+AL645+AL646+AL647+AL648+AL649+AL650+AL651+AL652+AL653+AL654+AL655+AL656+AL657+AL658+AL659+AL660+AL661+AL662+AL663+AL664+AL665+AL666+AL667+AL668+AL669+AL670+AL671+AL672+AL673+AL674+AL675+AL676+AL677+AL680+AL681+AL682+AL683+AL684+AL685+AL686+AL687+AL688+AL689+AL690+AL691+AL692+AL693+AL694+AL695+AL696+AL697+AL699+AL700+AL701+AL702+AL703+AL704+AL705+AL706+AL707+AL708+AL709+AL710+AL711+AL973+#REF!+AL967+AL968+AL969+AL970+AL971+AL972+AL977+AL975+AL712+AL713+AL714+AL715+AL716+AL717+AL718+AL719+#REF!+AL720+AL721+AL722+AL723+AL724+AL725+AL726+AL727+AL728+AL729+AL730+AL731+AL732+AL733+#REF!+AL734+AL735+AL736+AL737+AL738+AL742+AL743+AL744+AL745+AL746+AL747+AL748+AL750+AL755+AL758+AL759+AL760+#REF!+AL761+AL762+AL763+AL764+AL765+AL766+AL767+AL768+AL769+AL781+AL782+AL783+AL784+AL785+AL786+AL787+#REF!+#REF!+#REF!+#REF!+#REF!+AL789+AL790+AL791+AL792+AL793+AL1007+AL1008+AL1009+AL1010+AL1014+AL1015+AL1016+AL1017+AL1018+AL1023+AL1065+AL1066+AL1067+AL1068+AL1069+AL1070+AL1071+AL1072+AL1073+AL1074+AL1075+AL1076+AL1123</f>
        <v>#REF!</v>
      </c>
      <c r="AM1171" s="42" t="e">
        <f>+AM590+AM591+AM592+AM593+#REF!+#REF!+#REF!+AM594+AM595+AM596+AM598+AM599+AM600+AM601+AM602+AM605+AM606+AM607+AM608+AM609+AM610+AM613+AM614+AM615+AM616+AM617+AM618+AM619+AM620+AM621+AM622+AM623+AM624+AM625+AM626+AM627+AM628+AM629+#REF!+#REF!+#REF!+#REF!+#REF!+#REF!+#REF!+#REF!+#REF!+#REF!+#REF!+#REF!+#REF!+#REF!+#REF!+#REF!+#REF!+#REF!+AM635+AM636+AM637+AM638+AM639+AM640+AM641+AM642+AM643+AM644+AM645+AM646+AM647+AM648+AM649+AM650+AM651+AM652+AM653+AM654+AM655+AM656+AM657+AM658+AM659+AM660+AM661+AM662+AM663+AM664+AM665+AM666+AM667+AM668+AM669+AM670+AM671+AM672+AM673+AM674+AM675+AM676+AM677+AM680+AM681+AM682+AM683+AM684+AM685+AM686+AM687+AM688+AM689+AM690+AM691+AM692+AM693+AM694+AM695+AM696+AM697+AM699+AM700+AM701+AM702+AM703+AM704+AM705+AM706+AM707+AM708+AM709+AM710+AM711+AM973+#REF!+AM967+AM968+AM969+AM970+AM971+AM972+AM977+AM975+AM712+AM713+AM714+AM715+AM716+AM717+AM718+AM719+#REF!+AM720+AM721+AM722+AM723+AM724+AM725+AM726+AM727+AM728+AM729+AM730+AM731+AM732+AM733+#REF!+AM734+AM735+AM736+AM737+AM738+AM742+AM743+AM744+AM745+AM746+AM747+AM748+AM750+AM755+AM758+AM759+AM760+#REF!+AM761+AM762+AM763+AM764+AM765+AM766+AM767+AM768+AM769+AM781+AM782+AM783+AM784+AM785+AM786+AM787+#REF!+#REF!+#REF!+#REF!+#REF!+AM789+AM790+AM791+AM792+AM793+AM1007+AM1008+AM1009+AM1010+AM1014+AM1015+AM1016+AM1017+AM1018+AM1023+AM1065+AM1066+AM1067+AM1068+AM1069+AM1070+AM1071+AM1072+AM1073+AM1074+AM1075+AM1076+AM1123</f>
        <v>#REF!</v>
      </c>
      <c r="AN1171" s="42" t="e">
        <f>+AN590+AN591+AN592+AN593+#REF!+#REF!+#REF!+AN594+AN595+AN596+AN598+AN599+AN600+AN601+AN602+AN605+AN606+AN607+AN608+AN609+AN610+AN613+AN614+AN615+AN616+AN617+AN618+AN619+AN620+AN621+AN622+AN623+AN624+AN625+AN626+AN627+AN628+AN629+#REF!+#REF!+#REF!+#REF!+#REF!+#REF!+#REF!+#REF!+#REF!+#REF!+#REF!+#REF!+#REF!+#REF!+#REF!+#REF!+#REF!+#REF!+AN635+AN636+AN637+AN638+AN639+AN640+AN641+AN642+AN643+AN644+AN645+AN646+AN647+AN648+AN649+AN650+AN651+AN652+AN653+AN654+AN655+AN656+AN657+AN658+AN659+AN660+AN661+AN662+AN663+AN664+AN665+AN666+AN667+AN668+AN669+AN670+AN671+AN672+AN673+AN674+AN675+AN676+AN677+AN680+AN681+AN682+AN683+AN684+AN685+AN686+AN687+AN688+AN689+AN690+AN691+AN692+AN693+AN694+AN695+AN696+AN697+AN699+AN700+AN701+AN702+AN703+AN704+AN705+AN706+AN707+AN708+AN709+AN710+AN711+AN973+#REF!+AN967+AN968+AN969+AN970+AN971+AN972+AN977+AN975+AN712+AN713+AN714+AN715+AN716+AN717+AN718+AN719+#REF!+AN720+AN721+AN722+AN723+AN724+AN725+AN726+AN727+AN728+AN729+AN730+AN731+AN732+AN733+#REF!+AN734+AN735+AN736+AN737+AN738+AN742+AN743+AN744+AN745+AN746+AN747+AN748+AN750+AN755+AN758+AN759+AN760+#REF!+AN761+AN762+AN763+AN764+AN765+AN766+AN767+AN768+AN769+AN781+AN782+AN783+AN784+AN785+AN786+AN787+#REF!+#REF!+#REF!+#REF!+#REF!+AN789+AN790+AN791+AN792+AN793+AN1007+AN1008+AN1009+AN1010+AN1014+AN1015+AN1016+AN1017+AN1018+AN1023+AN1065+AN1066+AN1067+AN1068+AN1069+AN1070+AN1071+AN1072+AN1073+AN1074+AN1075+AN1076+AN1123</f>
        <v>#REF!</v>
      </c>
      <c r="AO1171" s="42" t="e">
        <f>+AO590+AO591+AO592+AO593+#REF!+#REF!+#REF!+AO594+AO595+AO596+AO598+AO599+AO600+AO601+AO602+AO605+AO606+AO607+AO608+AO609+AO610+AO613+AO614+AO615+AO616+AO617+AO618+AO619+AO620+AO621+AO622+AO623+AO624+AO625+AO626+AO627+AO628+AO629+#REF!+#REF!+#REF!+#REF!+#REF!+#REF!+#REF!+#REF!+#REF!+#REF!+#REF!+#REF!+#REF!+#REF!+#REF!+#REF!+#REF!+#REF!+AO635+AO636+AO637+AO638+AO639+AO640+AO641+AO642+AO643+AO644+AO645+AO646+AO647+AO648+AO649+AO650+AO651+AO652+AO653+AO654+AO655+AO656+AO657+AO658+AO659+AO660+AO661+AO662+AO663+AO664+AO665+AO666+AO667+AO668+AO669+AO670+AO671+AO672+AO673+AO674+AO675+AO676+AO677+AO680+AO681+AO682+AO683+AO684+AO685+AO686+AO687+AO688+AO689+AO690+AO691+AO692+AO693+AO694+AO695+AO696+AO697+AO699+AO700+AO701+AO702+AO703+AO704+AO705+AO706+AO707+AO708+AO709+AO710+AO711+AO973+#REF!+AO967+AO968+AO969+AO970+AO971+AO972+AO977+AO975+AO712+AO713+AO714+AO715+AO716+AO717+AO718+AO719+#REF!+AO720+AO721+AO722+AO723+AO724+AO725+AO726+AO727+AO728+AO729+AO730+AO731+AO732+AO733+#REF!+AO734+AO735+AO736+AO737+AO738+AO742+AO743+AO744+AO745+AO746+AO747+AO748+AO750+AO755+AO758+AO759+AO760+#REF!+AO761+AO762+AO763+AO764+AO765+AO766+AO767+AO768+AO769+AO781+AO782+AO783+AO784+AO785+AO786+AO787+#REF!+#REF!+#REF!+#REF!+#REF!+AO789+AO790+AO791+AO792+AO793+AO1007+AO1008+AO1009+AO1010+AO1014+AO1015+AO1016+AO1017+AO1018+AO1023+AO1065+AO1066+AO1067+AO1068+AO1069+AO1070+AO1071+AO1072+AO1073+AO1074+AO1075+AO1076+AO1123</f>
        <v>#REF!</v>
      </c>
      <c r="AP1171" s="42" t="e">
        <f>+AP590+AP591+AP592+AP593+#REF!+#REF!+#REF!+AP594+AP595+AP596+AP598+AP599+AP600+AP601+AP602+AP605+AP606+AP607+AP608+AP609+AP610+AP613+AP614+AP615+AP616+AP617+AP618+AP619+AP620+AP621+AP622+AP623+AP624+AP625+AP626+AP627+AP628+AP629+#REF!+#REF!+#REF!+#REF!+#REF!+#REF!+#REF!+#REF!+#REF!+#REF!+#REF!+#REF!+#REF!+#REF!+#REF!+#REF!+#REF!+#REF!+AP635+AP636+AP637+AP638+AP639+AP640+AP641+AP642+AP643+AP644+AP645+AP646+AP647+AP648+AP649+AP650+AP651+AP652+AP653+AP654+AP655+AP656+AP657+AP658+AP659+AP660+AP661+AP662+AP663+AP664+AP665+AP666+AP667+AP668+AP669+AP670+AP671+AP672+AP673+AP674+AP675+AP676+AP677+AP680+AP681+AP682+AP683+AP684+AP685+AP686+AP687+AP688+AP689+AP690+AP691+AP692+AP693+AP694+AP695+AP696+AP697+AP699+AP700+AP701+AP702+AP703+AP704+AP705+AP706+AP707+AP708+AP709+AP710+AP711+AP973+#REF!+AP967+AP968+AP969+AP970+AP971+AP972+AP977+AP975+AP712+AP713+AP714+AP715+AP716+AP717+AP718+AP719+#REF!+AP720+AP721+AP722+AP723+AP724+AP725+AP726+AP727+AP728+AP729+AP730+AP731+AP732+AP733+#REF!+AP734+AP735+AP736+AP737+AP738+AP742+AP743+AP744+AP745+AP746+AP747+AP748+AP750+AP755+AP758+AP759+AP760+#REF!+AP761+AP762+AP763+AP764+AP765+AP766+AP767+AP768+AP769+AP781+AP782+AP783+AP784+AP785+AP786+AP787+#REF!+#REF!+#REF!+#REF!+#REF!+AP789+AP790+AP791+AP792+AP793+AP1007+AP1008+AP1009+AP1010+AP1014+AP1015+AP1016+AP1017+AP1018+AP1023+AP1065+AP1066+AP1067+AP1068+AP1069+AP1070+AP1071+AP1072+AP1073+AP1074+AP1075+AP1076+AP1123</f>
        <v>#REF!</v>
      </c>
      <c r="AQ1171" s="42" t="e">
        <f>+AQ590+AQ591+AQ592+AQ593+#REF!+#REF!+#REF!+AQ594+AQ595+AQ596+AQ598+AQ599+AQ600+AQ601+AQ602+AQ605+AQ606+AQ607+AQ608+AQ609+AQ610+AQ613+AQ614+AQ615+AQ616+AQ617+AQ618+AQ619+AQ620+AQ621+AQ622+AQ623+AQ624+AQ625+AQ626+AQ627+AQ628+AQ629+#REF!+#REF!+#REF!+#REF!+#REF!+#REF!+#REF!+#REF!+#REF!+#REF!+#REF!+#REF!+#REF!+#REF!+#REF!+#REF!+#REF!+#REF!+AQ635+AQ636+AQ637+AQ638+AQ639+AQ640+AQ641+AQ642+AQ643+AQ644+AQ645+AQ646+AQ647+AQ648+AQ649+AQ650+AQ651+AQ652+AQ653+AQ654+AQ655+AQ656+AQ657+AQ658+AQ659+AQ660+AQ661+AQ662+AQ663+AQ664+AQ665+AQ666+AQ667+AQ668+AQ669+AQ670+AQ671+AQ672+AQ673+AQ674+AQ675+AQ676+AQ677+AQ680+AQ681+AQ682+AQ683+AQ684+AQ685+AQ686+AQ687+AQ688+AQ689+AQ690+AQ691+AQ692+AQ693+AQ694+AQ695+AQ696+AQ697+AQ699+AQ700+AQ701+AQ702+AQ703+AQ704+AQ705+AQ706+AQ707+AQ708+AQ709+AQ710+AQ711+AQ973+#REF!+AQ967+AQ968+AQ969+AQ970+AQ971+AQ972+AQ977+AQ975+AQ712+AQ713+AQ714+AQ715+AQ716+AQ717+AQ718+AQ719+#REF!+AQ720+AQ721+AQ722+AQ723+AQ724+AQ725+AQ726+AQ727+AQ728+AQ729+AQ730+AQ731+AQ732+AQ733+#REF!+AQ734+AQ735+AQ736+AQ737+AQ738+AQ742+AQ743+AQ744+AQ745+AQ746+AQ747+AQ748+AQ750+AQ755+AQ758+AQ759+AQ760+#REF!+AQ761+AQ762+AQ763+AQ764+AQ765+AQ766+AQ767+AQ768+AQ769+AQ781+AQ782+AQ783+AQ784+AQ785+AQ786+AQ787+#REF!+#REF!+#REF!+#REF!+#REF!+AQ789+AQ790+AQ791+AQ792+AQ793+AQ1007+AQ1008+AQ1009+AQ1010+AQ1014+AQ1015+AQ1016+AQ1017+AQ1018+AQ1023+AQ1065+AQ1066+AQ1067+AQ1068+AQ1069+AQ1070+AQ1071+AQ1072+AQ1073+AQ1074+AQ1075+AQ1076+AQ1123</f>
        <v>#REF!</v>
      </c>
      <c r="AR1171" s="42" t="e">
        <f>+AR590+AR591+AR592+AR593+#REF!+#REF!+#REF!+AR594+AR595+AR596+AR598+AR599+AR600+AR601+AR602+AR605+AR606+AR607+AR608+AR609+AR610+AR613+AR614+AR615+AR616+AR617+AR618+AR619+AR620+AR621+AR622+AR623+AR624+AR625+AR626+AR627+AR628+AR629+#REF!+#REF!+#REF!+#REF!+#REF!+#REF!+#REF!+#REF!+#REF!+#REF!+#REF!+#REF!+#REF!+#REF!+#REF!+#REF!+#REF!+#REF!+AR635+AR636+AR637+AR638+AR639+AR640+AR641+AR642+AR643+AR644+AR645+AR646+AR647+AR648+AR649+AR650+AR651+AR652+AR653+AR654+AR655+AR656+AR657+AR658+AR659+AR660+AR661+AR662+AR663+AR664+AR665+AR666+AR667+AR668+AR669+AR670+AR671+AR672+AR673+AR674+AR675+AR676+AR677+AR680+AR681+AR682+AR683+AR684+AR685+AR686+AR687+AR688+AR689+AR690+AR691+AR692+AR693+AR694+AR695+AR696+AR697+AR699+AR700+AR701+AR702+AR703+AR704+AR705+AR706+AR707+AR708+AR709+AR710+AR711+AR973+#REF!+AR967+AR968+AR969+AR970+AR971+AR972+AR977+AR975+AR712+AR713+AR714+AR715+AR716+AR717+AR718+AR719+#REF!+AR720+AR721+AR722+AR723+AR724+AR725+AR726+AR727+AR728+AR729+AR730+AR731+AR732+AR733+#REF!+AR734+AR735+AR736+AR737+AR738+AR742+AR743+AR744+AR745+AR746+AR747+AR748+AR750+AR755+AR758+AR759+AR760+#REF!+AR761+AR762+AR763+AR764+AR765+AR766+AR767+AR768+AR769+AR781+AR782+AR783+AR784+AR785+AR786+AR787+#REF!+#REF!+#REF!+#REF!+#REF!+AR789+AR790+AR791+AR792+AR793+AR1007+AR1008+AR1009+AR1010+AR1014+AR1015+AR1016+AR1017+AR1018+AR1023+AR1065+AR1066+AR1067+AR1068+AR1069+AR1070+AR1071+AR1072+AR1073+AR1074+AR1075+AR1076+AR1123</f>
        <v>#REF!</v>
      </c>
      <c r="AS1171" s="42" t="e">
        <f>+AS590+AS591+AS592+AS593+#REF!+#REF!+#REF!+AS594+AS595+AS596+AS598+AS599+AS600+AS601+AS602+AS605+AS606+AS607+AS608+AS609+AS610+AS613+AS614+AS615+AS616+AS617+AS618+AS619+AS620+AS621+AS622+AS623+AS624+AS625+AS626+AS627+AS628+AS629+#REF!+#REF!+#REF!+#REF!+#REF!+#REF!+#REF!+#REF!+#REF!+#REF!+#REF!+#REF!+#REF!+#REF!+#REF!+#REF!+#REF!+#REF!+AS635+AS636+AS637+AS638+AS639+AS640+AS641+AS642+AS643+AS644+AS645+AS646+AS647+AS648+AS649+AS650+AS651+AS652+AS653+AS654+AS655+AS656+AS657+AS658+AS659+AS660+AS661+AS662+AS663+AS664+AS665+AS666+AS667+AS668+AS669+AS670+AS671+AS672+AS673+AS674+AS675+AS676+AS677+AS680+AS681+AS682+AS683+AS684+AS685+AS686+AS687+AS688+AS689+AS690+AS691+AS692+AS693+AS694+AS695+AS696+AS697+AS699+AS700+AS701+AS702+AS703+AS704+AS705+AS706+AS707+AS708+AS709+AS710+AS711+AS973+#REF!+AS967+AS968+AS969+AS970+AS971+AS972+AS977+AS975+AS712+AS713+AS714+AS715+AS716+AS717+AS718+AS719+#REF!+AS720+AS721+AS722+AS723+AS724+AS725+AS726+AS727+AS728+AS729+AS730+AS731+AS732+AS733+#REF!+AS734+AS735+AS736+AS737+AS738+AS742+AS743+AS744+AS745+AS746+AS747+AS748+AS750+AS755+AS758+AS759+AS760+#REF!+AS761+AS762+AS763+AS764+AS765+AS766+AS767+AS768+AS769+AS781+AS782+AS783+AS784+AS785+AS786+AS787+#REF!+#REF!+#REF!+#REF!+#REF!+AS789+AS790+AS791+AS792+AS793+AS1007+AS1008+AS1009+AS1010+AS1014+AS1015+AS1016+AS1017+AS1018+AS1023+AS1065+AS1066+AS1067+AS1068+AS1069+AS1070+AS1071+AS1072+AS1073+AS1074+AS1075+AS1076+AS1123</f>
        <v>#REF!</v>
      </c>
      <c r="AT1171" s="42" t="e">
        <f>+AT590+AT591+AT592+AT593+#REF!+#REF!+#REF!+AT594+AT595+AT596+AT598+AT599+AT600+AT601+AT602+AT605+AT606+AT607+AT608+AT609+AT610+AT613+AT614+AT615+AT616+AT617+AT618+AT619+AT620+AT621+AT622+AT623+AT624+AT625+AT626+AT627+AT628+AT629+#REF!+#REF!+#REF!+#REF!+#REF!+#REF!+#REF!+#REF!+#REF!+#REF!+#REF!+#REF!+#REF!+#REF!+#REF!+#REF!+#REF!+#REF!+AT635+AT636+AT637+AT638+AT639+AT640+AT641+AT642+AT643+AT644+AT645+AT646+AT647+AT648+AT649+AT650+AT651+AT652+AT653+AT654+AT655+AT656+AT657+AT658+AT659+AT660+AT661+AT662+AT663+AT664+AT665+AT666+AT667+AT668+AT669+AT670+AT671+AT672+AT673+AT674+AT675+AT676+AT677+AT680+AT681+AT682+AT683+AT684+AT685+AT686+AT687+AT688+AT689+AT690+AT691+AT692+AT693+AT694+AT695+AT696+AT697+AT699+AT700+AT701+AT702+AT703+AT704+AT705+AT706+AT707+AT708+AT709+AT710+AT711+AT973+#REF!+AT967+AT968+AT969+AT970+AT971+AT972+AT977+AT975+AT712+AT713+AT714+AT715+AT716+AT717+AT718+AT719+#REF!+AT720+AT721+AT722+AT723+AT724+AT725+AT726+AT727+AT728+AT729+AT730+AT731+AT732+AT733+#REF!+AT734+AT735+AT736+AT737+AT738+AT742+AT743+AT744+AT745+AT746+AT747+AT748+AT750+AT755+AT758+AT759+AT760+#REF!+AT761+AT762+AT763+AT764+AT765+AT766+AT767+AT768+AT769+AT781+AT782+AT783+AT784+AT785+AT786+AT787+#REF!+#REF!+#REF!+#REF!+#REF!+AT789+AT790+AT791+AT792+AT793+AT1007+AT1008+AT1009+AT1010+AT1014+AT1015+AT1016+AT1017+AT1018+AT1023+AT1065+AT1066+AT1067+AT1068+AT1069+AT1070+AT1071+AT1072+AT1073+AT1074+AT1075+AT1076+AT1123</f>
        <v>#REF!</v>
      </c>
      <c r="AU1171" s="42" t="e">
        <f>+AU590+AU591+AU592+AU593+#REF!+#REF!+#REF!+AU594+AU595+AU596+AU598+AU599+AU600+AU601+AU602+AU605+AU606+AU607+AU608+AU609+AU610+AU613+AU614+AU615+AU616+AU617+AU618+AU619+AU620+AU621+AU622+AU623+AU624+AU625+AU626+AU627+AU628+AU629+#REF!+#REF!+#REF!+#REF!+#REF!+#REF!+#REF!+#REF!+#REF!+#REF!+#REF!+#REF!+#REF!+#REF!+#REF!+#REF!+#REF!+#REF!+AU635+AU636+AU637+AU638+AU639+AU640+AU641+AU642+AU643+AU644+AU645+AU646+AU647+AU648+AU649+AU650+AU651+AU652+AU653+AU654+AU655+AU656+AU657+AU658+AU659+AU660+AU661+AU662+AU663+AU664+AU665+AU666+AU667+AU668+AU669+AU670+AU671+AU672+AU673+AU674+AU675+AU676+AU677+AU680+AU681+AU682+AU683+AU684+AU685+AU686+AU687+AU688+AU689+AU690+AU691+AU692+AU693+AU694+AU695+AU696+AU697+AU699+AU700+AU701+AU702+AU703+AU704+AU705+AU706+AU707+AU708+AU709+AU710+AU711+AU973+#REF!+AU967+AU968+AU969+AU970+AU971+AU972+AU977+AU975+AU712+AU713+AU714+AU715+AU716+AU717+AU718+AU719+#REF!+AU720+AU721+AU722+AU723+AU724+AU725+AU726+AU727+AU728+AU729+AU730+AU731+AU732+AU733+#REF!+AU734+AU735+AU736+AU737+AU738+AU742+AU743+AU744+AU745+AU746+AU747+AU748+AU750+AU755+AU758+AU759+AU760+#REF!+AU761+AU762+AU763+AU764+AU765+AU766+AU767+AU768+AU769+AU781+AU782+AU783+AU784+AU785+AU786+AU787+#REF!+#REF!+#REF!+#REF!+#REF!+AU789+AU790+AU791+AU792+AU793+AU1007+AU1008+AU1009+AU1010+AU1014+AU1015+AU1016+AU1017+AU1018+AU1023+AU1065+AU1066+AU1067+AU1068+AU1069+AU1070+AU1071+AU1072+AU1073+AU1074+AU1075+AU1076+AU1123</f>
        <v>#REF!</v>
      </c>
      <c r="AV1171" s="42" t="e">
        <f>+AV590+AV591+AV592+AV593+#REF!+#REF!+#REF!+AV594+AV595+AV596+AV598+AV599+AV600+AV601+AV602+AV605+AV606+AV607+AV608+AV609+AV610+AV613+AV614+AV615+AV616+AV617+AV618+AV619+AV620+AV621+AV622+AV623+AV624+AV625+AV626+AV627+AV628+AV629+#REF!+#REF!+#REF!+#REF!+#REF!+#REF!+#REF!+#REF!+#REF!+#REF!+#REF!+#REF!+#REF!+#REF!+#REF!+#REF!+#REF!+#REF!+AV635+AV636+AV637+AV638+AV639+AV640+AV641+AV642+AV643+AV644+AV645+AV646+AV647+AV648+AV649+AV650+AV651+AV652+AV653+AV654+AV655+AV656+AV657+AV658+AV659+AV660+AV661+AV662+AV663+AV664+AV665+AV666+AV667+AV668+AV669+AV670+AV671+AV672+AV673+AV674+AV675+AV676+AV677+AV680+AV681+AV682+AV683+AV684+AV685+AV686+AV687+AV688+AV689+AV690+AV691+AV692+AV693+AV694+AV695+AV696+AV697+AV699+AV700+AV701+AV702+AV703+AV704+AV705+AV706+AV707+AV708+AV709+AV710+AV711+AV973+#REF!+AV967+AV968+AV969+AV970+AV971+AV972+AV977+AV975+AV712+AV713+AV714+AV715+AV716+AV717+AV718+AV719+#REF!+AV720+AV721+AV722+AV723+AV724+AV725+AV726+AV727+AV728+AV729+AV730+AV731+AV732+AV733+#REF!+AV734+AV735+AV736+AV737+AV738+AV742+AV743+AV744+AV745+AV746+AV747+AV748+AV750+AV755+AV758+AV759+AV760+#REF!+AV761+AV762+AV763+AV764+AV765+AV766+AV767+AV768+AV769+AV781+AV782+AV783+AV784+AV785+AV786+AV787+#REF!+#REF!+#REF!+#REF!+#REF!+AV789+AV790+AV791+AV792+AV793+AV1007+AV1008+AV1009+AV1010+AV1014+AV1015+AV1016+AV1017+AV1018+AV1023+AV1065+AV1066+AV1067+AV1068+AV1069+AV1070+AV1071+AV1072+AV1073+AV1074+AV1075+AV1076+AV1123</f>
        <v>#REF!</v>
      </c>
      <c r="AW1171" s="42" t="e">
        <f>+AW590+AW591+AW592+AW593+#REF!+#REF!+#REF!+AW594+AW595+AW596+AW598+AW599+AW600+AW601+AW602+AW605+AW606+AW607+AW608+AW609+AW610+AW613+AW614+AW615+AW616+AW617+AW618+AW619+AW620+AW621+AW622+AW623+AW624+AW625+AW626+AW627+AW628+AW629+#REF!+#REF!+#REF!+#REF!+#REF!+#REF!+#REF!+#REF!+#REF!+#REF!+#REF!+#REF!+#REF!+#REF!+#REF!+#REF!+#REF!+#REF!+AW635+AW636+AW637+AW638+AW639+AW640+AW641+AW642+AW643+AW644+AW645+AW646+AW647+AW648+AW649+AW650+AW651+AW652+AW653+AW654+AW655+AW656+AW657+AW658+AW659+AW660+AW661+AW662+AW663+AW664+AW665+AW666+AW667+AW668+AW669+AW670+AW671+AW672+AW673+AW674+AW675+AW676+AW677+AW680+AW681+AW682+AW683+AW684+AW685+AW686+AW687+AW688+AW689+AW690+AW691+AW692+AW693+AW694+AW695+AW696+AW697+AW699+AW700+AW701+AW702+AW703+AW704+AW705+AW706+AW707+AW708+AW709+AW710+AW711+AW973+#REF!+AW967+AW968+AW969+AW970+AW971+AW972+AW977+AW975+AW712+AW713+AW714+AW715+AW716+AW717+AW718+AW719+#REF!+AW720+AW721+AW722+AW723+AW724+AW725+AW726+AW727+AW728+AW729+AW730+AW731+AW732+AW733+#REF!+AW734+AW735+AW736+AW737+AW738+AW742+AW743+AW744+AW745+AW746+AW747+AW748+AW750+AW755+AW758+AW759+AW760+#REF!+AW761+AW762+AW763+AW764+AW765+AW766+AW767+AW768+AW769+AW781+AW782+AW783+AW784+AW785+AW786+AW787+#REF!+#REF!+#REF!+#REF!+#REF!+AW789+AW790+AW791+AW792+AW793+AW1007+AW1008+AW1009+AW1010+AW1014+AW1015+AW1016+AW1017+AW1018+AW1023+AW1065+AW1066+AW1067+AW1068+AW1069+AW1070+AW1071+AW1072+AW1073+AW1074+AW1075+AW1076+AW1123</f>
        <v>#REF!</v>
      </c>
      <c r="AX1171" s="42" t="e">
        <f>+AX590+AX591+AX592+AX593+#REF!+#REF!+#REF!+AX594+AX595+AX596+AX598+AX599+AX600+AX601+AX602+AX605+AX606+AX607+AX608+AX609+AX610+AX613+AX614+AX615+AX616+AX617+AX618+AX619+AX620+AX621+AX622+AX623+AX624+AX625+AX626+AX627+AX628+AX629+#REF!+#REF!+#REF!+#REF!+#REF!+#REF!+#REF!+#REF!+#REF!+#REF!+#REF!+#REF!+#REF!+#REF!+#REF!+#REF!+#REF!+#REF!+AX635+AX636+AX637+AX638+AX639+AX640+AX641+AX642+AX643+AX644+AX645+AX646+AX647+AX648+AX649+AX650+AX651+AX652+AX653+AX654+AX655+AX656+AX657+AX658+AX659+AX660+AX661+AX662+AX663+AX664+AX665+AX666+AX667+AX668+AX669+AX670+AX671+AX672+AX673+AX674+AX675+AX676+AX677+AX680+AX681+AX682+AX683+AX684+AX685+AX686+AX687+AX688+AX689+AX690+AX691+AX692+AX693+AX694+AX695+AX696+AX697+AX699+AX700+AX701+AX702+AX703+AX704+AX705+AX706+AX707+AX708+AX709+AX710+AX711+AX973+#REF!+AX967+AX968+AX969+AX970+AX971+AX972+AX977+AX975+AX712+AX713+AX714+AX715+AX716+AX717+AX718+AX719+#REF!+AX720+AX721+AX722+AX723+AX724+AX725+AX726+AX727+AX728+AX729+AX730+AX731+AX732+AX733+#REF!+AX734+AX735+AX736+AX737+AX738+AX742+AX743+AX744+AX745+AX746+AX747+AX748+AX750+AX755+AX758+AX759+AX760+#REF!+AX761+AX762+AX763+AX764+AX765+AX766+AX767+AX768+AX769+AX781+AX782+AX783+AX784+AX785+AX786+AX787+#REF!+#REF!+#REF!+#REF!+#REF!+AX789+AX790+AX791+AX792+AX793+AX1007+AX1008+AX1009+AX1010+AX1014+AX1015+AX1016+AX1017+AX1018+AX1023+AX1065+AX1066+AX1067+AX1068+AX1069+AX1070+AX1071+AX1072+AX1073+AX1074+AX1075+AX1076+AX1123</f>
        <v>#REF!</v>
      </c>
      <c r="AY1171" s="42" t="e">
        <f>+AY590+AY591+AY592+AY593+#REF!+#REF!+#REF!+AY594+AY595+AY596+AY598+AY599+AY600+AY601+AY602+AY605+AY606+AY607+AY608+AY609+AY610+AY613+AY614+AY615+AY616+AY617+AY618+AY619+AY620+AY621+AY622+AY623+AY624+AY625+AY626+AY627+AY628+AY629+#REF!+#REF!+#REF!+#REF!+#REF!+#REF!+#REF!+#REF!+#REF!+#REF!+#REF!+#REF!+#REF!+#REF!+#REF!+#REF!+#REF!+#REF!+AY635+AY636+AY637+AY638+AY639+AY640+AY641+AY642+AY643+AY644+AY645+AY646+AY647+AY648+AY649+AY650+AY651+AY652+AY653+AY654+AY655+AY656+AY657+AY658+AY659+AY660+AY661+AY662+AY663+AY664+AY665+AY666+AY667+AY668+AY669+AY670+AY671+AY672+AY673+AY674+AY675+AY676+AY677+AY680+AY681+AY682+AY683+AY684+AY685+AY686+AY687+AY688+AY689+AY690+AY691+AY692+AY693+AY694+AY695+AY696+AY697+AY699+AY700+AY701+AY702+AY703+AY704+AY705+AY706+AY707+AY708+AY709+AY710+AY711+AY973+#REF!+AY967+AY968+AY969+AY970+AY971+AY972+AY977+AY975+AY712+AY713+AY714+AY715+AY716+AY717+AY718+AY719+#REF!+AY720+AY721+AY722+AY723+AY724+AY725+AY726+AY727+AY728+AY729+AY730+AY731+AY732+AY733+#REF!+AY734+AY735+AY736+AY737+AY738+AY742+AY743+AY744+AY745+AY746+AY747+AY748+AY750+AY755+AY758+AY759+AY760+#REF!+AY761+AY762+AY763+AY764+AY765+AY766+AY767+AY768+AY769+AY781+AY782+AY783+AY784+AY785+AY786+AY787+#REF!+#REF!+#REF!+#REF!+#REF!+AY789+AY790+AY791+AY792+AY793+AY1007+AY1008+AY1009+AY1010+AY1014+AY1015+AY1016+AY1017+AY1018+AY1023+AY1065+AY1066+AY1067+AY1068+AY1069+AY1070+AY1071+AY1072+AY1073+AY1074+AY1075+AY1076+AY1123</f>
        <v>#REF!</v>
      </c>
      <c r="AZ1171" s="42" t="e">
        <f>+AZ590+AZ591+AZ592+AZ593+#REF!+#REF!+#REF!+AZ594+AZ595+AZ596+AZ598+AZ599+AZ600+AZ601+AZ602+AZ605+AZ606+AZ607+AZ608+AZ609+AZ610+AZ613+AZ614+AZ615+AZ616+AZ617+AZ618+AZ619+AZ620+AZ621+AZ622+AZ623+AZ624+AZ625+AZ626+AZ627+AZ628+AZ629+#REF!+#REF!+#REF!+#REF!+#REF!+#REF!+#REF!+#REF!+#REF!+#REF!+#REF!+#REF!+#REF!+#REF!+#REF!+#REF!+#REF!+#REF!+AZ635+AZ636+AZ637+AZ638+AZ639+AZ640+AZ641+AZ642+AZ643+AZ644+AZ645+AZ646+AZ647+AZ648+AZ649+AZ650+AZ651+AZ652+AZ653+AZ654+AZ655+AZ656+AZ657+AZ658+AZ659+AZ660+AZ661+AZ662+AZ663+AZ664+AZ665+AZ666+AZ667+AZ668+AZ669+AZ670+AZ671+AZ672+AZ673+AZ674+AZ675+AZ676+AZ677+AZ680+AZ681+AZ682+AZ683+AZ684+AZ685+AZ686+AZ687+AZ688+AZ689+AZ690+AZ691+AZ692+AZ693+AZ694+AZ695+AZ696+AZ697+AZ699+AZ700+AZ701+AZ702+AZ703+AZ704+AZ705+AZ706+AZ707+AZ708+AZ709+AZ710+AZ711+AZ973+#REF!+AZ967+AZ968+AZ969+AZ970+AZ971+AZ972+AZ977+AZ975+AZ712+AZ713+AZ714+AZ715+AZ716+AZ717+AZ718+AZ719+#REF!+AZ720+AZ721+AZ722+AZ723+AZ724+AZ725+AZ726+AZ727+AZ728+AZ729+AZ730+AZ731+AZ732+AZ733+#REF!+AZ734+AZ735+AZ736+AZ737+AZ738+AZ742+AZ743+AZ744+AZ745+AZ746+AZ747+AZ748+AZ750+AZ755+AZ758+AZ759+AZ760+#REF!+AZ761+AZ762+AZ763+AZ764+AZ765+AZ766+AZ767+AZ768+AZ769+AZ781+AZ782+AZ783+AZ784+AZ785+AZ786+AZ787+#REF!+#REF!+#REF!+#REF!+#REF!+AZ789+AZ790+AZ791+AZ792+AZ793+AZ1007+AZ1008+AZ1009+AZ1010+AZ1014+AZ1015+AZ1016+AZ1017+AZ1018+AZ1023+AZ1065+AZ1066+AZ1067+AZ1068+AZ1069+AZ1070+AZ1071+AZ1072+AZ1073+AZ1074+AZ1075+AZ1076+AZ1123</f>
        <v>#REF!</v>
      </c>
      <c r="BA1171" s="42" t="e">
        <f>+BA590+BA591+BA592+BA593+#REF!+#REF!+#REF!+BA594+BA595+BA596+BA598+BA599+BA600+BA601+BA602+BA605+BA606+BA607+BA608+BA609+BA610+BA613+BA614+BA615+BA616+BA617+BA618+BA619+BA620+BA621+BA622+BA623+BA624+BA625+BA626+BA627+BA628+BA629+#REF!+#REF!+#REF!+#REF!+#REF!+#REF!+#REF!+#REF!+#REF!+#REF!+#REF!+#REF!+#REF!+#REF!+#REF!+#REF!+#REF!+#REF!+BA635+BA636+BA637+BA638+BA639+BA640+BA641+BA642+BA643+BA644+BA645+BA646+BA647+BA648+BA649+BA650+BA651+BA652+BA653+BA654+BA655+BA656+BA657+BA658+BA659+BA660+BA661+BA662+BA663+BA664+BA665+BA666+BA667+BA668+BA669+BA670+BA671+BA672+BA673+BA674+BA675+BA676+BA677+BA680+BA681+BA682+BA683+BA684+BA685+BA686+BA687+BA688+BA689+BA690+BA691+BA692+BA693+BA694+BA695+BA696+BA697+BA699+BA700+BA701+BA702+BA703+BA704+BA705+BA706+BA707+BA708+BA709+BA710+BA711+BA973+#REF!+BA967+BA968+BA969+BA970+BA971+BA972+BA977+BA975+BA712+BA713+BA714+BA715+BA716+BA717+BA718+BA719+#REF!+BA720+BA721+BA722+BA723+BA724+BA725+BA726+BA727+BA728+BA729+BA730+BA731+BA732+BA733+#REF!+BA734+BA735+BA736+BA737+BA738+BA742+BA743+BA744+BA745+BA746+BA747+BA748+BA750+BA755+BA758+BA759+BA760+#REF!+BA761+BA762+BA763+BA764+BA765+BA766+BA767+BA768+BA769+BA781+BA782+BA783+BA784+BA785+BA786+BA787+#REF!+#REF!+#REF!+#REF!+#REF!+BA789+BA790+BA791+BA792+BA793+BA1007+BA1008+BA1009+BA1010+BA1014+BA1015+BA1016+BA1017+BA1018+BA1023+BA1065+BA1066+BA1067+BA1068+BA1069+BA1070+BA1071+BA1072+BA1073+BA1074+BA1075+BA1076+BA1123</f>
        <v>#REF!</v>
      </c>
      <c r="BB1171" s="42" t="e">
        <f>+BB590+BB591+BB592+BB593+#REF!+#REF!+#REF!+BB594+BB595+BB596+BB598+BB599+BB600+BB601+BB602+BB605+BB606+BB607+BB608+BB609+BB610+BB613+BB614+BB615+BB616+BB617+BB618+BB619+BB620+BB621+BB622+BB623+BB624+BB625+BB626+BB627+BB628+BB629+#REF!+#REF!+#REF!+#REF!+#REF!+#REF!+#REF!+#REF!+#REF!+#REF!+#REF!+#REF!+#REF!+#REF!+#REF!+#REF!+#REF!+#REF!+BB635+BB636+BB637+BB638+BB639+BB640+BB641+BB642+BB643+BB644+BB645+BB646+BB647+BB648+BB649+BB650+BB651+BB652+BB653+BB654+BB655+BB656+BB657+BB658+BB659+BB660+BB661+BB662+BB663+BB664+BB665+BB666+BB667+BB668+BB669+BB670+BB671+BB672+BB673+BB674+BB675+BB676+BB677+BB680+BB681+BB682+BB683+BB684+BB685+BB686+BB687+BB688+BB689+BB690+BB691+BB692+BB693+BB694+BB695+BB696+BB697+BB699+BB700+BB701+BB702+BB703+BB704+BB705+BB706+BB707+BB708+BB709+BB710+BB711+BB973+#REF!+BB967+BB968+BB969+BB970+BB971+BB972+BB977+BB975+BB712+BB713+BB714+BB715+BB716+BB717+BB718+BB719+#REF!+BB720+BB721+BB722+BB723+BB724+BB725+BB726+BB727+BB728+BB729+BB730+BB731+BB732+BB733+#REF!+BB734+BB735+BB736+BB737+BB738+BB742+BB743+BB744+BB745+BB746+BB747+BB748+BB750+BB755+BB758+BB759+BB760+#REF!+BB761+BB762+BB763+BB764+BB765+BB766+BB767+BB768+BB769+BB781+BB782+BB783+BB784+BB785+BB786+BB787+#REF!+#REF!+#REF!+#REF!+#REF!+BB789+BB790+BB791+BB792+BB793+BB1007+BB1008+BB1009+BB1010+BB1014+BB1015+BB1016+BB1017+BB1018+BB1023+BB1065+BB1066+BB1067+BB1068+BB1069+BB1070+BB1071+BB1072+BB1073+BB1074+BB1075+BB1076+BB1123</f>
        <v>#REF!</v>
      </c>
      <c r="BC1171" s="42" t="e">
        <f>+BC590+BC591+BC592+BC593+#REF!+#REF!+#REF!+BC594+BC595+BC596+BC598+BC599+BC600+BC601+BC602+BC605+BC606+BC607+BC608+BC609+BC610+BC613+BC614+BC615+BC616+BC617+BC618+BC619+BC620+BC621+BC622+BC623+BC624+BC625+BC626+BC627+BC628+BC629+#REF!+#REF!+#REF!+#REF!+#REF!+#REF!+#REF!+#REF!+#REF!+#REF!+#REF!+#REF!+#REF!+#REF!+#REF!+#REF!+#REF!+#REF!+BC635+BC636+BC637+BC638+BC639+BC640+BC641+BC642+BC643+BC644+BC645+BC646+BC647+BC648+BC649+BC650+BC651+BC652+BC653+BC654+BC655+BC656+BC657+BC658+BC659+BC660+BC661+BC662+BC663+BC664+BC665+BC666+BC667+BC668+BC669+BC670+BC671+BC672+BC673+BC674+BC675+BC676+BC677+BC680+BC681+BC682+BC683+BC684+BC685+BC686+BC687+BC688+BC689+BC690+BC691+BC692+BC693+BC694+BC695+BC696+BC697+BC699+BC700+BC701+BC702+BC703+BC704+BC705+BC706+BC707+BC708+BC709+BC710+BC711+BC973+#REF!+BC967+BC968+BC969+BC970+BC971+BC972+BC977+BC975+BC712+BC713+BC714+BC715+BC716+BC717+BC718+BC719+#REF!+BC720+BC721+BC722+BC723+BC724+BC725+BC726+BC727+BC728+BC729+BC730+BC731+BC732+BC733+#REF!+BC734+BC735+BC736+BC737+BC738+BC742+BC743+BC744+BC745+BC746+BC747+BC748+BC750+BC755+BC758+BC759+BC760+#REF!+BC761+BC762+BC763+BC764+BC765+BC766+BC767+BC768+BC769+BC781+BC782+BC783+BC784+BC785+BC786+BC787+#REF!+#REF!+#REF!+#REF!+#REF!+BC789+BC790+BC791+BC792+BC793+BC1007+BC1008+BC1009+BC1010+BC1014+BC1015+BC1016+BC1017+BC1018+BC1023+BC1065+BC1066+BC1067+BC1068+BC1069+BC1070+BC1071+BC1072+BC1073+BC1074+BC1075+BC1076+BC1123</f>
        <v>#REF!</v>
      </c>
      <c r="BD1171" s="42" t="e">
        <f>+BD590+BD591+BD592+BD593+#REF!+#REF!+#REF!+BD594+BD595+BD596+BD598+BD599+BD600+BD601+BD602+BD605+BD606+BD607+BD608+BD609+BD610+BD613+BD614+BD615+BD616+BD617+BD618+BD619+BD620+BD621+BD622+BD623+BD624+BD625+BD626+BD627+BD628+BD629+#REF!+#REF!+#REF!+#REF!+#REF!+#REF!+#REF!+#REF!+#REF!+#REF!+#REF!+#REF!+#REF!+#REF!+#REF!+#REF!+#REF!+#REF!+BD635+BD636+BD637+BD638+BD639+BD640+BD641+BD642+BD643+BD644+BD645+BD646+BD647+BD648+BD649+BD650+BD651+BD652+BD653+BD654+BD655+BD656+BD657+BD658+BD659+BD660+BD661+BD662+BD663+BD664+BD665+BD666+BD667+BD668+BD669+BD670+BD671+BD672+BD673+BD674+BD675+BD676+BD677+BD680+BD681+BD682+BD683+BD684+BD685+BD686+BD687+BD688+BD689+BD690+BD691+BD692+BD693+BD694+BD695+BD696+BD697+BD699+BD700+BD701+BD702+BD703+BD704+BD705+BD706+BD707+BD708+BD709+BD710+BD711+BD973+#REF!+BD967+BD968+BD969+BD970+BD971+BD972+BD977+BD975+BD712+BD713+BD714+BD715+BD716+BD717+BD718+BD719+#REF!+BD720+BD721+BD722+BD723+BD724+BD725+BD726+BD727+BD728+BD729+BD730+BD731+BD732+BD733+#REF!+BD734+BD735+BD736+BD737+BD738+BD742+BD743+BD744+BD745+BD746+BD747+BD748+BD750+BD755+BD758+BD759+BD760+#REF!+BD761+BD762+BD763+BD764+BD765+BD766+BD767+BD768+BD769+BD781+BD782+BD783+BD784+BD785+BD786+BD787+#REF!+#REF!+#REF!+#REF!+#REF!+BD789+BD790+BD791+BD792+BD793+BD1007+BD1008+BD1009+BD1010+BD1014+BD1015+BD1016+BD1017+BD1018+BD1023+BD1065+BD1066+BD1067+BD1068+BD1069+BD1070+BD1071+BD1072+BD1073+BD1074+BD1075+BD1076+BD1123</f>
        <v>#REF!</v>
      </c>
      <c r="BE1171" s="42" t="e">
        <f>+BE590+BE591+BE592+BE593+#REF!+#REF!+#REF!+BE594+BE595+BE596+BE598+BE599+BE600+BE601+BE602+BE605+BE606+BE607+BE608+BE609+BE610+BE613+BE614+BE615+BE616+BE617+BE618+BE619+BE620+BE621+BE622+BE623+BE624+BE625+BE626+BE627+BE628+BE629+#REF!+#REF!+#REF!+#REF!+#REF!+#REF!+#REF!+#REF!+#REF!+#REF!+#REF!+#REF!+#REF!+#REF!+#REF!+#REF!+#REF!+#REF!+BE635+BE636+BE637+BE638+BE639+BE640+BE641+BE642+BE643+BE644+BE645+BE646+BE647+BE648+BE649+BE650+BE651+BE652+BE653+BE654+BE655+BE656+BE657+BE658+BE659+BE660+BE661+BE662+BE663+BE664+BE665+BE666+BE667+BE668+BE669+BE670+BE671+BE672+BE673+BE674+BE675+BE676+BE677+BE680+BE681+BE682+BE683+BE684+BE685+BE686+BE687+BE688+BE689+BE690+BE691+BE692+BE693+BE694+BE695+BE696+BE697+BE699+BE700+BE701+BE702+BE703+BE704+BE705+BE706+BE707+BE708+BE709+BE710+BE711+BE973+#REF!+BE967+BE968+BE969+BE970+BE971+BE972+BE977+BE975+BE712+BE713+BE714+BE715+BE716+BE717+BE718+BE719+#REF!+BE720+BE721+BE722+BE723+BE724+BE725+BE726+BE727+BE728+BE729+BE730+BE731+BE732+BE733+#REF!+BE734+BE735+BE736+BE737+BE738+BE742+BE743+BE744+BE745+BE746+BE747+BE748+BE750+BE755+BE758+BE759+BE760+#REF!+BE761+BE762+BE763+BE764+BE765+BE766+BE767+BE768+BE769+BE781+BE782+BE783+BE784+BE785+BE786+BE787+#REF!+#REF!+#REF!+#REF!+#REF!+BE789+BE790+BE791+BE792+BE793+BE1007+BE1008+BE1009+BE1010+BE1014+BE1015+BE1016+BE1017+BE1018+BE1023+BE1065+BE1066+BE1067+BE1068+BE1069+BE1070+BE1071+BE1072+BE1073+BE1074+BE1075+BE1076+BE1123</f>
        <v>#REF!</v>
      </c>
      <c r="BF1171" s="42" t="e">
        <f>+BF590+BF591+BF592+BF593+#REF!+#REF!+#REF!+BF594+BF595+BF596+BF598+BF599+BF600+BF601+BF602+BF605+BF606+BF607+BF608+BF609+BF610+BF613+BF614+BF615+BF616+BF617+BF618+BF619+BF620+BF621+BF622+BF623+BF624+BF625+BF626+BF627+BF628+BF629+#REF!+#REF!+#REF!+#REF!+#REF!+#REF!+#REF!+#REF!+#REF!+#REF!+#REF!+#REF!+#REF!+#REF!+#REF!+#REF!+#REF!+#REF!+BF635+BF636+BF637+BF638+BF639+BF640+BF641+BF642+BF643+BF644+BF645+BF646+BF647+BF648+BF649+BF650+BF651+BF652+BF653+BF654+BF655+BF656+BF657+BF658+BF659+BF660+BF661+BF662+BF663+BF664+BF665+BF666+BF667+BF668+BF669+BF670+BF671+BF672+BF673+BF674+BF675+BF676+BF677+BF680+BF681+BF682+BF683+BF684+BF685+BF686+BF687+BF688+BF689+BF690+BF691+BF692+BF693+BF694+BF695+BF696+BF697+BF699+BF700+BF701+BF702+BF703+BF704+BF705+BF706+BF707+BF708+BF709+BF710+BF711+BF973+#REF!+BF967+BF968+BF969+BF970+BF971+BF972+BF977+BF975+BF712+BF713+BF714+BF715+BF716+BF717+BF718+BF719+#REF!+BF720+BF721+BF722+BF723+BF724+BF725+BF726+BF727+BF728+BF729+BF730+BF731+BF732+BF733+#REF!+BF734+BF735+BF736+BF737+BF738+BF742+BF743+BF744+BF745+BF746+BF747+BF748+BF750+BF755+BF758+BF759+BF760+#REF!+BF761+BF762+BF763+BF764+BF765+BF766+BF767+BF768+BF769+BF781+BF782+BF783+BF784+BF785+BF786+BF787+#REF!+#REF!+#REF!+#REF!+#REF!+BF789+BF790+BF791+BF792+BF793+BF1007+BF1008+BF1009+BF1010+BF1014+BF1015+BF1016+BF1017+BF1018+BF1023+BF1065+BF1066+BF1067+BF1068+BF1069+BF1070+BF1071+BF1072+BF1073+BF1074+BF1075+BF1076+BF1123</f>
        <v>#REF!</v>
      </c>
    </row>
    <row r="1172" spans="1:58" s="3" customFormat="1" ht="26.25" hidden="1" customHeight="1">
      <c r="A1172" s="14" t="s">
        <v>1348</v>
      </c>
      <c r="B1172" s="14" t="s">
        <v>1348</v>
      </c>
      <c r="C1172" s="14" t="s">
        <v>1348</v>
      </c>
      <c r="D1172" s="83"/>
      <c r="E1172" s="83"/>
      <c r="F1172" s="50"/>
      <c r="G1172" s="50"/>
      <c r="H1172" s="52"/>
      <c r="I1172" s="52">
        <v>0</v>
      </c>
      <c r="J1172" s="42"/>
      <c r="K1172" s="42"/>
      <c r="L1172" s="42"/>
      <c r="M1172" s="42"/>
      <c r="N1172" s="42"/>
      <c r="O1172" s="42"/>
      <c r="P1172" s="42"/>
      <c r="Q1172" s="42"/>
      <c r="R1172" s="42"/>
      <c r="S1172" s="42"/>
      <c r="T1172" s="42"/>
      <c r="U1172" s="42"/>
      <c r="V1172" s="42"/>
      <c r="W1172" s="42"/>
      <c r="X1172" s="42"/>
      <c r="Y1172" s="42"/>
      <c r="Z1172" s="42"/>
      <c r="AA1172" s="42"/>
      <c r="AB1172" s="42"/>
      <c r="AC1172" s="42"/>
      <c r="AD1172" s="42"/>
      <c r="AE1172" s="42"/>
      <c r="AF1172" s="42"/>
      <c r="AG1172" s="42"/>
      <c r="AH1172" s="42"/>
      <c r="AI1172" s="42"/>
      <c r="AJ1172" s="42"/>
      <c r="AK1172" s="42"/>
      <c r="AL1172" s="42"/>
      <c r="AM1172" s="42"/>
      <c r="AN1172" s="42"/>
      <c r="AO1172" s="42"/>
      <c r="AP1172" s="42"/>
      <c r="AQ1172" s="42"/>
      <c r="AR1172" s="42"/>
      <c r="AS1172" s="42"/>
      <c r="AT1172" s="42"/>
      <c r="AU1172" s="42"/>
      <c r="AV1172" s="42"/>
      <c r="AW1172" s="42"/>
      <c r="AX1172" s="42"/>
      <c r="AY1172" s="42"/>
      <c r="AZ1172" s="42"/>
      <c r="BA1172" s="42"/>
      <c r="BB1172" s="42"/>
      <c r="BC1172" s="42"/>
      <c r="BD1172" s="42"/>
      <c r="BE1172" s="42"/>
      <c r="BF1172" s="42"/>
    </row>
    <row r="1173" spans="1:58" s="3" customFormat="1" ht="26.25" hidden="1" customHeight="1">
      <c r="A1173" s="14" t="s">
        <v>15</v>
      </c>
      <c r="B1173" s="14" t="s">
        <v>15</v>
      </c>
      <c r="C1173" s="14" t="s">
        <v>15</v>
      </c>
      <c r="D1173" s="83"/>
      <c r="E1173" s="83"/>
      <c r="F1173" s="50"/>
      <c r="G1173" s="50"/>
      <c r="H1173" s="52"/>
      <c r="I1173" s="52">
        <v>5</v>
      </c>
      <c r="J1173" s="42" t="e">
        <f t="shared" ref="J1173:P1173" si="680">+J1011+J1012+J1013+J1145+J1146</f>
        <v>#REF!</v>
      </c>
      <c r="K1173" s="42" t="e">
        <f t="shared" si="680"/>
        <v>#REF!</v>
      </c>
      <c r="L1173" s="42" t="e">
        <f t="shared" si="680"/>
        <v>#REF!</v>
      </c>
      <c r="M1173" s="42" t="e">
        <f t="shared" si="680"/>
        <v>#REF!</v>
      </c>
      <c r="N1173" s="42" t="e">
        <f t="shared" si="680"/>
        <v>#REF!</v>
      </c>
      <c r="O1173" s="42" t="e">
        <f t="shared" si="680"/>
        <v>#REF!</v>
      </c>
      <c r="P1173" s="42" t="e">
        <f t="shared" si="680"/>
        <v>#REF!</v>
      </c>
      <c r="Q1173" s="42">
        <f t="shared" ref="Q1173:V1173" si="681">Q1011+Q1145</f>
        <v>1050</v>
      </c>
      <c r="R1173" s="42">
        <f t="shared" si="681"/>
        <v>1538.46</v>
      </c>
      <c r="S1173" s="42">
        <f t="shared" si="681"/>
        <v>0</v>
      </c>
      <c r="T1173" s="42">
        <f t="shared" si="681"/>
        <v>0</v>
      </c>
      <c r="U1173" s="42">
        <f t="shared" si="681"/>
        <v>0</v>
      </c>
      <c r="V1173" s="42">
        <f t="shared" si="681"/>
        <v>0</v>
      </c>
      <c r="W1173" s="42" t="e">
        <f>+W1011+W1012+W1013+W1145+W1146</f>
        <v>#REF!</v>
      </c>
      <c r="X1173" s="42">
        <f t="shared" ref="X1173:AC1173" si="682">X1011+X1145</f>
        <v>1050</v>
      </c>
      <c r="Y1173" s="42">
        <f t="shared" si="682"/>
        <v>1538.46</v>
      </c>
      <c r="Z1173" s="42">
        <f t="shared" si="682"/>
        <v>0</v>
      </c>
      <c r="AA1173" s="42">
        <f t="shared" si="682"/>
        <v>0</v>
      </c>
      <c r="AB1173" s="42">
        <f t="shared" si="682"/>
        <v>0</v>
      </c>
      <c r="AC1173" s="42">
        <f t="shared" si="682"/>
        <v>0</v>
      </c>
      <c r="AD1173" s="42" t="e">
        <f>+AD1011+AD1012+AD1013+AD1145+AD1146</f>
        <v>#REF!</v>
      </c>
      <c r="AE1173" s="42">
        <f t="shared" ref="AE1173:AJ1173" si="683">AE1011+AE1145</f>
        <v>1050</v>
      </c>
      <c r="AF1173" s="42">
        <f t="shared" si="683"/>
        <v>1538.46</v>
      </c>
      <c r="AG1173" s="42">
        <f t="shared" si="683"/>
        <v>0</v>
      </c>
      <c r="AH1173" s="42">
        <f t="shared" si="683"/>
        <v>0</v>
      </c>
      <c r="AI1173" s="42">
        <f t="shared" si="683"/>
        <v>0</v>
      </c>
      <c r="AJ1173" s="42">
        <f t="shared" si="683"/>
        <v>0</v>
      </c>
      <c r="AK1173" s="42" t="e">
        <f>+AK1011+AK1012+AK1013+AK1145+AK1146</f>
        <v>#REF!</v>
      </c>
      <c r="AL1173" s="42">
        <f t="shared" ref="AL1173:AQ1173" si="684">AL1011+AL1145</f>
        <v>4200</v>
      </c>
      <c r="AM1173" s="42">
        <f t="shared" si="684"/>
        <v>20676.915000000001</v>
      </c>
      <c r="AN1173" s="42">
        <f t="shared" si="684"/>
        <v>0</v>
      </c>
      <c r="AO1173" s="42">
        <f t="shared" si="684"/>
        <v>0</v>
      </c>
      <c r="AP1173" s="42">
        <f t="shared" si="684"/>
        <v>0</v>
      </c>
      <c r="AQ1173" s="42">
        <f t="shared" si="684"/>
        <v>0</v>
      </c>
      <c r="AR1173" s="42" t="e">
        <f>+AR1011+AR1012+AR1013+AR1145+AR1146</f>
        <v>#REF!</v>
      </c>
      <c r="AS1173" s="42">
        <f t="shared" ref="AS1173:AX1173" si="685">AS1011+AS1145</f>
        <v>0</v>
      </c>
      <c r="AT1173" s="42">
        <f t="shared" si="685"/>
        <v>0</v>
      </c>
      <c r="AU1173" s="42">
        <f t="shared" si="685"/>
        <v>0</v>
      </c>
      <c r="AV1173" s="42">
        <f t="shared" si="685"/>
        <v>0</v>
      </c>
      <c r="AW1173" s="42">
        <f t="shared" si="685"/>
        <v>0</v>
      </c>
      <c r="AX1173" s="42">
        <f t="shared" si="685"/>
        <v>0</v>
      </c>
      <c r="AY1173" s="42" t="e">
        <f>+AY1011+AY1012+AY1013+AY1145+AY1146</f>
        <v>#REF!</v>
      </c>
      <c r="AZ1173" s="42" t="e">
        <f t="shared" ref="AZ1173:BF1173" si="686">+AZ1011+AZ1012+AZ1013+AZ1145+AZ1146</f>
        <v>#REF!</v>
      </c>
      <c r="BA1173" s="42" t="e">
        <f t="shared" si="686"/>
        <v>#REF!</v>
      </c>
      <c r="BB1173" s="42" t="e">
        <f t="shared" si="686"/>
        <v>#REF!</v>
      </c>
      <c r="BC1173" s="42" t="e">
        <f t="shared" si="686"/>
        <v>#REF!</v>
      </c>
      <c r="BD1173" s="42" t="e">
        <f t="shared" si="686"/>
        <v>#REF!</v>
      </c>
      <c r="BE1173" s="42" t="e">
        <f t="shared" si="686"/>
        <v>#REF!</v>
      </c>
      <c r="BF1173" s="42" t="e">
        <f t="shared" si="686"/>
        <v>#REF!</v>
      </c>
    </row>
    <row r="1174" spans="1:58" s="3" customFormat="1" ht="26.25" hidden="1" customHeight="1">
      <c r="A1174" s="14" t="s">
        <v>12</v>
      </c>
      <c r="B1174" s="14" t="s">
        <v>12</v>
      </c>
      <c r="C1174" s="14" t="s">
        <v>12</v>
      </c>
      <c r="D1174" s="83"/>
      <c r="E1174" s="83"/>
      <c r="F1174" s="50"/>
      <c r="G1174" s="50"/>
      <c r="H1174" s="52"/>
      <c r="I1174" s="52">
        <v>9</v>
      </c>
      <c r="J1174" s="42" t="e">
        <f>+#REF!+J788+J795+J1080+J1081+J1082+J1140+J1143+J1144</f>
        <v>#REF!</v>
      </c>
      <c r="K1174" s="42" t="e">
        <f>+#REF!+K788+K795+K1080+K1081+K1082+K1140+K1143+K1144</f>
        <v>#REF!</v>
      </c>
      <c r="L1174" s="42" t="e">
        <f>+#REF!+L788+L795+L1080+L1081+L1082+L1140+L1143+L1144</f>
        <v>#REF!</v>
      </c>
      <c r="M1174" s="42" t="e">
        <f>+#REF!+M788+M795+M1080+M1081+M1082+M1140+M1143+M1144</f>
        <v>#REF!</v>
      </c>
      <c r="N1174" s="42" t="e">
        <f>+#REF!+N788+N795+N1080+N1081+N1082+N1140+N1143+N1144</f>
        <v>#REF!</v>
      </c>
      <c r="O1174" s="42" t="e">
        <f>+#REF!+O788+O795+O1080+O1081+O1082+O1140+O1143+O1144</f>
        <v>#REF!</v>
      </c>
      <c r="P1174" s="42" t="e">
        <f>+#REF!+P788+P795+P1080+P1081+P1082+P1140+P1143+P1144</f>
        <v>#REF!</v>
      </c>
      <c r="Q1174" s="42" t="e">
        <f>+#REF!+Q796+Q797+Q1140</f>
        <v>#REF!</v>
      </c>
      <c r="R1174" s="42" t="e">
        <f>+#REF!+R796+R797+R1140</f>
        <v>#REF!</v>
      </c>
      <c r="S1174" s="42" t="e">
        <f>+#REF!+S796+S797+S1140</f>
        <v>#REF!</v>
      </c>
      <c r="T1174" s="42" t="e">
        <f>+#REF!+T796+T797+T1140</f>
        <v>#REF!</v>
      </c>
      <c r="U1174" s="42" t="e">
        <f>+#REF!+U796+U797+U1140</f>
        <v>#REF!</v>
      </c>
      <c r="V1174" s="42" t="e">
        <f>+#REF!+V796+V797+V1140</f>
        <v>#REF!</v>
      </c>
      <c r="W1174" s="42" t="e">
        <f>+#REF!+W788+W795+W1080+W1081+W1082+W1140+W1143+W1144</f>
        <v>#REF!</v>
      </c>
      <c r="X1174" s="42" t="e">
        <f>+#REF!+X796+X797+X1140</f>
        <v>#REF!</v>
      </c>
      <c r="Y1174" s="42" t="e">
        <f>+#REF!+Y796+Y797+Y1140</f>
        <v>#REF!</v>
      </c>
      <c r="Z1174" s="42" t="e">
        <f>+#REF!+Z796+Z797+Z1140</f>
        <v>#REF!</v>
      </c>
      <c r="AA1174" s="42" t="e">
        <f>+#REF!+AA796+AA797+AA1140</f>
        <v>#REF!</v>
      </c>
      <c r="AB1174" s="42" t="e">
        <f>+#REF!+AB796+AB797+AB1140</f>
        <v>#REF!</v>
      </c>
      <c r="AC1174" s="42" t="e">
        <f>+#REF!+AC796+AC797+AC1140</f>
        <v>#REF!</v>
      </c>
      <c r="AD1174" s="42" t="e">
        <f>+#REF!+AD788+AD795+AD1080+AD1081+AD1082+AD1140+AD1143+AD1144</f>
        <v>#REF!</v>
      </c>
      <c r="AE1174" s="42" t="e">
        <f>+#REF!+AE796+AE797+AE1140</f>
        <v>#REF!</v>
      </c>
      <c r="AF1174" s="42" t="e">
        <f>+#REF!+AF796+AF797+AF1140</f>
        <v>#REF!</v>
      </c>
      <c r="AG1174" s="42" t="e">
        <f>+#REF!+AG796+AG797+AG1140</f>
        <v>#REF!</v>
      </c>
      <c r="AH1174" s="42" t="e">
        <f>+#REF!+AH796+AH797+AH1140</f>
        <v>#REF!</v>
      </c>
      <c r="AI1174" s="42" t="e">
        <f>+#REF!+AI796+AI797+AI1140</f>
        <v>#REF!</v>
      </c>
      <c r="AJ1174" s="42" t="e">
        <f>+#REF!+AJ796+AJ797+AJ1140</f>
        <v>#REF!</v>
      </c>
      <c r="AK1174" s="42" t="e">
        <f>+#REF!+AK788+AK795+AK1080+AK1081+AK1082+AK1140+AK1143+AK1144</f>
        <v>#REF!</v>
      </c>
      <c r="AL1174" s="42" t="e">
        <f>+#REF!+AL796+AL797+AL1140</f>
        <v>#REF!</v>
      </c>
      <c r="AM1174" s="42" t="e">
        <f>+#REF!+AM796+AM797+AM1140</f>
        <v>#REF!</v>
      </c>
      <c r="AN1174" s="42" t="e">
        <f>+#REF!+AN796+AN797+AN1140</f>
        <v>#REF!</v>
      </c>
      <c r="AO1174" s="42" t="e">
        <f>+#REF!+AO796+AO797+AO1140</f>
        <v>#REF!</v>
      </c>
      <c r="AP1174" s="42" t="e">
        <f>+#REF!+AP796+AP797+AP1140</f>
        <v>#REF!</v>
      </c>
      <c r="AQ1174" s="42" t="e">
        <f>+#REF!+AQ796+AQ797+AQ1140</f>
        <v>#REF!</v>
      </c>
      <c r="AR1174" s="42" t="e">
        <f>+#REF!+AR788+AR795+AR1080+AR1081+AR1082+AR1140+AR1143+AR1144</f>
        <v>#REF!</v>
      </c>
      <c r="AS1174" s="42" t="e">
        <f>+#REF!+AS796+AS797+AS1140</f>
        <v>#REF!</v>
      </c>
      <c r="AT1174" s="42" t="e">
        <f>+#REF!+AT796+AT797+AT1140</f>
        <v>#REF!</v>
      </c>
      <c r="AU1174" s="42" t="e">
        <f>+#REF!+AU796+AU797+AU1140</f>
        <v>#REF!</v>
      </c>
      <c r="AV1174" s="42" t="e">
        <f>+#REF!+AV796+AV797+AV1140</f>
        <v>#REF!</v>
      </c>
      <c r="AW1174" s="42" t="e">
        <f>+#REF!+AW796+AW797+AW1140</f>
        <v>#REF!</v>
      </c>
      <c r="AX1174" s="42" t="e">
        <f>+#REF!+AX796+AX797+AX1140</f>
        <v>#REF!</v>
      </c>
      <c r="AY1174" s="42" t="e">
        <f>+#REF!+AY788+AY795+AY1080+AY1081+AY1082+AY1140+AY1143+AY1144</f>
        <v>#REF!</v>
      </c>
      <c r="AZ1174" s="42" t="e">
        <f>+#REF!+AZ788+AZ795+AZ1080+AZ1081+AZ1082+AZ1140+AZ1143+AZ1144</f>
        <v>#REF!</v>
      </c>
      <c r="BA1174" s="42" t="e">
        <f>+#REF!+BA788+BA795+BA1080+BA1081+BA1082+BA1140+BA1143+BA1144</f>
        <v>#REF!</v>
      </c>
      <c r="BB1174" s="42" t="e">
        <f>+#REF!+BB788+BB795+BB1080+BB1081+BB1082+BB1140+BB1143+BB1144</f>
        <v>#REF!</v>
      </c>
      <c r="BC1174" s="42" t="e">
        <f>+#REF!+BC788+BC795+BC1080+BC1081+BC1082+BC1140+BC1143+BC1144</f>
        <v>#REF!</v>
      </c>
      <c r="BD1174" s="42" t="e">
        <f>+#REF!+BD788+BD795+BD1080+BD1081+BD1082+BD1140+BD1143+BD1144</f>
        <v>#REF!</v>
      </c>
      <c r="BE1174" s="42" t="e">
        <f>+#REF!+BE788+BE795+BE1080+BE1081+BE1082+BE1140+BE1143+BE1144</f>
        <v>#REF!</v>
      </c>
      <c r="BF1174" s="42" t="e">
        <f>+#REF!+BF788+BF795+BF1080+BF1081+BF1082+BF1140+BF1143+BF1144</f>
        <v>#REF!</v>
      </c>
    </row>
    <row r="1175" spans="1:58" ht="26.25" hidden="1" customHeight="1">
      <c r="A1175" s="72" t="s">
        <v>1349</v>
      </c>
      <c r="B1175" s="14" t="s">
        <v>19</v>
      </c>
      <c r="C1175" s="52"/>
      <c r="D1175" s="83"/>
      <c r="E1175" s="83"/>
      <c r="F1175" s="50"/>
      <c r="G1175" s="50"/>
      <c r="H1175" s="52"/>
      <c r="I1175" s="52">
        <v>1</v>
      </c>
      <c r="J1175" s="42">
        <f t="shared" ref="J1175:AR1175" si="687">+J1124</f>
        <v>1360958</v>
      </c>
      <c r="K1175" s="42">
        <f t="shared" si="687"/>
        <v>0</v>
      </c>
      <c r="L1175" s="42">
        <f t="shared" si="687"/>
        <v>0</v>
      </c>
      <c r="M1175" s="42">
        <f t="shared" si="687"/>
        <v>0</v>
      </c>
      <c r="N1175" s="42">
        <f t="shared" si="687"/>
        <v>0</v>
      </c>
      <c r="O1175" s="42">
        <f t="shared" si="687"/>
        <v>0</v>
      </c>
      <c r="P1175" s="42">
        <f t="shared" si="687"/>
        <v>1360958</v>
      </c>
      <c r="Q1175" s="42">
        <f t="shared" si="687"/>
        <v>1389659</v>
      </c>
      <c r="R1175" s="42">
        <f t="shared" si="687"/>
        <v>0</v>
      </c>
      <c r="S1175" s="42">
        <f t="shared" si="687"/>
        <v>0</v>
      </c>
      <c r="T1175" s="42">
        <f t="shared" si="687"/>
        <v>0</v>
      </c>
      <c r="U1175" s="42">
        <f t="shared" si="687"/>
        <v>0</v>
      </c>
      <c r="V1175" s="42">
        <f t="shared" si="687"/>
        <v>0</v>
      </c>
      <c r="W1175" s="42">
        <f t="shared" si="687"/>
        <v>1389659</v>
      </c>
      <c r="X1175" s="42">
        <f t="shared" si="687"/>
        <v>3401941</v>
      </c>
      <c r="Y1175" s="42">
        <f t="shared" si="687"/>
        <v>0</v>
      </c>
      <c r="Z1175" s="42">
        <f t="shared" si="687"/>
        <v>0</v>
      </c>
      <c r="AA1175" s="42">
        <f t="shared" si="687"/>
        <v>0</v>
      </c>
      <c r="AB1175" s="42">
        <f t="shared" si="687"/>
        <v>0</v>
      </c>
      <c r="AC1175" s="42">
        <f t="shared" si="687"/>
        <v>0</v>
      </c>
      <c r="AD1175" s="42">
        <f t="shared" si="687"/>
        <v>3401941</v>
      </c>
      <c r="AE1175" s="42">
        <f t="shared" si="687"/>
        <v>4777915</v>
      </c>
      <c r="AF1175" s="42">
        <f t="shared" si="687"/>
        <v>0</v>
      </c>
      <c r="AG1175" s="42">
        <f t="shared" si="687"/>
        <v>0</v>
      </c>
      <c r="AH1175" s="42">
        <f t="shared" si="687"/>
        <v>0</v>
      </c>
      <c r="AI1175" s="42">
        <f t="shared" si="687"/>
        <v>0</v>
      </c>
      <c r="AJ1175" s="42">
        <f t="shared" si="687"/>
        <v>0</v>
      </c>
      <c r="AK1175" s="42">
        <f t="shared" si="687"/>
        <v>4777915</v>
      </c>
      <c r="AL1175" s="42">
        <f t="shared" si="687"/>
        <v>10930473</v>
      </c>
      <c r="AM1175" s="42">
        <f t="shared" si="687"/>
        <v>0</v>
      </c>
      <c r="AN1175" s="42">
        <f t="shared" si="687"/>
        <v>0</v>
      </c>
      <c r="AO1175" s="42">
        <f t="shared" si="687"/>
        <v>0</v>
      </c>
      <c r="AP1175" s="42">
        <f t="shared" si="687"/>
        <v>0</v>
      </c>
      <c r="AQ1175" s="42">
        <f t="shared" si="687"/>
        <v>0</v>
      </c>
      <c r="AR1175" s="42">
        <f t="shared" si="687"/>
        <v>10930473</v>
      </c>
      <c r="AS1175" s="42">
        <f t="shared" ref="AS1175:AY1175" si="688">+AS1124</f>
        <v>0</v>
      </c>
      <c r="AT1175" s="42">
        <f t="shared" si="688"/>
        <v>0</v>
      </c>
      <c r="AU1175" s="42">
        <f t="shared" si="688"/>
        <v>0</v>
      </c>
      <c r="AV1175" s="42">
        <f t="shared" si="688"/>
        <v>0</v>
      </c>
      <c r="AW1175" s="42">
        <f t="shared" si="688"/>
        <v>0</v>
      </c>
      <c r="AX1175" s="42">
        <f t="shared" si="688"/>
        <v>0</v>
      </c>
      <c r="AY1175" s="42">
        <f t="shared" si="688"/>
        <v>0</v>
      </c>
      <c r="AZ1175" s="42">
        <f t="shared" ref="AZ1175:BF1175" si="689">+AZ1124</f>
        <v>10930473</v>
      </c>
      <c r="BA1175" s="42">
        <f t="shared" si="689"/>
        <v>0</v>
      </c>
      <c r="BB1175" s="42">
        <f t="shared" si="689"/>
        <v>0</v>
      </c>
      <c r="BC1175" s="42">
        <f t="shared" si="689"/>
        <v>0</v>
      </c>
      <c r="BD1175" s="42">
        <f t="shared" si="689"/>
        <v>0</v>
      </c>
      <c r="BE1175" s="42">
        <f t="shared" si="689"/>
        <v>0</v>
      </c>
      <c r="BF1175" s="42">
        <f t="shared" si="689"/>
        <v>10930473</v>
      </c>
    </row>
    <row r="1176" spans="1:58" ht="26.25" hidden="1" customHeight="1">
      <c r="A1176" s="72" t="s">
        <v>1350</v>
      </c>
      <c r="B1176" s="14" t="s">
        <v>6</v>
      </c>
      <c r="C1176" s="52"/>
      <c r="D1176" s="83"/>
      <c r="E1176" s="83"/>
      <c r="F1176" s="50"/>
      <c r="G1176" s="50"/>
      <c r="H1176" s="52"/>
      <c r="I1176" s="52">
        <v>1</v>
      </c>
      <c r="J1176" s="42">
        <f t="shared" ref="J1176:AR1176" si="690">+J1096</f>
        <v>0</v>
      </c>
      <c r="K1176" s="42">
        <f t="shared" si="690"/>
        <v>0</v>
      </c>
      <c r="L1176" s="42">
        <f t="shared" si="690"/>
        <v>0</v>
      </c>
      <c r="M1176" s="42">
        <f t="shared" si="690"/>
        <v>0</v>
      </c>
      <c r="N1176" s="42">
        <f t="shared" si="690"/>
        <v>0</v>
      </c>
      <c r="O1176" s="42">
        <f t="shared" si="690"/>
        <v>0</v>
      </c>
      <c r="P1176" s="42">
        <f t="shared" si="690"/>
        <v>0</v>
      </c>
      <c r="Q1176" s="42">
        <f t="shared" si="690"/>
        <v>0</v>
      </c>
      <c r="R1176" s="42">
        <f t="shared" si="690"/>
        <v>0</v>
      </c>
      <c r="S1176" s="42">
        <f t="shared" si="690"/>
        <v>0</v>
      </c>
      <c r="T1176" s="42">
        <f t="shared" si="690"/>
        <v>0</v>
      </c>
      <c r="U1176" s="42">
        <f t="shared" si="690"/>
        <v>0</v>
      </c>
      <c r="V1176" s="42">
        <f t="shared" si="690"/>
        <v>0</v>
      </c>
      <c r="W1176" s="42">
        <f t="shared" si="690"/>
        <v>0</v>
      </c>
      <c r="X1176" s="42">
        <f t="shared" si="690"/>
        <v>0</v>
      </c>
      <c r="Y1176" s="42">
        <f t="shared" si="690"/>
        <v>0</v>
      </c>
      <c r="Z1176" s="42">
        <f t="shared" si="690"/>
        <v>0</v>
      </c>
      <c r="AA1176" s="42">
        <f t="shared" si="690"/>
        <v>0</v>
      </c>
      <c r="AB1176" s="42">
        <f t="shared" si="690"/>
        <v>0</v>
      </c>
      <c r="AC1176" s="42">
        <f t="shared" si="690"/>
        <v>0</v>
      </c>
      <c r="AD1176" s="42">
        <f t="shared" si="690"/>
        <v>0</v>
      </c>
      <c r="AE1176" s="42">
        <f t="shared" si="690"/>
        <v>0</v>
      </c>
      <c r="AF1176" s="42">
        <f t="shared" si="690"/>
        <v>0</v>
      </c>
      <c r="AG1176" s="42">
        <f t="shared" si="690"/>
        <v>0</v>
      </c>
      <c r="AH1176" s="42">
        <f t="shared" si="690"/>
        <v>0</v>
      </c>
      <c r="AI1176" s="42">
        <f t="shared" si="690"/>
        <v>0</v>
      </c>
      <c r="AJ1176" s="42">
        <f t="shared" si="690"/>
        <v>0</v>
      </c>
      <c r="AK1176" s="42">
        <f t="shared" si="690"/>
        <v>0</v>
      </c>
      <c r="AL1176" s="42">
        <f t="shared" si="690"/>
        <v>0</v>
      </c>
      <c r="AM1176" s="42">
        <f t="shared" si="690"/>
        <v>0</v>
      </c>
      <c r="AN1176" s="42">
        <f t="shared" si="690"/>
        <v>0</v>
      </c>
      <c r="AO1176" s="42">
        <f t="shared" si="690"/>
        <v>0</v>
      </c>
      <c r="AP1176" s="42">
        <f t="shared" si="690"/>
        <v>0</v>
      </c>
      <c r="AQ1176" s="42">
        <f t="shared" si="690"/>
        <v>0</v>
      </c>
      <c r="AR1176" s="42">
        <f t="shared" si="690"/>
        <v>0</v>
      </c>
      <c r="AS1176" s="42">
        <f t="shared" ref="AS1176:AY1176" si="691">+AS1096</f>
        <v>0</v>
      </c>
      <c r="AT1176" s="42">
        <f t="shared" si="691"/>
        <v>0</v>
      </c>
      <c r="AU1176" s="42">
        <f t="shared" si="691"/>
        <v>0</v>
      </c>
      <c r="AV1176" s="42">
        <f t="shared" si="691"/>
        <v>0</v>
      </c>
      <c r="AW1176" s="42">
        <f t="shared" si="691"/>
        <v>0</v>
      </c>
      <c r="AX1176" s="42">
        <f t="shared" si="691"/>
        <v>0</v>
      </c>
      <c r="AY1176" s="42">
        <f t="shared" si="691"/>
        <v>0</v>
      </c>
      <c r="AZ1176" s="42">
        <f t="shared" ref="AZ1176:BF1176" si="692">+AZ1096</f>
        <v>0</v>
      </c>
      <c r="BA1176" s="42">
        <f t="shared" si="692"/>
        <v>0</v>
      </c>
      <c r="BB1176" s="42">
        <f t="shared" si="692"/>
        <v>0</v>
      </c>
      <c r="BC1176" s="42">
        <f t="shared" si="692"/>
        <v>0</v>
      </c>
      <c r="BD1176" s="42">
        <f t="shared" si="692"/>
        <v>0</v>
      </c>
      <c r="BE1176" s="42">
        <f t="shared" si="692"/>
        <v>0</v>
      </c>
      <c r="BF1176" s="42">
        <f t="shared" si="692"/>
        <v>0</v>
      </c>
    </row>
    <row r="1177" spans="1:58" s="3" customFormat="1" ht="26.25" hidden="1" customHeight="1">
      <c r="A1177" s="14" t="s">
        <v>1351</v>
      </c>
      <c r="B1177" s="14" t="s">
        <v>1351</v>
      </c>
      <c r="C1177" s="14" t="s">
        <v>1351</v>
      </c>
      <c r="D1177" s="83"/>
      <c r="E1177" s="83"/>
      <c r="F1177" s="50"/>
      <c r="G1177" s="50"/>
      <c r="H1177" s="52"/>
      <c r="I1177" s="52"/>
      <c r="J1177" s="42"/>
      <c r="K1177" s="42"/>
      <c r="L1177" s="42"/>
      <c r="M1177" s="42"/>
      <c r="N1177" s="42"/>
      <c r="O1177" s="42"/>
      <c r="P1177" s="42"/>
      <c r="Q1177" s="42"/>
      <c r="R1177" s="42"/>
      <c r="S1177" s="42"/>
      <c r="T1177" s="42"/>
      <c r="U1177" s="42"/>
      <c r="V1177" s="42"/>
      <c r="W1177" s="42"/>
      <c r="X1177" s="42"/>
      <c r="Y1177" s="42"/>
      <c r="Z1177" s="42"/>
      <c r="AA1177" s="42"/>
      <c r="AB1177" s="42"/>
      <c r="AC1177" s="42"/>
      <c r="AD1177" s="42"/>
      <c r="AE1177" s="42"/>
      <c r="AF1177" s="42"/>
      <c r="AG1177" s="42"/>
      <c r="AH1177" s="42"/>
      <c r="AI1177" s="42"/>
      <c r="AJ1177" s="42"/>
      <c r="AK1177" s="42"/>
      <c r="AL1177" s="42"/>
      <c r="AM1177" s="42"/>
      <c r="AN1177" s="42"/>
      <c r="AO1177" s="42"/>
      <c r="AP1177" s="42"/>
      <c r="AQ1177" s="42"/>
      <c r="AR1177" s="42"/>
      <c r="AS1177" s="42"/>
      <c r="AT1177" s="42"/>
      <c r="AU1177" s="42"/>
      <c r="AV1177" s="42"/>
      <c r="AW1177" s="42"/>
      <c r="AX1177" s="42"/>
      <c r="AY1177" s="42"/>
      <c r="AZ1177" s="42"/>
      <c r="BA1177" s="42"/>
      <c r="BB1177" s="42"/>
      <c r="BC1177" s="42"/>
      <c r="BD1177" s="42"/>
      <c r="BE1177" s="42"/>
      <c r="BF1177" s="42"/>
    </row>
    <row r="1178" spans="1:58" ht="26.25" hidden="1" customHeight="1">
      <c r="A1178" s="72" t="s">
        <v>1352</v>
      </c>
      <c r="B1178" s="14" t="s">
        <v>1258</v>
      </c>
      <c r="C1178" s="52"/>
      <c r="D1178" s="83"/>
      <c r="E1178" s="83"/>
      <c r="F1178" s="50"/>
      <c r="G1178" s="50"/>
      <c r="H1178" s="52"/>
      <c r="I1178" s="52">
        <v>2</v>
      </c>
      <c r="J1178" s="42">
        <f t="shared" ref="J1178:AR1178" si="693">+J807+J808</f>
        <v>0</v>
      </c>
      <c r="K1178" s="42">
        <f t="shared" si="693"/>
        <v>647000</v>
      </c>
      <c r="L1178" s="42">
        <f t="shared" si="693"/>
        <v>0</v>
      </c>
      <c r="M1178" s="42">
        <f t="shared" si="693"/>
        <v>0</v>
      </c>
      <c r="N1178" s="42">
        <f t="shared" si="693"/>
        <v>0</v>
      </c>
      <c r="O1178" s="42">
        <f t="shared" si="693"/>
        <v>0</v>
      </c>
      <c r="P1178" s="42">
        <f t="shared" si="693"/>
        <v>647000</v>
      </c>
      <c r="Q1178" s="42">
        <f t="shared" si="693"/>
        <v>0</v>
      </c>
      <c r="R1178" s="42">
        <f t="shared" si="693"/>
        <v>0</v>
      </c>
      <c r="S1178" s="42">
        <f t="shared" si="693"/>
        <v>0</v>
      </c>
      <c r="T1178" s="42">
        <f t="shared" si="693"/>
        <v>0</v>
      </c>
      <c r="U1178" s="42">
        <f t="shared" si="693"/>
        <v>0</v>
      </c>
      <c r="V1178" s="42">
        <f t="shared" si="693"/>
        <v>0</v>
      </c>
      <c r="W1178" s="42">
        <f t="shared" si="693"/>
        <v>0</v>
      </c>
      <c r="X1178" s="42">
        <f t="shared" si="693"/>
        <v>0</v>
      </c>
      <c r="Y1178" s="42">
        <f t="shared" si="693"/>
        <v>0</v>
      </c>
      <c r="Z1178" s="42">
        <f t="shared" si="693"/>
        <v>0</v>
      </c>
      <c r="AA1178" s="42">
        <f t="shared" si="693"/>
        <v>0</v>
      </c>
      <c r="AB1178" s="42">
        <f t="shared" si="693"/>
        <v>0</v>
      </c>
      <c r="AC1178" s="42">
        <f t="shared" si="693"/>
        <v>0</v>
      </c>
      <c r="AD1178" s="42">
        <f t="shared" si="693"/>
        <v>0</v>
      </c>
      <c r="AE1178" s="42">
        <f t="shared" si="693"/>
        <v>0</v>
      </c>
      <c r="AF1178" s="42">
        <f t="shared" si="693"/>
        <v>0</v>
      </c>
      <c r="AG1178" s="42">
        <f t="shared" si="693"/>
        <v>0</v>
      </c>
      <c r="AH1178" s="42">
        <f t="shared" si="693"/>
        <v>0</v>
      </c>
      <c r="AI1178" s="42">
        <f t="shared" si="693"/>
        <v>0</v>
      </c>
      <c r="AJ1178" s="42">
        <f t="shared" si="693"/>
        <v>0</v>
      </c>
      <c r="AK1178" s="42">
        <f t="shared" si="693"/>
        <v>0</v>
      </c>
      <c r="AL1178" s="42">
        <f t="shared" si="693"/>
        <v>0</v>
      </c>
      <c r="AM1178" s="42">
        <f t="shared" si="693"/>
        <v>647000</v>
      </c>
      <c r="AN1178" s="42">
        <f t="shared" si="693"/>
        <v>0</v>
      </c>
      <c r="AO1178" s="42">
        <f t="shared" si="693"/>
        <v>0</v>
      </c>
      <c r="AP1178" s="42">
        <f t="shared" si="693"/>
        <v>0</v>
      </c>
      <c r="AQ1178" s="42">
        <f t="shared" si="693"/>
        <v>0</v>
      </c>
      <c r="AR1178" s="42">
        <f t="shared" si="693"/>
        <v>647000</v>
      </c>
      <c r="AS1178" s="42">
        <f t="shared" ref="AS1178:AY1178" si="694">+AS807+AS808</f>
        <v>0</v>
      </c>
      <c r="AT1178" s="42">
        <f t="shared" si="694"/>
        <v>0</v>
      </c>
      <c r="AU1178" s="42">
        <f t="shared" si="694"/>
        <v>0</v>
      </c>
      <c r="AV1178" s="42">
        <f t="shared" si="694"/>
        <v>0</v>
      </c>
      <c r="AW1178" s="42">
        <f t="shared" si="694"/>
        <v>0</v>
      </c>
      <c r="AX1178" s="42">
        <f t="shared" si="694"/>
        <v>0</v>
      </c>
      <c r="AY1178" s="42">
        <f t="shared" si="694"/>
        <v>0</v>
      </c>
      <c r="AZ1178" s="42">
        <f t="shared" ref="AZ1178:BF1178" si="695">+AZ807+AZ808</f>
        <v>0</v>
      </c>
      <c r="BA1178" s="42">
        <f t="shared" si="695"/>
        <v>647000</v>
      </c>
      <c r="BB1178" s="42">
        <f t="shared" si="695"/>
        <v>0</v>
      </c>
      <c r="BC1178" s="42">
        <f t="shared" si="695"/>
        <v>0</v>
      </c>
      <c r="BD1178" s="42">
        <f t="shared" si="695"/>
        <v>0</v>
      </c>
      <c r="BE1178" s="42">
        <f t="shared" si="695"/>
        <v>0</v>
      </c>
      <c r="BF1178" s="42">
        <f t="shared" si="695"/>
        <v>647000</v>
      </c>
    </row>
    <row r="1179" spans="1:58" s="3" customFormat="1" ht="26.25" hidden="1" customHeight="1">
      <c r="A1179" s="14" t="s">
        <v>13</v>
      </c>
      <c r="B1179" s="14" t="s">
        <v>13</v>
      </c>
      <c r="C1179" s="14" t="s">
        <v>13</v>
      </c>
      <c r="D1179" s="83"/>
      <c r="E1179" s="83"/>
      <c r="F1179" s="50"/>
      <c r="G1179" s="50"/>
      <c r="H1179" s="52"/>
      <c r="I1179" s="52">
        <v>2</v>
      </c>
      <c r="J1179" s="42">
        <f t="shared" ref="J1179:AK1179" si="696">+J803+J1102</f>
        <v>0</v>
      </c>
      <c r="K1179" s="42">
        <f t="shared" si="696"/>
        <v>132000</v>
      </c>
      <c r="L1179" s="42">
        <f t="shared" si="696"/>
        <v>0</v>
      </c>
      <c r="M1179" s="42">
        <f t="shared" si="696"/>
        <v>0</v>
      </c>
      <c r="N1179" s="42">
        <f t="shared" si="696"/>
        <v>0</v>
      </c>
      <c r="O1179" s="42">
        <f t="shared" si="696"/>
        <v>0</v>
      </c>
      <c r="P1179" s="42">
        <f t="shared" si="696"/>
        <v>132000</v>
      </c>
      <c r="Q1179" s="42">
        <f t="shared" si="696"/>
        <v>0</v>
      </c>
      <c r="R1179" s="42">
        <f t="shared" si="696"/>
        <v>0</v>
      </c>
      <c r="S1179" s="42">
        <f t="shared" si="696"/>
        <v>272000</v>
      </c>
      <c r="T1179" s="42">
        <f t="shared" si="696"/>
        <v>0</v>
      </c>
      <c r="U1179" s="42">
        <f t="shared" si="696"/>
        <v>0</v>
      </c>
      <c r="V1179" s="42">
        <f t="shared" si="696"/>
        <v>0</v>
      </c>
      <c r="W1179" s="42">
        <f t="shared" si="696"/>
        <v>272000</v>
      </c>
      <c r="X1179" s="42">
        <f t="shared" si="696"/>
        <v>0</v>
      </c>
      <c r="Y1179" s="42">
        <f t="shared" si="696"/>
        <v>0</v>
      </c>
      <c r="Z1179" s="42">
        <f t="shared" si="696"/>
        <v>0</v>
      </c>
      <c r="AA1179" s="42">
        <f t="shared" si="696"/>
        <v>0</v>
      </c>
      <c r="AB1179" s="42">
        <f t="shared" si="696"/>
        <v>0</v>
      </c>
      <c r="AC1179" s="42">
        <f t="shared" si="696"/>
        <v>0</v>
      </c>
      <c r="AD1179" s="42">
        <f t="shared" si="696"/>
        <v>0</v>
      </c>
      <c r="AE1179" s="42">
        <f t="shared" si="696"/>
        <v>0</v>
      </c>
      <c r="AF1179" s="42">
        <f t="shared" si="696"/>
        <v>0</v>
      </c>
      <c r="AG1179" s="42">
        <f t="shared" si="696"/>
        <v>0</v>
      </c>
      <c r="AH1179" s="42">
        <f t="shared" si="696"/>
        <v>0</v>
      </c>
      <c r="AI1179" s="42">
        <f t="shared" si="696"/>
        <v>0</v>
      </c>
      <c r="AJ1179" s="42">
        <f t="shared" si="696"/>
        <v>0</v>
      </c>
      <c r="AK1179" s="42">
        <f t="shared" si="696"/>
        <v>0</v>
      </c>
      <c r="AL1179" s="42">
        <f t="shared" ref="AL1179:BF1179" si="697">+AL803+AL1102</f>
        <v>0</v>
      </c>
      <c r="AM1179" s="42">
        <f t="shared" si="697"/>
        <v>132000</v>
      </c>
      <c r="AN1179" s="42">
        <f t="shared" si="697"/>
        <v>272000</v>
      </c>
      <c r="AO1179" s="42">
        <f t="shared" si="697"/>
        <v>0</v>
      </c>
      <c r="AP1179" s="42">
        <f t="shared" si="697"/>
        <v>0</v>
      </c>
      <c r="AQ1179" s="42">
        <f t="shared" si="697"/>
        <v>0</v>
      </c>
      <c r="AR1179" s="42">
        <f t="shared" si="697"/>
        <v>404000</v>
      </c>
      <c r="AS1179" s="42">
        <f t="shared" ref="AS1179:AY1179" si="698">+AS803+AS1102</f>
        <v>0</v>
      </c>
      <c r="AT1179" s="42">
        <f t="shared" si="698"/>
        <v>0</v>
      </c>
      <c r="AU1179" s="42">
        <f t="shared" si="698"/>
        <v>0</v>
      </c>
      <c r="AV1179" s="42">
        <f t="shared" si="698"/>
        <v>0</v>
      </c>
      <c r="AW1179" s="42">
        <f t="shared" si="698"/>
        <v>0</v>
      </c>
      <c r="AX1179" s="42">
        <f t="shared" si="698"/>
        <v>0</v>
      </c>
      <c r="AY1179" s="42">
        <f t="shared" si="698"/>
        <v>0</v>
      </c>
      <c r="AZ1179" s="42">
        <f t="shared" si="697"/>
        <v>0</v>
      </c>
      <c r="BA1179" s="42">
        <f t="shared" si="697"/>
        <v>132000</v>
      </c>
      <c r="BB1179" s="42">
        <f t="shared" si="697"/>
        <v>272000</v>
      </c>
      <c r="BC1179" s="42">
        <f t="shared" si="697"/>
        <v>0</v>
      </c>
      <c r="BD1179" s="42">
        <f t="shared" si="697"/>
        <v>0</v>
      </c>
      <c r="BE1179" s="42">
        <f t="shared" si="697"/>
        <v>0</v>
      </c>
      <c r="BF1179" s="42">
        <f t="shared" si="697"/>
        <v>404000</v>
      </c>
    </row>
    <row r="1180" spans="1:58" s="3" customFormat="1" ht="26.25" hidden="1" customHeight="1">
      <c r="A1180" s="14" t="s">
        <v>1353</v>
      </c>
      <c r="B1180" s="14" t="s">
        <v>1353</v>
      </c>
      <c r="C1180" s="14" t="s">
        <v>1353</v>
      </c>
      <c r="D1180" s="83"/>
      <c r="E1180" s="83"/>
      <c r="F1180" s="50"/>
      <c r="G1180" s="50"/>
      <c r="H1180" s="52"/>
      <c r="I1180" s="52">
        <v>5</v>
      </c>
      <c r="J1180" s="42" t="e">
        <f t="shared" ref="J1180:P1180" si="699">+J1131+J1132+J1133+J1134+J1135</f>
        <v>#REF!</v>
      </c>
      <c r="K1180" s="42" t="e">
        <f t="shared" si="699"/>
        <v>#REF!</v>
      </c>
      <c r="L1180" s="42" t="e">
        <f t="shared" si="699"/>
        <v>#REF!</v>
      </c>
      <c r="M1180" s="42" t="e">
        <f t="shared" si="699"/>
        <v>#REF!</v>
      </c>
      <c r="N1180" s="42" t="e">
        <f t="shared" si="699"/>
        <v>#REF!</v>
      </c>
      <c r="O1180" s="42" t="e">
        <f t="shared" si="699"/>
        <v>#REF!</v>
      </c>
      <c r="P1180" s="42" t="e">
        <f t="shared" si="699"/>
        <v>#REF!</v>
      </c>
      <c r="Q1180" s="42"/>
      <c r="R1180" s="42"/>
      <c r="S1180" s="42"/>
      <c r="T1180" s="42"/>
      <c r="U1180" s="42"/>
      <c r="V1180" s="42"/>
      <c r="W1180" s="42" t="e">
        <f>+W1131+W1132+W1133+W1134+W1135</f>
        <v>#REF!</v>
      </c>
      <c r="X1180" s="42"/>
      <c r="Y1180" s="42"/>
      <c r="Z1180" s="42"/>
      <c r="AA1180" s="42"/>
      <c r="AB1180" s="42"/>
      <c r="AC1180" s="42"/>
      <c r="AD1180" s="42" t="e">
        <f>+AD1131+AD1132+AD1133+AD1134+AD1135</f>
        <v>#REF!</v>
      </c>
      <c r="AE1180" s="42"/>
      <c r="AF1180" s="42"/>
      <c r="AG1180" s="42"/>
      <c r="AH1180" s="42"/>
      <c r="AI1180" s="42"/>
      <c r="AJ1180" s="42"/>
      <c r="AK1180" s="42" t="e">
        <f>+AK1131+AK1132+AK1133+AK1134+AK1135</f>
        <v>#REF!</v>
      </c>
      <c r="AL1180" s="42"/>
      <c r="AM1180" s="42"/>
      <c r="AN1180" s="42"/>
      <c r="AO1180" s="42"/>
      <c r="AP1180" s="42"/>
      <c r="AQ1180" s="42"/>
      <c r="AR1180" s="42" t="e">
        <f>+AR1131+AR1132+AR1133+AR1134+AR1135</f>
        <v>#REF!</v>
      </c>
      <c r="AS1180" s="42"/>
      <c r="AT1180" s="42"/>
      <c r="AU1180" s="42"/>
      <c r="AV1180" s="42"/>
      <c r="AW1180" s="42"/>
      <c r="AX1180" s="42"/>
      <c r="AY1180" s="42" t="e">
        <f>+AY1131+AY1132+AY1133+AY1134+AY1135</f>
        <v>#REF!</v>
      </c>
      <c r="AZ1180" s="42" t="e">
        <f t="shared" ref="AZ1180:BF1180" si="700">+AZ1131+AZ1132+AZ1133+AZ1134+AZ1135</f>
        <v>#REF!</v>
      </c>
      <c r="BA1180" s="42" t="e">
        <f t="shared" si="700"/>
        <v>#REF!</v>
      </c>
      <c r="BB1180" s="42" t="e">
        <f t="shared" si="700"/>
        <v>#REF!</v>
      </c>
      <c r="BC1180" s="42" t="e">
        <f t="shared" si="700"/>
        <v>#REF!</v>
      </c>
      <c r="BD1180" s="42" t="e">
        <f t="shared" si="700"/>
        <v>#REF!</v>
      </c>
      <c r="BE1180" s="42" t="e">
        <f t="shared" si="700"/>
        <v>#REF!</v>
      </c>
      <c r="BF1180" s="42" t="e">
        <f t="shared" si="700"/>
        <v>#REF!</v>
      </c>
    </row>
    <row r="1181" spans="1:58" s="3" customFormat="1" ht="26.25" hidden="1" customHeight="1">
      <c r="A1181" s="14" t="s">
        <v>11</v>
      </c>
      <c r="B1181" s="14" t="s">
        <v>11</v>
      </c>
      <c r="C1181" s="14" t="s">
        <v>11</v>
      </c>
      <c r="D1181" s="83"/>
      <c r="E1181" s="83"/>
      <c r="F1181" s="50"/>
      <c r="G1181" s="50"/>
      <c r="H1181" s="52"/>
      <c r="I1181" s="52">
        <v>1</v>
      </c>
      <c r="J1181" s="42">
        <f t="shared" ref="J1181:AR1181" si="701">+J612</f>
        <v>0</v>
      </c>
      <c r="K1181" s="42">
        <f t="shared" si="701"/>
        <v>0</v>
      </c>
      <c r="L1181" s="42">
        <f t="shared" si="701"/>
        <v>0</v>
      </c>
      <c r="M1181" s="42">
        <f t="shared" si="701"/>
        <v>0</v>
      </c>
      <c r="N1181" s="42">
        <f t="shared" si="701"/>
        <v>0</v>
      </c>
      <c r="O1181" s="42">
        <f t="shared" si="701"/>
        <v>0</v>
      </c>
      <c r="P1181" s="42">
        <f t="shared" si="701"/>
        <v>0</v>
      </c>
      <c r="Q1181" s="42">
        <f t="shared" si="701"/>
        <v>0</v>
      </c>
      <c r="R1181" s="42">
        <f t="shared" si="701"/>
        <v>0</v>
      </c>
      <c r="S1181" s="42">
        <f t="shared" si="701"/>
        <v>0</v>
      </c>
      <c r="T1181" s="42">
        <f t="shared" si="701"/>
        <v>0</v>
      </c>
      <c r="U1181" s="42">
        <f t="shared" si="701"/>
        <v>0</v>
      </c>
      <c r="V1181" s="42">
        <f t="shared" si="701"/>
        <v>0</v>
      </c>
      <c r="W1181" s="42">
        <f t="shared" si="701"/>
        <v>0</v>
      </c>
      <c r="X1181" s="42">
        <f t="shared" si="701"/>
        <v>0</v>
      </c>
      <c r="Y1181" s="42">
        <f t="shared" si="701"/>
        <v>0</v>
      </c>
      <c r="Z1181" s="42">
        <f t="shared" si="701"/>
        <v>0</v>
      </c>
      <c r="AA1181" s="42">
        <f t="shared" si="701"/>
        <v>0</v>
      </c>
      <c r="AB1181" s="42">
        <f t="shared" si="701"/>
        <v>0</v>
      </c>
      <c r="AC1181" s="42">
        <f t="shared" si="701"/>
        <v>0</v>
      </c>
      <c r="AD1181" s="42">
        <f t="shared" si="701"/>
        <v>0</v>
      </c>
      <c r="AE1181" s="42">
        <f t="shared" si="701"/>
        <v>0</v>
      </c>
      <c r="AF1181" s="42">
        <f t="shared" si="701"/>
        <v>0</v>
      </c>
      <c r="AG1181" s="42">
        <f t="shared" si="701"/>
        <v>0</v>
      </c>
      <c r="AH1181" s="42">
        <f t="shared" si="701"/>
        <v>0</v>
      </c>
      <c r="AI1181" s="42">
        <f t="shared" si="701"/>
        <v>0</v>
      </c>
      <c r="AJ1181" s="42">
        <f t="shared" si="701"/>
        <v>0</v>
      </c>
      <c r="AK1181" s="42">
        <f t="shared" si="701"/>
        <v>0</v>
      </c>
      <c r="AL1181" s="42">
        <f t="shared" si="701"/>
        <v>0</v>
      </c>
      <c r="AM1181" s="42">
        <f t="shared" si="701"/>
        <v>0</v>
      </c>
      <c r="AN1181" s="42">
        <f t="shared" si="701"/>
        <v>0</v>
      </c>
      <c r="AO1181" s="42">
        <f t="shared" si="701"/>
        <v>0</v>
      </c>
      <c r="AP1181" s="42">
        <f t="shared" si="701"/>
        <v>0</v>
      </c>
      <c r="AQ1181" s="42">
        <f t="shared" si="701"/>
        <v>0</v>
      </c>
      <c r="AR1181" s="42">
        <f t="shared" si="701"/>
        <v>0</v>
      </c>
      <c r="AS1181" s="42">
        <f t="shared" ref="AS1181:AY1181" si="702">+AS612</f>
        <v>0</v>
      </c>
      <c r="AT1181" s="42">
        <f t="shared" si="702"/>
        <v>0</v>
      </c>
      <c r="AU1181" s="42">
        <f t="shared" si="702"/>
        <v>0</v>
      </c>
      <c r="AV1181" s="42">
        <f t="shared" si="702"/>
        <v>0</v>
      </c>
      <c r="AW1181" s="42">
        <f t="shared" si="702"/>
        <v>0</v>
      </c>
      <c r="AX1181" s="42">
        <f t="shared" si="702"/>
        <v>0</v>
      </c>
      <c r="AY1181" s="42">
        <f t="shared" si="702"/>
        <v>0</v>
      </c>
      <c r="AZ1181" s="42">
        <f t="shared" ref="AZ1181:BF1181" si="703">+AZ612</f>
        <v>0</v>
      </c>
      <c r="BA1181" s="42">
        <f t="shared" si="703"/>
        <v>0</v>
      </c>
      <c r="BB1181" s="42">
        <f t="shared" si="703"/>
        <v>0</v>
      </c>
      <c r="BC1181" s="42">
        <f t="shared" si="703"/>
        <v>0</v>
      </c>
      <c r="BD1181" s="42">
        <f t="shared" si="703"/>
        <v>0</v>
      </c>
      <c r="BE1181" s="42">
        <f t="shared" si="703"/>
        <v>0</v>
      </c>
      <c r="BF1181" s="42">
        <f t="shared" si="703"/>
        <v>0</v>
      </c>
    </row>
    <row r="1182" spans="1:58" ht="52.5" hidden="1" customHeight="1">
      <c r="A1182" s="14" t="s">
        <v>1354</v>
      </c>
      <c r="B1182" s="14" t="s">
        <v>1354</v>
      </c>
      <c r="C1182" s="14" t="s">
        <v>1355</v>
      </c>
      <c r="D1182" s="83"/>
      <c r="E1182" s="83"/>
      <c r="F1182" s="50"/>
      <c r="G1182" s="50"/>
      <c r="H1182" s="52"/>
      <c r="I1182" s="52">
        <v>1</v>
      </c>
      <c r="J1182" s="42" t="e">
        <f t="shared" ref="J1182:AR1182" si="704">+J1142</f>
        <v>#REF!</v>
      </c>
      <c r="K1182" s="42" t="e">
        <f t="shared" si="704"/>
        <v>#REF!</v>
      </c>
      <c r="L1182" s="42" t="e">
        <f t="shared" si="704"/>
        <v>#REF!</v>
      </c>
      <c r="M1182" s="42" t="e">
        <f t="shared" si="704"/>
        <v>#REF!</v>
      </c>
      <c r="N1182" s="42" t="e">
        <f t="shared" si="704"/>
        <v>#REF!</v>
      </c>
      <c r="O1182" s="42" t="e">
        <f t="shared" si="704"/>
        <v>#REF!</v>
      </c>
      <c r="P1182" s="42" t="e">
        <f t="shared" si="704"/>
        <v>#REF!</v>
      </c>
      <c r="Q1182" s="42">
        <f t="shared" si="704"/>
        <v>125000</v>
      </c>
      <c r="R1182" s="42">
        <f t="shared" si="704"/>
        <v>0</v>
      </c>
      <c r="S1182" s="42">
        <f t="shared" si="704"/>
        <v>0</v>
      </c>
      <c r="T1182" s="42">
        <f t="shared" si="704"/>
        <v>0</v>
      </c>
      <c r="U1182" s="42">
        <f t="shared" si="704"/>
        <v>0</v>
      </c>
      <c r="V1182" s="42">
        <f t="shared" si="704"/>
        <v>0</v>
      </c>
      <c r="W1182" s="42" t="e">
        <f t="shared" si="704"/>
        <v>#REF!</v>
      </c>
      <c r="X1182" s="42">
        <f t="shared" si="704"/>
        <v>100000</v>
      </c>
      <c r="Y1182" s="42">
        <f t="shared" si="704"/>
        <v>0</v>
      </c>
      <c r="Z1182" s="42">
        <f t="shared" si="704"/>
        <v>0</v>
      </c>
      <c r="AA1182" s="42">
        <f t="shared" si="704"/>
        <v>0</v>
      </c>
      <c r="AB1182" s="42">
        <f t="shared" si="704"/>
        <v>0</v>
      </c>
      <c r="AC1182" s="42">
        <f t="shared" si="704"/>
        <v>0</v>
      </c>
      <c r="AD1182" s="42" t="e">
        <f t="shared" si="704"/>
        <v>#REF!</v>
      </c>
      <c r="AE1182" s="42">
        <f t="shared" si="704"/>
        <v>81020</v>
      </c>
      <c r="AF1182" s="42">
        <f t="shared" si="704"/>
        <v>0</v>
      </c>
      <c r="AG1182" s="42">
        <f t="shared" si="704"/>
        <v>0</v>
      </c>
      <c r="AH1182" s="42">
        <f t="shared" si="704"/>
        <v>0</v>
      </c>
      <c r="AI1182" s="42">
        <f t="shared" si="704"/>
        <v>0</v>
      </c>
      <c r="AJ1182" s="42">
        <f t="shared" si="704"/>
        <v>0</v>
      </c>
      <c r="AK1182" s="42" t="e">
        <f t="shared" si="704"/>
        <v>#REF!</v>
      </c>
      <c r="AL1182" s="42">
        <f t="shared" si="704"/>
        <v>391350</v>
      </c>
      <c r="AM1182" s="42">
        <f t="shared" si="704"/>
        <v>0</v>
      </c>
      <c r="AN1182" s="42">
        <f t="shared" si="704"/>
        <v>0</v>
      </c>
      <c r="AO1182" s="42">
        <f t="shared" si="704"/>
        <v>0</v>
      </c>
      <c r="AP1182" s="42">
        <f t="shared" si="704"/>
        <v>0</v>
      </c>
      <c r="AQ1182" s="42">
        <f t="shared" si="704"/>
        <v>0</v>
      </c>
      <c r="AR1182" s="42" t="e">
        <f t="shared" si="704"/>
        <v>#REF!</v>
      </c>
      <c r="AS1182" s="42">
        <f t="shared" ref="AS1182:AY1182" si="705">+AS1142</f>
        <v>0</v>
      </c>
      <c r="AT1182" s="42">
        <f t="shared" si="705"/>
        <v>0</v>
      </c>
      <c r="AU1182" s="42">
        <f t="shared" si="705"/>
        <v>0</v>
      </c>
      <c r="AV1182" s="42">
        <f t="shared" si="705"/>
        <v>0</v>
      </c>
      <c r="AW1182" s="42">
        <f t="shared" si="705"/>
        <v>0</v>
      </c>
      <c r="AX1182" s="42">
        <f t="shared" si="705"/>
        <v>0</v>
      </c>
      <c r="AY1182" s="42" t="e">
        <f t="shared" si="705"/>
        <v>#REF!</v>
      </c>
      <c r="AZ1182" s="42" t="e">
        <f t="shared" ref="AZ1182:BF1182" si="706">+AZ1142</f>
        <v>#REF!</v>
      </c>
      <c r="BA1182" s="42" t="e">
        <f t="shared" si="706"/>
        <v>#REF!</v>
      </c>
      <c r="BB1182" s="42" t="e">
        <f t="shared" si="706"/>
        <v>#REF!</v>
      </c>
      <c r="BC1182" s="42" t="e">
        <f t="shared" si="706"/>
        <v>#REF!</v>
      </c>
      <c r="BD1182" s="42" t="e">
        <f t="shared" si="706"/>
        <v>#REF!</v>
      </c>
      <c r="BE1182" s="42" t="e">
        <f t="shared" si="706"/>
        <v>#REF!</v>
      </c>
      <c r="BF1182" s="42" t="e">
        <f t="shared" si="706"/>
        <v>#REF!</v>
      </c>
    </row>
    <row r="1183" spans="1:58" ht="26.25" hidden="1" customHeight="1">
      <c r="A1183" s="52"/>
      <c r="B1183" s="52"/>
      <c r="C1183" s="52"/>
      <c r="D1183" s="83"/>
      <c r="E1183" s="83"/>
      <c r="F1183" s="50"/>
      <c r="G1183" s="50"/>
      <c r="H1183" s="52"/>
      <c r="I1183" s="52"/>
      <c r="J1183" s="42"/>
      <c r="K1183" s="42"/>
      <c r="L1183" s="42"/>
      <c r="M1183" s="42"/>
      <c r="N1183" s="42"/>
      <c r="O1183" s="42"/>
      <c r="P1183" s="42">
        <f t="shared" ref="P1183:AR1183" si="707">SUBTOTAL(9,P635:P969)</f>
        <v>241431274.84596875</v>
      </c>
      <c r="Q1183" s="42">
        <f t="shared" si="707"/>
        <v>251068477.55915996</v>
      </c>
      <c r="R1183" s="42">
        <f t="shared" si="707"/>
        <v>9446606.4600000009</v>
      </c>
      <c r="S1183" s="42">
        <f t="shared" si="707"/>
        <v>4694000</v>
      </c>
      <c r="T1183" s="42">
        <f t="shared" si="707"/>
        <v>659771.31496877945</v>
      </c>
      <c r="U1183" s="42">
        <f t="shared" si="707"/>
        <v>37274783.899999999</v>
      </c>
      <c r="V1183" s="42">
        <f t="shared" si="707"/>
        <v>48000</v>
      </c>
      <c r="W1183" s="42">
        <f t="shared" si="707"/>
        <v>303191639.23412877</v>
      </c>
      <c r="X1183" s="42">
        <f t="shared" si="707"/>
        <v>327160149.30875999</v>
      </c>
      <c r="Y1183" s="42">
        <f t="shared" si="707"/>
        <v>9328338.4600000009</v>
      </c>
      <c r="Z1183" s="42">
        <f t="shared" si="707"/>
        <v>0</v>
      </c>
      <c r="AA1183" s="42">
        <f t="shared" si="707"/>
        <v>54768820.640000001</v>
      </c>
      <c r="AB1183" s="42">
        <f t="shared" si="707"/>
        <v>36266102.140000001</v>
      </c>
      <c r="AC1183" s="42">
        <f t="shared" si="707"/>
        <v>72500</v>
      </c>
      <c r="AD1183" s="42">
        <f t="shared" si="707"/>
        <v>427595910.54876006</v>
      </c>
      <c r="AE1183" s="42">
        <f t="shared" si="707"/>
        <v>281046028.16359997</v>
      </c>
      <c r="AF1183" s="42">
        <f t="shared" si="707"/>
        <v>18111422.460000001</v>
      </c>
      <c r="AG1183" s="42">
        <f t="shared" si="707"/>
        <v>0</v>
      </c>
      <c r="AH1183" s="42">
        <f t="shared" si="707"/>
        <v>2933600</v>
      </c>
      <c r="AI1183" s="42">
        <f t="shared" si="707"/>
        <v>19071443.739999998</v>
      </c>
      <c r="AJ1183" s="42">
        <f t="shared" si="707"/>
        <v>36300</v>
      </c>
      <c r="AK1183" s="42">
        <f t="shared" si="707"/>
        <v>321198794.36360002</v>
      </c>
      <c r="AL1183" s="42">
        <f t="shared" si="707"/>
        <v>1148043940.06552</v>
      </c>
      <c r="AM1183" s="42">
        <f t="shared" si="707"/>
        <v>43585722.914999999</v>
      </c>
      <c r="AN1183" s="42">
        <f t="shared" si="707"/>
        <v>4694000</v>
      </c>
      <c r="AO1183" s="42">
        <f t="shared" si="707"/>
        <v>59583150.331937559</v>
      </c>
      <c r="AP1183" s="42">
        <f t="shared" si="707"/>
        <v>128859113.67999999</v>
      </c>
      <c r="AQ1183" s="42">
        <f t="shared" si="707"/>
        <v>10156800</v>
      </c>
      <c r="AR1183" s="42">
        <f t="shared" si="707"/>
        <v>1397585228.9824576</v>
      </c>
      <c r="AS1183" s="42">
        <f t="shared" ref="AS1183:AY1183" si="708">SUBTOTAL(9,AS635:AS969)</f>
        <v>843624704</v>
      </c>
      <c r="AT1183" s="42">
        <f t="shared" si="708"/>
        <v>242994</v>
      </c>
      <c r="AU1183" s="42">
        <f t="shared" si="708"/>
        <v>0</v>
      </c>
      <c r="AV1183" s="42">
        <f t="shared" si="708"/>
        <v>0</v>
      </c>
      <c r="AW1183" s="42">
        <f t="shared" si="708"/>
        <v>800000</v>
      </c>
      <c r="AX1183" s="42">
        <f t="shared" si="708"/>
        <v>0</v>
      </c>
      <c r="AY1183" s="42">
        <f t="shared" si="708"/>
        <v>844667698</v>
      </c>
      <c r="AZ1183" s="42">
        <f t="shared" ref="AZ1183:BF1183" si="709">SUBTOTAL(9,AZ454:AZ947)</f>
        <v>1871385324.6055198</v>
      </c>
      <c r="BA1183" s="42">
        <f t="shared" si="709"/>
        <v>43936716.914999999</v>
      </c>
      <c r="BB1183" s="42">
        <f t="shared" si="709"/>
        <v>4694000</v>
      </c>
      <c r="BC1183" s="42">
        <f t="shared" si="709"/>
        <v>59703150.331937559</v>
      </c>
      <c r="BD1183" s="42">
        <f t="shared" si="709"/>
        <v>248529454.68000001</v>
      </c>
      <c r="BE1183" s="42">
        <f t="shared" si="709"/>
        <v>29426721.199999999</v>
      </c>
      <c r="BF1183" s="42">
        <f t="shared" si="709"/>
        <v>2260337869.7324572</v>
      </c>
    </row>
    <row r="1184" spans="1:58" ht="26.25" hidden="1" customHeight="1">
      <c r="A1184" s="52"/>
      <c r="B1184" s="52"/>
      <c r="C1184" s="52"/>
      <c r="D1184" s="83"/>
      <c r="E1184" s="83"/>
      <c r="F1184" s="50"/>
      <c r="G1184" s="50"/>
      <c r="H1184" s="52"/>
      <c r="I1184" s="52"/>
      <c r="J1184" s="42"/>
      <c r="K1184" s="42"/>
      <c r="L1184" s="42"/>
      <c r="M1184" s="42"/>
      <c r="N1184" s="42"/>
      <c r="O1184" s="42"/>
      <c r="P1184" s="42">
        <f t="shared" ref="P1184:AR1184" si="710">SUBTOTAL(9,J814:P936)</f>
        <v>112150451.37800002</v>
      </c>
      <c r="Q1184" s="42">
        <f t="shared" si="710"/>
        <v>109645934.92000002</v>
      </c>
      <c r="R1184" s="42">
        <f t="shared" si="710"/>
        <v>111650051.84500001</v>
      </c>
      <c r="S1184" s="42">
        <f t="shared" si="710"/>
        <v>111650051.84500001</v>
      </c>
      <c r="T1184" s="42">
        <f t="shared" si="710"/>
        <v>111500543.72500001</v>
      </c>
      <c r="U1184" s="42">
        <f t="shared" si="710"/>
        <v>111500543.72500001</v>
      </c>
      <c r="V1184" s="42">
        <f t="shared" si="710"/>
        <v>111548543.72500001</v>
      </c>
      <c r="W1184" s="42">
        <f t="shared" si="710"/>
        <v>110946636.072</v>
      </c>
      <c r="X1184" s="42">
        <f t="shared" si="710"/>
        <v>111117542.80475998</v>
      </c>
      <c r="Y1184" s="42">
        <f t="shared" si="710"/>
        <v>111298905.80475998</v>
      </c>
      <c r="Z1184" s="42">
        <f t="shared" si="710"/>
        <v>111298905.80475998</v>
      </c>
      <c r="AA1184" s="42">
        <f t="shared" si="710"/>
        <v>114891808.96475998</v>
      </c>
      <c r="AB1184" s="42">
        <f t="shared" si="710"/>
        <v>114891808.96475998</v>
      </c>
      <c r="AC1184" s="42">
        <f t="shared" si="710"/>
        <v>114916308.96475998</v>
      </c>
      <c r="AD1184" s="42">
        <f t="shared" si="710"/>
        <v>118885981.85751998</v>
      </c>
      <c r="AE1184" s="42">
        <f t="shared" si="710"/>
        <v>128744364.91235997</v>
      </c>
      <c r="AF1184" s="42">
        <f t="shared" si="710"/>
        <v>127206656.91235997</v>
      </c>
      <c r="AG1184" s="42">
        <f t="shared" si="710"/>
        <v>127206656.91235997</v>
      </c>
      <c r="AH1184" s="42">
        <f t="shared" si="710"/>
        <v>126517253.75235997</v>
      </c>
      <c r="AI1184" s="42">
        <f t="shared" si="710"/>
        <v>126517253.75235997</v>
      </c>
      <c r="AJ1184" s="42">
        <f t="shared" si="710"/>
        <v>126481053.75235997</v>
      </c>
      <c r="AK1184" s="42">
        <f t="shared" si="710"/>
        <v>134076125.64719993</v>
      </c>
      <c r="AL1184" s="42">
        <f>SUBTOTAL(9,AL814:AL936)</f>
        <v>219980683.28235996</v>
      </c>
      <c r="AM1184" s="42">
        <f>SUBTOTAL(9,AL814:AM936)</f>
        <v>231226886.19735995</v>
      </c>
      <c r="AN1184" s="42">
        <f>SUBTOTAL(9,AL814:AN936)</f>
        <v>231226886.19735995</v>
      </c>
      <c r="AO1184" s="42">
        <f>SUBTOTAL(9,AL814:AO936)</f>
        <v>238213905.47735995</v>
      </c>
      <c r="AP1184" s="42">
        <f>SUBTOTAL(9,AL814:AP936)</f>
        <v>238213905.47735995</v>
      </c>
      <c r="AQ1184" s="42">
        <f>SUBTOTAL(9,AL814:AQ936)</f>
        <v>238370705.47735995</v>
      </c>
      <c r="AR1184" s="42">
        <f t="shared" si="710"/>
        <v>479403912.94472015</v>
      </c>
      <c r="AS1184" s="42">
        <f t="shared" ref="AS1184:AX1184" si="711">SUBTOTAL(9,AF814:AS936)</f>
        <v>660871290.22832012</v>
      </c>
      <c r="AT1184" s="42">
        <f t="shared" si="711"/>
        <v>658621309.76832008</v>
      </c>
      <c r="AU1184" s="42">
        <f t="shared" si="711"/>
        <v>658621309.76832008</v>
      </c>
      <c r="AV1184" s="42">
        <f t="shared" si="711"/>
        <v>655717809.76832008</v>
      </c>
      <c r="AW1184" s="42">
        <f t="shared" si="711"/>
        <v>655717809.76832008</v>
      </c>
      <c r="AX1184" s="42">
        <f t="shared" si="711"/>
        <v>655681509.76832008</v>
      </c>
      <c r="AY1184" s="42">
        <f>SUBTOTAL(9,AS814:AY936)</f>
        <v>218479068</v>
      </c>
      <c r="AZ1184" s="42">
        <f>SUBTOTAL(9,AZ814:AZ936)</f>
        <v>329220217.28236008</v>
      </c>
      <c r="BA1184" s="42">
        <f>SUBTOTAL(9,AZ814:BA936)</f>
        <v>340466420.1973601</v>
      </c>
      <c r="BB1184" s="42">
        <f>SUBTOTAL(9,AZ814:BB936)</f>
        <v>340466420.1973601</v>
      </c>
      <c r="BC1184" s="42">
        <f>SUBTOTAL(9,AZ814:BC936)</f>
        <v>347453439.47736007</v>
      </c>
      <c r="BD1184" s="42">
        <f>SUBTOTAL(9,AZ814:BD936)</f>
        <v>347453439.47736007</v>
      </c>
      <c r="BE1184" s="42">
        <f>SUBTOTAL(9,AZ814:BE936)</f>
        <v>347610239.47736007</v>
      </c>
      <c r="BF1184" s="42">
        <f>SUBTOTAL(9,AZ814:BF936)</f>
        <v>697882980.9547199</v>
      </c>
    </row>
    <row r="1185" spans="1:58" ht="26.25" hidden="1" customHeight="1">
      <c r="A1185" s="52"/>
      <c r="B1185" s="52"/>
      <c r="C1185" s="52"/>
      <c r="D1185" s="83"/>
      <c r="E1185" s="83"/>
      <c r="F1185" s="50"/>
      <c r="G1185" s="50"/>
      <c r="H1185" s="52"/>
      <c r="I1185" s="52"/>
      <c r="J1185" s="42"/>
      <c r="K1185" s="42"/>
      <c r="L1185" s="42"/>
      <c r="M1185" s="42"/>
      <c r="N1185" s="42"/>
      <c r="O1185" s="42"/>
      <c r="P1185" s="42">
        <f t="shared" ref="P1185:BF1185" si="712">+P908+P924</f>
        <v>655769.34699999995</v>
      </c>
      <c r="Q1185" s="42">
        <f t="shared" si="712"/>
        <v>760240.78799999994</v>
      </c>
      <c r="R1185" s="42">
        <f t="shared" si="712"/>
        <v>0</v>
      </c>
      <c r="S1185" s="42">
        <f t="shared" si="712"/>
        <v>0</v>
      </c>
      <c r="T1185" s="42">
        <f t="shared" si="712"/>
        <v>0</v>
      </c>
      <c r="U1185" s="42">
        <f t="shared" si="712"/>
        <v>0</v>
      </c>
      <c r="V1185" s="42">
        <f t="shared" si="712"/>
        <v>0</v>
      </c>
      <c r="W1185" s="42">
        <f t="shared" si="712"/>
        <v>760240.78799999994</v>
      </c>
      <c r="X1185" s="42">
        <f t="shared" si="712"/>
        <v>582540.05437999999</v>
      </c>
      <c r="Y1185" s="42">
        <f t="shared" si="712"/>
        <v>0</v>
      </c>
      <c r="Z1185" s="42">
        <f t="shared" si="712"/>
        <v>0</v>
      </c>
      <c r="AA1185" s="42">
        <f t="shared" si="712"/>
        <v>0</v>
      </c>
      <c r="AB1185" s="42">
        <f t="shared" si="712"/>
        <v>0</v>
      </c>
      <c r="AC1185" s="42">
        <f t="shared" si="712"/>
        <v>0</v>
      </c>
      <c r="AD1185" s="42">
        <f t="shared" si="712"/>
        <v>582540.05437999999</v>
      </c>
      <c r="AE1185" s="42">
        <f t="shared" si="712"/>
        <v>857040.1817999999</v>
      </c>
      <c r="AF1185" s="42">
        <f t="shared" si="712"/>
        <v>0</v>
      </c>
      <c r="AG1185" s="42">
        <f t="shared" si="712"/>
        <v>0</v>
      </c>
      <c r="AH1185" s="42">
        <f t="shared" si="712"/>
        <v>0</v>
      </c>
      <c r="AI1185" s="42">
        <f t="shared" si="712"/>
        <v>0</v>
      </c>
      <c r="AJ1185" s="42">
        <f t="shared" si="712"/>
        <v>0</v>
      </c>
      <c r="AK1185" s="42">
        <f t="shared" si="712"/>
        <v>857040.1817999999</v>
      </c>
      <c r="AL1185" s="42">
        <f t="shared" si="712"/>
        <v>2855590.3711799998</v>
      </c>
      <c r="AM1185" s="42">
        <f t="shared" si="712"/>
        <v>0</v>
      </c>
      <c r="AN1185" s="42">
        <f t="shared" si="712"/>
        <v>0</v>
      </c>
      <c r="AO1185" s="42">
        <f t="shared" si="712"/>
        <v>0</v>
      </c>
      <c r="AP1185" s="42">
        <f t="shared" si="712"/>
        <v>0</v>
      </c>
      <c r="AQ1185" s="42">
        <f t="shared" si="712"/>
        <v>0</v>
      </c>
      <c r="AR1185" s="42">
        <f t="shared" si="712"/>
        <v>2855590.3711799998</v>
      </c>
      <c r="AS1185" s="42">
        <f t="shared" ref="AS1185:AY1185" si="713">+AS908+AS924</f>
        <v>0</v>
      </c>
      <c r="AT1185" s="42">
        <f t="shared" si="713"/>
        <v>0</v>
      </c>
      <c r="AU1185" s="42">
        <f t="shared" si="713"/>
        <v>0</v>
      </c>
      <c r="AV1185" s="42">
        <f t="shared" si="713"/>
        <v>0</v>
      </c>
      <c r="AW1185" s="42">
        <f t="shared" si="713"/>
        <v>0</v>
      </c>
      <c r="AX1185" s="42">
        <f t="shared" si="713"/>
        <v>0</v>
      </c>
      <c r="AY1185" s="42">
        <f t="shared" si="713"/>
        <v>0</v>
      </c>
      <c r="AZ1185" s="42">
        <f t="shared" si="712"/>
        <v>2855590.3711799998</v>
      </c>
      <c r="BA1185" s="42">
        <f t="shared" si="712"/>
        <v>0</v>
      </c>
      <c r="BB1185" s="42">
        <f t="shared" si="712"/>
        <v>0</v>
      </c>
      <c r="BC1185" s="42">
        <f t="shared" si="712"/>
        <v>0</v>
      </c>
      <c r="BD1185" s="42">
        <f t="shared" si="712"/>
        <v>0</v>
      </c>
      <c r="BE1185" s="42">
        <f t="shared" si="712"/>
        <v>0</v>
      </c>
      <c r="BF1185" s="42">
        <f t="shared" si="712"/>
        <v>2855590.3711799998</v>
      </c>
    </row>
    <row r="1186" spans="1:58" ht="26.25" hidden="1" customHeight="1">
      <c r="A1186" s="52"/>
      <c r="B1186" s="52"/>
      <c r="C1186" s="52"/>
      <c r="D1186" s="83"/>
      <c r="E1186" s="83"/>
      <c r="F1186" s="50"/>
      <c r="G1186" s="50"/>
      <c r="H1186" s="52"/>
      <c r="I1186" s="52"/>
      <c r="J1186" s="42"/>
      <c r="K1186" s="42"/>
      <c r="L1186" s="42"/>
      <c r="M1186" s="42"/>
      <c r="N1186" s="42"/>
      <c r="O1186" s="42"/>
      <c r="P1186" s="42"/>
      <c r="Q1186" s="42"/>
      <c r="R1186" s="42"/>
      <c r="S1186" s="42"/>
      <c r="T1186" s="42"/>
      <c r="U1186" s="42"/>
      <c r="V1186" s="42"/>
      <c r="W1186" s="42"/>
      <c r="X1186" s="42"/>
      <c r="Y1186" s="42"/>
      <c r="Z1186" s="42"/>
      <c r="AA1186" s="42"/>
      <c r="AB1186" s="42"/>
      <c r="AC1186" s="42"/>
      <c r="AD1186" s="42"/>
      <c r="AE1186" s="42"/>
      <c r="AF1186" s="42"/>
      <c r="AG1186" s="42"/>
      <c r="AH1186" s="42"/>
      <c r="AI1186" s="42"/>
      <c r="AJ1186" s="42"/>
      <c r="AK1186" s="42"/>
      <c r="AL1186" s="42"/>
      <c r="AM1186" s="42"/>
      <c r="AN1186" s="42"/>
      <c r="AO1186" s="42"/>
      <c r="AP1186" s="42"/>
      <c r="AQ1186" s="42"/>
      <c r="AR1186" s="42"/>
      <c r="AS1186" s="42"/>
      <c r="AT1186" s="42"/>
      <c r="AU1186" s="42"/>
      <c r="AV1186" s="42"/>
      <c r="AW1186" s="42"/>
      <c r="AX1186" s="42"/>
      <c r="AY1186" s="42"/>
      <c r="AZ1186" s="42"/>
      <c r="BA1186" s="42"/>
      <c r="BB1186" s="42"/>
      <c r="BC1186" s="42"/>
      <c r="BD1186" s="42"/>
      <c r="BE1186" s="42"/>
      <c r="BF1186" s="42"/>
    </row>
    <row r="1187" spans="1:58" ht="26.25" hidden="1" customHeight="1">
      <c r="A1187" s="52"/>
      <c r="B1187" s="52"/>
      <c r="C1187" s="52"/>
      <c r="D1187" s="83"/>
      <c r="E1187" s="83"/>
      <c r="F1187" s="50"/>
      <c r="G1187" s="50"/>
      <c r="H1187" s="52"/>
      <c r="I1187" s="52"/>
      <c r="J1187" s="42"/>
      <c r="K1187" s="42"/>
      <c r="L1187" s="42"/>
      <c r="M1187" s="42"/>
      <c r="N1187" s="42"/>
      <c r="O1187" s="42"/>
      <c r="P1187" s="42"/>
      <c r="Q1187" s="42"/>
      <c r="R1187" s="42"/>
      <c r="S1187" s="42"/>
      <c r="T1187" s="42"/>
      <c r="U1187" s="42"/>
      <c r="V1187" s="42"/>
      <c r="W1187" s="42"/>
      <c r="X1187" s="42"/>
      <c r="Y1187" s="42"/>
      <c r="Z1187" s="42"/>
      <c r="AA1187" s="42"/>
      <c r="AB1187" s="42"/>
      <c r="AC1187" s="42"/>
      <c r="AD1187" s="42"/>
      <c r="AE1187" s="42"/>
      <c r="AF1187" s="42"/>
      <c r="AG1187" s="42"/>
      <c r="AH1187" s="42"/>
      <c r="AI1187" s="42"/>
      <c r="AJ1187" s="42"/>
      <c r="AK1187" s="42"/>
      <c r="AL1187" s="42"/>
      <c r="AM1187" s="42"/>
      <c r="AN1187" s="42"/>
      <c r="AO1187" s="42"/>
      <c r="AP1187" s="42"/>
      <c r="AQ1187" s="42"/>
      <c r="AR1187" s="42"/>
      <c r="AS1187" s="42"/>
      <c r="AT1187" s="42"/>
      <c r="AU1187" s="42"/>
      <c r="AV1187" s="42"/>
      <c r="AW1187" s="42"/>
      <c r="AX1187" s="42"/>
      <c r="AY1187" s="42"/>
      <c r="AZ1187" s="42"/>
      <c r="BA1187" s="42"/>
      <c r="BB1187" s="42"/>
      <c r="BC1187" s="42"/>
      <c r="BD1187" s="42"/>
      <c r="BE1187" s="42"/>
      <c r="BF1187" s="42"/>
    </row>
    <row r="1188" spans="1:58" ht="26.25" hidden="1" customHeight="1">
      <c r="A1188" s="52"/>
      <c r="B1188" s="52"/>
      <c r="C1188" s="52"/>
      <c r="D1188" s="83"/>
      <c r="E1188" s="83"/>
      <c r="F1188" s="50"/>
      <c r="G1188" s="50"/>
      <c r="H1188" s="52"/>
      <c r="I1188" s="52"/>
      <c r="J1188" s="42"/>
      <c r="K1188" s="42"/>
      <c r="L1188" s="42"/>
      <c r="M1188" s="42"/>
      <c r="N1188" s="42"/>
      <c r="O1188" s="42"/>
      <c r="P1188" s="42"/>
      <c r="Q1188" s="42"/>
      <c r="R1188" s="42"/>
      <c r="S1188" s="42"/>
      <c r="T1188" s="42"/>
      <c r="U1188" s="42"/>
      <c r="V1188" s="42"/>
      <c r="W1188" s="42"/>
      <c r="X1188" s="42"/>
      <c r="Y1188" s="42"/>
      <c r="Z1188" s="42"/>
      <c r="AA1188" s="42"/>
      <c r="AB1188" s="42"/>
      <c r="AC1188" s="42"/>
      <c r="AD1188" s="42"/>
      <c r="AE1188" s="42"/>
      <c r="AF1188" s="42"/>
      <c r="AG1188" s="42"/>
      <c r="AH1188" s="42"/>
      <c r="AI1188" s="42"/>
      <c r="AJ1188" s="42"/>
      <c r="AK1188" s="42"/>
      <c r="AL1188" s="42"/>
      <c r="AM1188" s="42"/>
      <c r="AN1188" s="42"/>
      <c r="AO1188" s="42"/>
      <c r="AP1188" s="42"/>
      <c r="AQ1188" s="42"/>
      <c r="AR1188" s="42"/>
      <c r="AS1188" s="42"/>
      <c r="AT1188" s="42"/>
      <c r="AU1188" s="42"/>
      <c r="AV1188" s="42"/>
      <c r="AW1188" s="42"/>
      <c r="AX1188" s="42"/>
      <c r="AY1188" s="42"/>
      <c r="AZ1188" s="42"/>
      <c r="BA1188" s="42"/>
      <c r="BB1188" s="42"/>
      <c r="BC1188" s="42"/>
      <c r="BD1188" s="42"/>
      <c r="BE1188" s="42"/>
      <c r="BF1188" s="42"/>
    </row>
    <row r="1189" spans="1:58" ht="26.25" hidden="1" customHeight="1">
      <c r="A1189" s="52"/>
      <c r="B1189" s="52"/>
      <c r="C1189" s="52"/>
      <c r="D1189" s="83"/>
      <c r="E1189" s="83"/>
      <c r="F1189" s="50"/>
      <c r="G1189" s="50"/>
      <c r="H1189" s="52"/>
      <c r="I1189" s="52"/>
      <c r="J1189" s="42"/>
      <c r="K1189" s="42"/>
      <c r="L1189" s="42"/>
      <c r="M1189" s="42"/>
      <c r="N1189" s="42"/>
      <c r="O1189" s="42"/>
      <c r="P1189" s="42"/>
      <c r="Q1189" s="42"/>
      <c r="R1189" s="42"/>
      <c r="S1189" s="42"/>
      <c r="T1189" s="42"/>
      <c r="U1189" s="42"/>
      <c r="V1189" s="42"/>
      <c r="W1189" s="42"/>
      <c r="X1189" s="42"/>
      <c r="Y1189" s="42"/>
      <c r="Z1189" s="42"/>
      <c r="AA1189" s="42"/>
      <c r="AB1189" s="42"/>
      <c r="AC1189" s="42"/>
      <c r="AD1189" s="42"/>
      <c r="AE1189" s="42"/>
      <c r="AF1189" s="42"/>
      <c r="AG1189" s="42"/>
      <c r="AH1189" s="42"/>
      <c r="AI1189" s="42"/>
      <c r="AJ1189" s="42"/>
      <c r="AK1189" s="42"/>
      <c r="AL1189" s="42"/>
      <c r="AM1189" s="42"/>
      <c r="AN1189" s="42"/>
      <c r="AO1189" s="42"/>
      <c r="AP1189" s="42"/>
      <c r="AQ1189" s="42"/>
      <c r="AR1189" s="42"/>
      <c r="AS1189" s="42"/>
      <c r="AT1189" s="42"/>
      <c r="AU1189" s="42"/>
      <c r="AV1189" s="42"/>
      <c r="AW1189" s="42"/>
      <c r="AX1189" s="42"/>
      <c r="AY1189" s="42"/>
      <c r="AZ1189" s="42"/>
      <c r="BA1189" s="42"/>
      <c r="BB1189" s="42"/>
      <c r="BC1189" s="42"/>
      <c r="BD1189" s="42"/>
      <c r="BE1189" s="42"/>
      <c r="BF1189" s="42"/>
    </row>
    <row r="1190" spans="1:58" hidden="1">
      <c r="A1190" s="52"/>
      <c r="B1190" s="52"/>
      <c r="C1190" s="52"/>
      <c r="D1190" s="83"/>
      <c r="E1190" s="83"/>
      <c r="F1190" s="50"/>
      <c r="G1190" s="50"/>
      <c r="H1190" s="52"/>
      <c r="I1190" s="52"/>
      <c r="J1190" s="42"/>
      <c r="K1190" s="42"/>
      <c r="L1190" s="42"/>
      <c r="M1190" s="42"/>
      <c r="N1190" s="42"/>
      <c r="O1190" s="42"/>
      <c r="P1190" s="42"/>
      <c r="Q1190" s="42"/>
      <c r="R1190" s="42"/>
      <c r="S1190" s="42"/>
      <c r="T1190" s="42"/>
      <c r="U1190" s="42"/>
      <c r="V1190" s="42"/>
      <c r="W1190" s="42"/>
      <c r="X1190" s="42"/>
      <c r="Y1190" s="42"/>
      <c r="Z1190" s="42"/>
      <c r="AA1190" s="42"/>
      <c r="AB1190" s="42"/>
      <c r="AC1190" s="42"/>
      <c r="AD1190" s="42"/>
      <c r="AE1190" s="42"/>
      <c r="AF1190" s="42"/>
      <c r="AG1190" s="42"/>
      <c r="AH1190" s="42"/>
      <c r="AI1190" s="42"/>
      <c r="AJ1190" s="42"/>
      <c r="AK1190" s="42"/>
      <c r="AL1190" s="42"/>
      <c r="AM1190" s="42"/>
      <c r="AN1190" s="42"/>
      <c r="AO1190" s="42"/>
      <c r="AP1190" s="42"/>
      <c r="AQ1190" s="42"/>
      <c r="AR1190" s="42"/>
      <c r="AS1190" s="42"/>
      <c r="AT1190" s="42"/>
      <c r="AU1190" s="42"/>
      <c r="AV1190" s="42"/>
      <c r="AW1190" s="42"/>
      <c r="AX1190" s="42"/>
      <c r="AY1190" s="42"/>
      <c r="AZ1190" s="42"/>
      <c r="BA1190" s="42"/>
      <c r="BB1190" s="42"/>
      <c r="BC1190" s="42"/>
      <c r="BD1190" s="42"/>
      <c r="BE1190" s="42"/>
      <c r="BF1190" s="42"/>
    </row>
    <row r="1191" spans="1:58" ht="26.25" hidden="1" customHeight="1">
      <c r="A1191" s="52"/>
      <c r="B1191" s="52"/>
      <c r="C1191" s="52"/>
      <c r="D1191" s="83"/>
      <c r="E1191" s="83"/>
      <c r="F1191" s="50"/>
      <c r="G1191" s="50"/>
      <c r="H1191" s="52"/>
      <c r="I1191" s="52"/>
      <c r="J1191" s="42"/>
      <c r="K1191" s="42"/>
      <c r="L1191" s="42"/>
      <c r="M1191" s="42"/>
      <c r="N1191" s="42"/>
      <c r="O1191" s="42"/>
      <c r="P1191" s="42"/>
      <c r="Q1191" s="42"/>
      <c r="R1191" s="42"/>
      <c r="S1191" s="42"/>
      <c r="T1191" s="42"/>
      <c r="U1191" s="42"/>
      <c r="V1191" s="42"/>
      <c r="W1191" s="42"/>
      <c r="X1191" s="42"/>
      <c r="Y1191" s="42"/>
      <c r="Z1191" s="42"/>
      <c r="AA1191" s="42"/>
      <c r="AB1191" s="42"/>
      <c r="AC1191" s="42"/>
      <c r="AD1191" s="42"/>
      <c r="AE1191" s="42"/>
      <c r="AF1191" s="42"/>
      <c r="AG1191" s="42"/>
      <c r="AH1191" s="42"/>
      <c r="AI1191" s="42"/>
      <c r="AJ1191" s="42"/>
      <c r="AK1191" s="42"/>
      <c r="AL1191" s="42"/>
      <c r="AM1191" s="42"/>
      <c r="AN1191" s="42"/>
      <c r="AO1191" s="42"/>
      <c r="AP1191" s="42"/>
      <c r="AQ1191" s="42"/>
      <c r="AR1191" s="42"/>
      <c r="AS1191" s="42"/>
      <c r="AT1191" s="42"/>
      <c r="AU1191" s="42"/>
      <c r="AV1191" s="42"/>
      <c r="AW1191" s="42"/>
      <c r="AX1191" s="42"/>
      <c r="AY1191" s="42"/>
      <c r="AZ1191" s="42"/>
      <c r="BA1191" s="42"/>
      <c r="BB1191" s="42"/>
      <c r="BC1191" s="42"/>
      <c r="BD1191" s="42"/>
      <c r="BE1191" s="42"/>
      <c r="BF1191" s="42"/>
    </row>
    <row r="1192" spans="1:58" ht="26.25" hidden="1" customHeight="1">
      <c r="A1192" s="52"/>
      <c r="B1192" s="52"/>
      <c r="C1192" s="52"/>
      <c r="D1192" s="83"/>
      <c r="E1192" s="83"/>
      <c r="F1192" s="50"/>
      <c r="G1192" s="50"/>
      <c r="H1192" s="52"/>
      <c r="I1192" s="52"/>
      <c r="J1192" s="42"/>
      <c r="K1192" s="42"/>
      <c r="L1192" s="42"/>
      <c r="M1192" s="42"/>
      <c r="N1192" s="42"/>
      <c r="O1192" s="42"/>
      <c r="P1192" s="42"/>
      <c r="Q1192" s="42"/>
      <c r="R1192" s="42"/>
      <c r="S1192" s="42"/>
      <c r="T1192" s="42"/>
      <c r="U1192" s="42"/>
      <c r="V1192" s="42"/>
      <c r="W1192" s="42"/>
      <c r="X1192" s="42"/>
      <c r="Y1192" s="42"/>
      <c r="Z1192" s="42"/>
      <c r="AA1192" s="42"/>
      <c r="AB1192" s="42"/>
      <c r="AC1192" s="42"/>
      <c r="AD1192" s="42"/>
      <c r="AE1192" s="42"/>
      <c r="AF1192" s="42"/>
      <c r="AG1192" s="42"/>
      <c r="AH1192" s="42"/>
      <c r="AI1192" s="42"/>
      <c r="AJ1192" s="42"/>
      <c r="AK1192" s="42"/>
      <c r="AL1192" s="42"/>
      <c r="AM1192" s="42"/>
      <c r="AN1192" s="42"/>
      <c r="AO1192" s="42"/>
      <c r="AP1192" s="42"/>
      <c r="AQ1192" s="42"/>
      <c r="AR1192" s="42"/>
      <c r="AS1192" s="42"/>
      <c r="AT1192" s="42"/>
      <c r="AU1192" s="42"/>
      <c r="AV1192" s="42"/>
      <c r="AW1192" s="42"/>
      <c r="AX1192" s="42"/>
      <c r="AY1192" s="42"/>
      <c r="AZ1192" s="42"/>
      <c r="BA1192" s="42"/>
      <c r="BB1192" s="42"/>
      <c r="BC1192" s="42"/>
      <c r="BD1192" s="42"/>
      <c r="BE1192" s="42"/>
      <c r="BF1192" s="42"/>
    </row>
    <row r="1193" spans="1:58" ht="26.25" hidden="1" customHeight="1">
      <c r="A1193" s="52"/>
      <c r="B1193" s="52"/>
      <c r="C1193" s="52"/>
      <c r="D1193" s="83"/>
      <c r="E1193" s="83"/>
      <c r="F1193" s="50"/>
      <c r="G1193" s="50"/>
      <c r="H1193" s="52"/>
      <c r="I1193" s="52"/>
      <c r="J1193" s="42">
        <f t="shared" ref="J1193:AZ1193" si="714">SUBTOTAL(9,J165:J971)</f>
        <v>372585265.03400004</v>
      </c>
      <c r="K1193" s="42">
        <f t="shared" si="714"/>
        <v>10344708.535</v>
      </c>
      <c r="L1193" s="42">
        <f t="shared" si="714"/>
        <v>0</v>
      </c>
      <c r="M1193" s="42">
        <f t="shared" si="714"/>
        <v>999850.3769687796</v>
      </c>
      <c r="N1193" s="42">
        <f t="shared" si="714"/>
        <v>48916739.899999999</v>
      </c>
      <c r="O1193" s="42">
        <f t="shared" si="714"/>
        <v>16140194</v>
      </c>
      <c r="P1193" s="42">
        <f t="shared" si="714"/>
        <v>448986757.84596878</v>
      </c>
      <c r="Q1193" s="42">
        <f t="shared" si="714"/>
        <v>491684170.55915999</v>
      </c>
      <c r="R1193" s="42">
        <f t="shared" si="714"/>
        <v>12834240.460000001</v>
      </c>
      <c r="S1193" s="42">
        <f t="shared" si="714"/>
        <v>4694000</v>
      </c>
      <c r="T1193" s="42">
        <f t="shared" si="714"/>
        <v>659771.31496877945</v>
      </c>
      <c r="U1193" s="42">
        <f t="shared" si="714"/>
        <v>145589093.90000001</v>
      </c>
      <c r="V1193" s="42">
        <f t="shared" si="714"/>
        <v>6225660</v>
      </c>
      <c r="W1193" s="42">
        <f t="shared" si="714"/>
        <v>661686936.23412871</v>
      </c>
      <c r="X1193" s="42">
        <f t="shared" si="714"/>
        <v>549266374.30876005</v>
      </c>
      <c r="Y1193" s="42">
        <f t="shared" si="714"/>
        <v>12173523.460000001</v>
      </c>
      <c r="Z1193" s="42">
        <f t="shared" si="714"/>
        <v>0</v>
      </c>
      <c r="AA1193" s="42">
        <f t="shared" si="714"/>
        <v>54768820.640000001</v>
      </c>
      <c r="AB1193" s="42">
        <f t="shared" si="714"/>
        <v>142146182.13999999</v>
      </c>
      <c r="AC1193" s="42">
        <f t="shared" si="714"/>
        <v>4509926</v>
      </c>
      <c r="AD1193" s="42">
        <f t="shared" si="714"/>
        <v>762864826.54876006</v>
      </c>
      <c r="AE1193" s="42">
        <f t="shared" si="714"/>
        <v>508530009.16360009</v>
      </c>
      <c r="AF1193" s="42">
        <f t="shared" si="714"/>
        <v>21034687.460000001</v>
      </c>
      <c r="AG1193" s="42">
        <f t="shared" si="714"/>
        <v>0</v>
      </c>
      <c r="AH1193" s="42">
        <f t="shared" si="714"/>
        <v>2933600</v>
      </c>
      <c r="AI1193" s="42">
        <f t="shared" si="714"/>
        <v>28241379.739999995</v>
      </c>
      <c r="AJ1193" s="42">
        <f t="shared" si="714"/>
        <v>2549920</v>
      </c>
      <c r="AK1193" s="42">
        <f t="shared" si="714"/>
        <v>563289596.36360002</v>
      </c>
      <c r="AL1193" s="42">
        <f t="shared" si="714"/>
        <v>2023229819.0655198</v>
      </c>
      <c r="AM1193" s="42">
        <f t="shared" si="714"/>
        <v>56387159.914999999</v>
      </c>
      <c r="AN1193" s="42">
        <f t="shared" si="714"/>
        <v>4694000</v>
      </c>
      <c r="AO1193" s="42">
        <f t="shared" si="714"/>
        <v>59703150.331937559</v>
      </c>
      <c r="AP1193" s="42">
        <f t="shared" si="714"/>
        <v>364893395.67999995</v>
      </c>
      <c r="AQ1193" s="42">
        <f t="shared" si="714"/>
        <v>29425700</v>
      </c>
      <c r="AR1193" s="42">
        <f t="shared" si="714"/>
        <v>2540995726.9824572</v>
      </c>
      <c r="AS1193" s="42">
        <f t="shared" ref="AS1193:AY1193" si="715">SUBTOTAL(9,AS165:AS971)</f>
        <v>1008167499.54</v>
      </c>
      <c r="AT1193" s="42">
        <f t="shared" si="715"/>
        <v>372994</v>
      </c>
      <c r="AU1193" s="42">
        <f t="shared" si="715"/>
        <v>0</v>
      </c>
      <c r="AV1193" s="42">
        <f t="shared" si="715"/>
        <v>0</v>
      </c>
      <c r="AW1193" s="42">
        <f t="shared" si="715"/>
        <v>9120160</v>
      </c>
      <c r="AX1193" s="42">
        <f t="shared" si="715"/>
        <v>1021.2</v>
      </c>
      <c r="AY1193" s="42">
        <f t="shared" si="715"/>
        <v>1017661674.74</v>
      </c>
      <c r="AZ1193" s="42">
        <f t="shared" si="714"/>
        <v>3031397318.6055198</v>
      </c>
      <c r="BA1193" s="42">
        <f t="shared" ref="BA1193:BF1193" si="716">SUBTOTAL(9,BA165:BA971)</f>
        <v>56760153.914999999</v>
      </c>
      <c r="BB1193" s="42">
        <f t="shared" si="716"/>
        <v>4694000</v>
      </c>
      <c r="BC1193" s="42">
        <f t="shared" si="716"/>
        <v>59703150.331937559</v>
      </c>
      <c r="BD1193" s="42">
        <f t="shared" si="716"/>
        <v>374013555.67999995</v>
      </c>
      <c r="BE1193" s="42">
        <f t="shared" si="716"/>
        <v>29426721.199999999</v>
      </c>
      <c r="BF1193" s="42">
        <f t="shared" si="716"/>
        <v>3558657401.7324572</v>
      </c>
    </row>
    <row r="1194" spans="1:58" ht="26.25" hidden="1" customHeight="1">
      <c r="A1194" s="52"/>
      <c r="B1194" s="52"/>
      <c r="C1194" s="52"/>
      <c r="D1194" s="83"/>
      <c r="E1194" s="83"/>
      <c r="F1194" s="50"/>
      <c r="G1194" s="50"/>
      <c r="H1194" s="52"/>
      <c r="I1194" s="52"/>
      <c r="J1194" s="42"/>
      <c r="K1194" s="42"/>
      <c r="L1194" s="42"/>
      <c r="M1194" s="42"/>
      <c r="N1194" s="42"/>
      <c r="O1194" s="42"/>
      <c r="P1194" s="42"/>
      <c r="Q1194" s="42"/>
      <c r="R1194" s="42"/>
      <c r="S1194" s="42"/>
      <c r="T1194" s="42"/>
      <c r="U1194" s="42"/>
      <c r="V1194" s="42"/>
      <c r="W1194" s="42"/>
      <c r="X1194" s="42"/>
      <c r="Y1194" s="42"/>
      <c r="Z1194" s="42"/>
      <c r="AA1194" s="42"/>
      <c r="AB1194" s="42"/>
      <c r="AC1194" s="42"/>
      <c r="AD1194" s="42"/>
      <c r="AE1194" s="42"/>
      <c r="AF1194" s="42"/>
      <c r="AG1194" s="42"/>
      <c r="AH1194" s="42"/>
      <c r="AI1194" s="42"/>
      <c r="AJ1194" s="42"/>
      <c r="AK1194" s="42"/>
      <c r="AL1194" s="42"/>
      <c r="AM1194" s="42"/>
      <c r="AN1194" s="42"/>
      <c r="AO1194" s="42"/>
      <c r="AP1194" s="42"/>
      <c r="AQ1194" s="42"/>
      <c r="AR1194" s="42"/>
      <c r="AS1194" s="42"/>
      <c r="AT1194" s="42"/>
      <c r="AU1194" s="42"/>
      <c r="AV1194" s="42"/>
      <c r="AW1194" s="42"/>
      <c r="AX1194" s="42"/>
      <c r="AY1194" s="42"/>
      <c r="AZ1194" s="42"/>
      <c r="BA1194" s="42"/>
      <c r="BB1194" s="42"/>
      <c r="BC1194" s="42"/>
      <c r="BD1194" s="42"/>
      <c r="BE1194" s="42"/>
      <c r="BF1194" s="42"/>
    </row>
    <row r="1195" spans="1:58" ht="26.25" hidden="1" customHeight="1">
      <c r="A1195" s="52"/>
      <c r="B1195" s="52"/>
      <c r="C1195" s="52"/>
      <c r="D1195" s="83"/>
      <c r="E1195" s="83"/>
      <c r="F1195" s="50"/>
      <c r="G1195" s="50"/>
      <c r="H1195" s="52"/>
      <c r="I1195" s="52">
        <f>92+16</f>
        <v>108</v>
      </c>
      <c r="J1195" s="42"/>
      <c r="K1195" s="42"/>
      <c r="L1195" s="42"/>
      <c r="M1195" s="42"/>
      <c r="N1195" s="42"/>
      <c r="O1195" s="42"/>
      <c r="P1195" s="42"/>
      <c r="Q1195" s="42"/>
      <c r="R1195" s="42"/>
      <c r="S1195" s="42"/>
      <c r="T1195" s="42"/>
      <c r="U1195" s="42"/>
      <c r="V1195" s="42"/>
      <c r="W1195" s="42"/>
      <c r="X1195" s="42"/>
      <c r="Y1195" s="42"/>
      <c r="Z1195" s="42"/>
      <c r="AA1195" s="42"/>
      <c r="AB1195" s="42"/>
      <c r="AC1195" s="42"/>
      <c r="AD1195" s="42"/>
      <c r="AE1195" s="42"/>
      <c r="AF1195" s="42"/>
      <c r="AG1195" s="42"/>
      <c r="AH1195" s="42"/>
      <c r="AI1195" s="42"/>
      <c r="AJ1195" s="42"/>
      <c r="AK1195" s="42"/>
      <c r="AL1195" s="42"/>
      <c r="AM1195" s="42"/>
      <c r="AN1195" s="42"/>
      <c r="AO1195" s="42"/>
      <c r="AP1195" s="42"/>
      <c r="AQ1195" s="42"/>
      <c r="AR1195" s="42"/>
      <c r="AS1195" s="42"/>
      <c r="AT1195" s="42"/>
      <c r="AU1195" s="42"/>
      <c r="AV1195" s="42"/>
      <c r="AW1195" s="42"/>
      <c r="AX1195" s="42"/>
      <c r="AY1195" s="42"/>
      <c r="AZ1195" s="42"/>
      <c r="BA1195" s="42"/>
      <c r="BB1195" s="42"/>
      <c r="BC1195" s="42"/>
      <c r="BD1195" s="42"/>
      <c r="BE1195" s="42"/>
      <c r="BF1195" s="42"/>
    </row>
    <row r="1196" spans="1:58" ht="26.25" hidden="1" customHeight="1">
      <c r="A1196" s="52"/>
      <c r="B1196" s="52"/>
      <c r="C1196" s="52"/>
      <c r="D1196" s="83"/>
      <c r="E1196" s="83"/>
      <c r="F1196" s="50"/>
      <c r="G1196" s="50"/>
      <c r="H1196" s="52"/>
      <c r="I1196" s="52"/>
      <c r="J1196" s="42">
        <f t="shared" ref="J1196:AK1196" si="717">SUBTOTAL(9,J10:J838)</f>
        <v>295300470.67000002</v>
      </c>
      <c r="K1196" s="42">
        <f t="shared" si="717"/>
        <v>19302980</v>
      </c>
      <c r="L1196" s="42">
        <f t="shared" si="717"/>
        <v>0</v>
      </c>
      <c r="M1196" s="42">
        <f t="shared" si="717"/>
        <v>925096.31696877955</v>
      </c>
      <c r="N1196" s="42">
        <f t="shared" si="717"/>
        <v>49390819.899999999</v>
      </c>
      <c r="O1196" s="42">
        <f t="shared" si="717"/>
        <v>16140194</v>
      </c>
      <c r="P1196" s="42">
        <f t="shared" si="717"/>
        <v>381059560.88696873</v>
      </c>
      <c r="Q1196" s="42">
        <f t="shared" si="717"/>
        <v>377211405.98316002</v>
      </c>
      <c r="R1196" s="42">
        <f t="shared" si="717"/>
        <v>18778066</v>
      </c>
      <c r="S1196" s="42">
        <f t="shared" si="717"/>
        <v>4694000</v>
      </c>
      <c r="T1196" s="42">
        <f t="shared" si="717"/>
        <v>1681141.3149687797</v>
      </c>
      <c r="U1196" s="42">
        <f t="shared" si="717"/>
        <v>146099033.90000001</v>
      </c>
      <c r="V1196" s="42">
        <f t="shared" si="717"/>
        <v>6177660</v>
      </c>
      <c r="W1196" s="42">
        <f t="shared" si="717"/>
        <v>554641307.1981287</v>
      </c>
      <c r="X1196" s="42">
        <f t="shared" si="717"/>
        <v>364958663.60000002</v>
      </c>
      <c r="Y1196" s="42">
        <f t="shared" si="717"/>
        <v>17092310</v>
      </c>
      <c r="Z1196" s="42">
        <f t="shared" si="717"/>
        <v>0</v>
      </c>
      <c r="AA1196" s="42">
        <f t="shared" si="717"/>
        <v>54424119.060000002</v>
      </c>
      <c r="AB1196" s="42">
        <f t="shared" si="717"/>
        <v>144872972.13999999</v>
      </c>
      <c r="AC1196" s="42">
        <f t="shared" si="717"/>
        <v>4437426</v>
      </c>
      <c r="AD1196" s="42">
        <f t="shared" si="717"/>
        <v>585785490.79999995</v>
      </c>
      <c r="AE1196" s="42">
        <f t="shared" si="717"/>
        <v>358152385.60000002</v>
      </c>
      <c r="AF1196" s="42">
        <f t="shared" si="717"/>
        <v>25157664</v>
      </c>
      <c r="AG1196" s="42">
        <f t="shared" si="717"/>
        <v>0</v>
      </c>
      <c r="AH1196" s="42">
        <f t="shared" si="717"/>
        <v>2933600</v>
      </c>
      <c r="AI1196" s="42">
        <f t="shared" si="717"/>
        <v>33189349.739999995</v>
      </c>
      <c r="AJ1196" s="42">
        <f t="shared" si="717"/>
        <v>2513620</v>
      </c>
      <c r="AK1196" s="42">
        <f t="shared" si="717"/>
        <v>421946619.34000003</v>
      </c>
      <c r="AL1196" s="42">
        <f t="shared" ref="AL1196:BF1196" si="718">SUBTOTAL(9,AL10:AL838)</f>
        <v>1395622925.8531599</v>
      </c>
      <c r="AM1196" s="42">
        <f t="shared" si="718"/>
        <v>80331020</v>
      </c>
      <c r="AN1196" s="42">
        <f t="shared" si="718"/>
        <v>4694000</v>
      </c>
      <c r="AO1196" s="42">
        <f t="shared" si="718"/>
        <v>60046276.691937558</v>
      </c>
      <c r="AP1196" s="42">
        <f t="shared" si="718"/>
        <v>373552175.67999995</v>
      </c>
      <c r="AQ1196" s="42">
        <f t="shared" si="718"/>
        <v>29268900</v>
      </c>
      <c r="AR1196" s="42">
        <f t="shared" si="718"/>
        <v>1944846549.2200973</v>
      </c>
      <c r="AS1196" s="42">
        <f t="shared" ref="AS1196:AY1196" si="719">SUBTOTAL(9,AS10:AS838)</f>
        <v>251509382.53999999</v>
      </c>
      <c r="AT1196" s="42">
        <f t="shared" si="719"/>
        <v>502994</v>
      </c>
      <c r="AU1196" s="42">
        <f t="shared" si="719"/>
        <v>0</v>
      </c>
      <c r="AV1196" s="42">
        <f t="shared" si="719"/>
        <v>0</v>
      </c>
      <c r="AW1196" s="42">
        <f t="shared" si="719"/>
        <v>12977840</v>
      </c>
      <c r="AX1196" s="42">
        <f t="shared" si="719"/>
        <v>1021.2</v>
      </c>
      <c r="AY1196" s="42">
        <f t="shared" si="719"/>
        <v>264991237.74000001</v>
      </c>
      <c r="AZ1196" s="42">
        <f t="shared" si="718"/>
        <v>1647132308.3931599</v>
      </c>
      <c r="BA1196" s="42">
        <f t="shared" si="718"/>
        <v>80834014</v>
      </c>
      <c r="BB1196" s="42">
        <f t="shared" si="718"/>
        <v>4694000</v>
      </c>
      <c r="BC1196" s="42">
        <f t="shared" si="718"/>
        <v>60046276.691937558</v>
      </c>
      <c r="BD1196" s="42">
        <f t="shared" si="718"/>
        <v>386530015.67999995</v>
      </c>
      <c r="BE1196" s="42">
        <f t="shared" si="718"/>
        <v>29269921.199999999</v>
      </c>
      <c r="BF1196" s="42">
        <f t="shared" si="718"/>
        <v>2209837786.9650974</v>
      </c>
    </row>
    <row r="1197" spans="1:58" hidden="1">
      <c r="A1197" s="52"/>
      <c r="B1197" s="52"/>
      <c r="C1197" s="52"/>
      <c r="D1197" s="83"/>
      <c r="E1197" s="83"/>
      <c r="F1197" s="50"/>
      <c r="G1197" s="50"/>
      <c r="H1197" s="52"/>
      <c r="I1197" s="52"/>
      <c r="J1197" s="42"/>
      <c r="K1197" s="42"/>
      <c r="L1197" s="42"/>
      <c r="M1197" s="42"/>
      <c r="N1197" s="42"/>
      <c r="O1197" s="42"/>
      <c r="P1197" s="42"/>
      <c r="Q1197" s="42"/>
      <c r="R1197" s="42"/>
      <c r="S1197" s="42"/>
      <c r="T1197" s="42"/>
      <c r="U1197" s="42"/>
      <c r="V1197" s="42"/>
      <c r="W1197" s="42"/>
      <c r="X1197" s="42"/>
      <c r="Y1197" s="42"/>
      <c r="Z1197" s="42"/>
      <c r="AA1197" s="42"/>
      <c r="AB1197" s="42"/>
      <c r="AC1197" s="42"/>
      <c r="AD1197" s="42"/>
      <c r="AE1197" s="42"/>
      <c r="AF1197" s="42"/>
      <c r="AG1197" s="42"/>
      <c r="AH1197" s="42"/>
      <c r="AI1197" s="42"/>
      <c r="AJ1197" s="42"/>
      <c r="AK1197" s="42"/>
      <c r="AL1197" s="42"/>
      <c r="AM1197" s="42"/>
      <c r="AN1197" s="42"/>
      <c r="AO1197" s="42"/>
      <c r="AP1197" s="42"/>
      <c r="AQ1197" s="42"/>
      <c r="AR1197" s="42"/>
      <c r="AS1197" s="42"/>
      <c r="AT1197" s="42"/>
      <c r="AU1197" s="42"/>
      <c r="AV1197" s="42"/>
      <c r="AW1197" s="42"/>
      <c r="AX1197" s="42"/>
      <c r="AY1197" s="42"/>
      <c r="AZ1197" s="42"/>
      <c r="BA1197" s="42"/>
      <c r="BB1197" s="42"/>
      <c r="BC1197" s="42"/>
      <c r="BD1197" s="42"/>
      <c r="BE1197" s="42"/>
      <c r="BF1197" s="42"/>
    </row>
    <row r="1198" spans="1:58" hidden="1">
      <c r="A1198" s="52"/>
      <c r="B1198" s="52"/>
      <c r="C1198" s="52"/>
      <c r="D1198" s="83"/>
      <c r="E1198" s="83"/>
      <c r="F1198" s="50"/>
      <c r="G1198" s="50"/>
      <c r="H1198" s="52"/>
      <c r="I1198" s="52"/>
      <c r="J1198" s="42"/>
      <c r="K1198" s="42"/>
      <c r="L1198" s="42"/>
      <c r="M1198" s="42"/>
      <c r="N1198" s="42"/>
      <c r="O1198" s="42"/>
      <c r="P1198" s="42"/>
      <c r="Q1198" s="42"/>
      <c r="R1198" s="42"/>
      <c r="S1198" s="42"/>
      <c r="T1198" s="42"/>
      <c r="U1198" s="42"/>
      <c r="V1198" s="42"/>
      <c r="W1198" s="42"/>
      <c r="X1198" s="42"/>
      <c r="Y1198" s="42"/>
      <c r="Z1198" s="42"/>
      <c r="AA1198" s="42"/>
      <c r="AB1198" s="42"/>
      <c r="AC1198" s="42"/>
      <c r="AD1198" s="42"/>
      <c r="AE1198" s="42"/>
      <c r="AF1198" s="42"/>
      <c r="AG1198" s="42"/>
      <c r="AH1198" s="42"/>
      <c r="AI1198" s="42"/>
      <c r="AJ1198" s="42"/>
      <c r="AK1198" s="42"/>
      <c r="AL1198" s="42"/>
      <c r="AM1198" s="42"/>
      <c r="AN1198" s="42"/>
      <c r="AO1198" s="42"/>
      <c r="AP1198" s="42"/>
      <c r="AQ1198" s="42"/>
      <c r="AR1198" s="42"/>
      <c r="AS1198" s="42"/>
      <c r="AT1198" s="42"/>
      <c r="AU1198" s="42"/>
      <c r="AV1198" s="42"/>
      <c r="AW1198" s="42"/>
      <c r="AX1198" s="42"/>
      <c r="AY1198" s="42"/>
      <c r="AZ1198" s="42"/>
      <c r="BA1198" s="42"/>
      <c r="BB1198" s="42"/>
      <c r="BC1198" s="42"/>
      <c r="BD1198" s="42"/>
      <c r="BE1198" s="42"/>
      <c r="BF1198" s="42"/>
    </row>
    <row r="1199" spans="1:58" hidden="1">
      <c r="A1199" s="52"/>
      <c r="B1199" s="52"/>
      <c r="C1199" s="52"/>
      <c r="D1199" s="83"/>
      <c r="E1199" s="83"/>
      <c r="F1199" s="50"/>
      <c r="G1199" s="50"/>
      <c r="H1199" s="52"/>
      <c r="I1199" s="52"/>
      <c r="J1199" s="42">
        <f t="shared" ref="J1199:AK1199" si="720">SUBTOTAL(9,J10:J929)</f>
        <v>313046623.53400004</v>
      </c>
      <c r="K1199" s="42">
        <f t="shared" si="720"/>
        <v>19319041.535</v>
      </c>
      <c r="L1199" s="42">
        <f t="shared" si="720"/>
        <v>0</v>
      </c>
      <c r="M1199" s="42">
        <f t="shared" si="720"/>
        <v>999850.3769687796</v>
      </c>
      <c r="N1199" s="42">
        <f t="shared" si="720"/>
        <v>49390819.899999999</v>
      </c>
      <c r="O1199" s="42">
        <f t="shared" si="720"/>
        <v>16140194</v>
      </c>
      <c r="P1199" s="42">
        <f t="shared" si="720"/>
        <v>398896529.34596878</v>
      </c>
      <c r="Q1199" s="42">
        <f t="shared" si="720"/>
        <v>400000585.55915999</v>
      </c>
      <c r="R1199" s="42">
        <f t="shared" si="720"/>
        <v>18779604.460000001</v>
      </c>
      <c r="S1199" s="42">
        <f t="shared" si="720"/>
        <v>4694000</v>
      </c>
      <c r="T1199" s="42">
        <f t="shared" si="720"/>
        <v>1681141.3149687797</v>
      </c>
      <c r="U1199" s="42">
        <f t="shared" si="720"/>
        <v>146099033.90000001</v>
      </c>
      <c r="V1199" s="42">
        <f t="shared" si="720"/>
        <v>6225660</v>
      </c>
      <c r="W1199" s="42">
        <f t="shared" si="720"/>
        <v>577480025.23412871</v>
      </c>
      <c r="X1199" s="42">
        <f t="shared" si="720"/>
        <v>386360287.30876005</v>
      </c>
      <c r="Y1199" s="42">
        <f t="shared" si="720"/>
        <v>17093848.460000001</v>
      </c>
      <c r="Z1199" s="42">
        <f t="shared" si="720"/>
        <v>0</v>
      </c>
      <c r="AA1199" s="42">
        <f t="shared" si="720"/>
        <v>54768820.640000001</v>
      </c>
      <c r="AB1199" s="42">
        <f t="shared" si="720"/>
        <v>144872972.13999999</v>
      </c>
      <c r="AC1199" s="42">
        <f t="shared" si="720"/>
        <v>4509926</v>
      </c>
      <c r="AD1199" s="42">
        <f t="shared" si="720"/>
        <v>607605854.54876006</v>
      </c>
      <c r="AE1199" s="42">
        <f t="shared" si="720"/>
        <v>386183861.56360006</v>
      </c>
      <c r="AF1199" s="42">
        <f t="shared" si="720"/>
        <v>25159202.460000001</v>
      </c>
      <c r="AG1199" s="42">
        <f t="shared" si="720"/>
        <v>0</v>
      </c>
      <c r="AH1199" s="42">
        <f t="shared" si="720"/>
        <v>2933600</v>
      </c>
      <c r="AI1199" s="42">
        <f t="shared" si="720"/>
        <v>33189349.739999995</v>
      </c>
      <c r="AJ1199" s="42">
        <f t="shared" si="720"/>
        <v>2549920</v>
      </c>
      <c r="AK1199" s="42">
        <f t="shared" si="720"/>
        <v>450015933.76360005</v>
      </c>
      <c r="AL1199" s="42">
        <f t="shared" ref="AL1199:BF1199" si="721">SUBTOTAL(9,AL10:AL929)</f>
        <v>1485591357.9655199</v>
      </c>
      <c r="AM1199" s="42">
        <f t="shared" si="721"/>
        <v>80351696.915000007</v>
      </c>
      <c r="AN1199" s="42">
        <f t="shared" si="721"/>
        <v>4694000</v>
      </c>
      <c r="AO1199" s="42">
        <f t="shared" si="721"/>
        <v>60724520.331937559</v>
      </c>
      <c r="AP1199" s="42">
        <f t="shared" si="721"/>
        <v>373552175.67999995</v>
      </c>
      <c r="AQ1199" s="42">
        <f t="shared" si="721"/>
        <v>29425700</v>
      </c>
      <c r="AR1199" s="42">
        <f t="shared" si="721"/>
        <v>2037001952.8824573</v>
      </c>
      <c r="AS1199" s="42">
        <f t="shared" ref="AS1199:AY1199" si="722">SUBTOTAL(9,AS10:AS929)</f>
        <v>306129149.53999996</v>
      </c>
      <c r="AT1199" s="42">
        <f t="shared" si="722"/>
        <v>502994</v>
      </c>
      <c r="AU1199" s="42">
        <f t="shared" si="722"/>
        <v>0</v>
      </c>
      <c r="AV1199" s="42">
        <f t="shared" si="722"/>
        <v>0</v>
      </c>
      <c r="AW1199" s="42">
        <f t="shared" si="722"/>
        <v>12977840</v>
      </c>
      <c r="AX1199" s="42">
        <f t="shared" si="722"/>
        <v>1021.2</v>
      </c>
      <c r="AY1199" s="42">
        <f t="shared" si="722"/>
        <v>319611004.74000001</v>
      </c>
      <c r="AZ1199" s="42">
        <f t="shared" si="721"/>
        <v>1791720507.5055199</v>
      </c>
      <c r="BA1199" s="42">
        <f t="shared" si="721"/>
        <v>80854690.915000007</v>
      </c>
      <c r="BB1199" s="42">
        <f t="shared" si="721"/>
        <v>4694000</v>
      </c>
      <c r="BC1199" s="42">
        <f t="shared" si="721"/>
        <v>60724520.331937559</v>
      </c>
      <c r="BD1199" s="42">
        <f t="shared" si="721"/>
        <v>386530015.67999995</v>
      </c>
      <c r="BE1199" s="42">
        <f t="shared" si="721"/>
        <v>29426721.199999999</v>
      </c>
      <c r="BF1199" s="42">
        <f t="shared" si="721"/>
        <v>2356612957.6324573</v>
      </c>
    </row>
    <row r="1200" spans="1:58" hidden="1">
      <c r="A1200" s="52"/>
      <c r="B1200" s="52"/>
      <c r="C1200" s="52"/>
      <c r="D1200" s="83"/>
      <c r="E1200" s="83"/>
      <c r="F1200" s="50"/>
      <c r="G1200" s="50"/>
      <c r="H1200" s="52"/>
      <c r="I1200" s="52"/>
      <c r="J1200" s="42">
        <f t="shared" ref="J1200:AZ1200" si="723">SUBTOTAL(9,J10:J969)</f>
        <v>378725635.03400004</v>
      </c>
      <c r="K1200" s="42">
        <f t="shared" si="723"/>
        <v>19331041.535</v>
      </c>
      <c r="L1200" s="42">
        <f t="shared" si="723"/>
        <v>0</v>
      </c>
      <c r="M1200" s="42">
        <f t="shared" si="723"/>
        <v>999850.3769687796</v>
      </c>
      <c r="N1200" s="42">
        <f t="shared" si="723"/>
        <v>49390819.899999999</v>
      </c>
      <c r="O1200" s="42">
        <f t="shared" si="723"/>
        <v>16140194</v>
      </c>
      <c r="P1200" s="42">
        <f t="shared" si="723"/>
        <v>464587540.84596878</v>
      </c>
      <c r="Q1200" s="42">
        <f t="shared" si="723"/>
        <v>499019367.55915999</v>
      </c>
      <c r="R1200" s="42">
        <f t="shared" si="723"/>
        <v>18779604.460000001</v>
      </c>
      <c r="S1200" s="42">
        <f t="shared" si="723"/>
        <v>4694000</v>
      </c>
      <c r="T1200" s="42">
        <f t="shared" si="723"/>
        <v>1681141.3149687797</v>
      </c>
      <c r="U1200" s="42">
        <f t="shared" si="723"/>
        <v>146099033.90000001</v>
      </c>
      <c r="V1200" s="42">
        <f t="shared" si="723"/>
        <v>6225660</v>
      </c>
      <c r="W1200" s="42">
        <f t="shared" si="723"/>
        <v>676498807.23412871</v>
      </c>
      <c r="X1200" s="42">
        <f t="shared" si="723"/>
        <v>550939774.30876005</v>
      </c>
      <c r="Y1200" s="42">
        <f t="shared" si="723"/>
        <v>17173848.460000001</v>
      </c>
      <c r="Z1200" s="42">
        <f t="shared" si="723"/>
        <v>0</v>
      </c>
      <c r="AA1200" s="42">
        <f t="shared" si="723"/>
        <v>54768820.640000001</v>
      </c>
      <c r="AB1200" s="42">
        <f t="shared" si="723"/>
        <v>144872972.13999999</v>
      </c>
      <c r="AC1200" s="42">
        <f t="shared" si="723"/>
        <v>4509926</v>
      </c>
      <c r="AD1200" s="42">
        <f t="shared" si="723"/>
        <v>772265341.54876006</v>
      </c>
      <c r="AE1200" s="42">
        <f t="shared" si="723"/>
        <v>510373649.16360009</v>
      </c>
      <c r="AF1200" s="42">
        <f t="shared" si="723"/>
        <v>25234202.460000001</v>
      </c>
      <c r="AG1200" s="42">
        <f t="shared" si="723"/>
        <v>0</v>
      </c>
      <c r="AH1200" s="42">
        <f t="shared" si="723"/>
        <v>2933600</v>
      </c>
      <c r="AI1200" s="42">
        <f t="shared" si="723"/>
        <v>33189349.739999995</v>
      </c>
      <c r="AJ1200" s="42">
        <f t="shared" si="723"/>
        <v>2549920</v>
      </c>
      <c r="AK1200" s="42">
        <f t="shared" si="723"/>
        <v>574280721.36360002</v>
      </c>
      <c r="AL1200" s="42">
        <f t="shared" si="723"/>
        <v>2040222426.0655198</v>
      </c>
      <c r="AM1200" s="42">
        <f t="shared" si="723"/>
        <v>80518696.915000007</v>
      </c>
      <c r="AN1200" s="42">
        <f t="shared" si="723"/>
        <v>4694000</v>
      </c>
      <c r="AO1200" s="42">
        <f t="shared" si="723"/>
        <v>60724520.331937559</v>
      </c>
      <c r="AP1200" s="42">
        <f t="shared" si="723"/>
        <v>373552175.67999995</v>
      </c>
      <c r="AQ1200" s="42">
        <f t="shared" si="723"/>
        <v>29425700</v>
      </c>
      <c r="AR1200" s="42">
        <f t="shared" si="723"/>
        <v>2591800020.9824572</v>
      </c>
      <c r="AS1200" s="42">
        <f t="shared" ref="AS1200:AY1200" si="724">SUBTOTAL(9,AS10:AS969)</f>
        <v>1007934499.54</v>
      </c>
      <c r="AT1200" s="42">
        <f t="shared" si="724"/>
        <v>502994</v>
      </c>
      <c r="AU1200" s="42">
        <f t="shared" si="724"/>
        <v>0</v>
      </c>
      <c r="AV1200" s="42">
        <f t="shared" si="724"/>
        <v>0</v>
      </c>
      <c r="AW1200" s="42">
        <f t="shared" si="724"/>
        <v>13777840</v>
      </c>
      <c r="AX1200" s="42">
        <f t="shared" si="724"/>
        <v>1021.2</v>
      </c>
      <c r="AY1200" s="42">
        <f t="shared" si="724"/>
        <v>1022216354.74</v>
      </c>
      <c r="AZ1200" s="42">
        <f t="shared" si="723"/>
        <v>3048156925.6055198</v>
      </c>
      <c r="BA1200" s="42">
        <f t="shared" ref="BA1200:BF1200" si="725">SUBTOTAL(9,BA10:BA969)</f>
        <v>81021690.915000007</v>
      </c>
      <c r="BB1200" s="42">
        <f t="shared" si="725"/>
        <v>4694000</v>
      </c>
      <c r="BC1200" s="42">
        <f t="shared" si="725"/>
        <v>60724520.331937559</v>
      </c>
      <c r="BD1200" s="42">
        <f t="shared" si="725"/>
        <v>387330015.67999995</v>
      </c>
      <c r="BE1200" s="42">
        <f t="shared" si="725"/>
        <v>29426721.199999999</v>
      </c>
      <c r="BF1200" s="42">
        <f t="shared" si="725"/>
        <v>3614016375.7324572</v>
      </c>
    </row>
    <row r="1201" spans="1:58" hidden="1">
      <c r="A1201" s="52"/>
      <c r="B1201" s="52"/>
      <c r="C1201" s="52"/>
      <c r="D1201" s="83"/>
      <c r="E1201" s="83"/>
      <c r="F1201" s="50"/>
      <c r="G1201" s="50"/>
      <c r="H1201" s="52"/>
      <c r="I1201" s="52"/>
      <c r="J1201" s="42"/>
      <c r="K1201" s="42"/>
      <c r="L1201" s="42"/>
      <c r="M1201" s="42"/>
      <c r="N1201" s="42"/>
      <c r="O1201" s="42"/>
      <c r="P1201" s="42"/>
      <c r="Q1201" s="42"/>
      <c r="R1201" s="42"/>
      <c r="S1201" s="42"/>
      <c r="T1201" s="42"/>
      <c r="U1201" s="42"/>
      <c r="V1201" s="42"/>
      <c r="W1201" s="42"/>
      <c r="X1201" s="42"/>
      <c r="Y1201" s="42"/>
      <c r="Z1201" s="42"/>
      <c r="AA1201" s="42"/>
      <c r="AB1201" s="42"/>
      <c r="AC1201" s="42"/>
      <c r="AD1201" s="42"/>
      <c r="AE1201" s="42"/>
      <c r="AF1201" s="42"/>
      <c r="AG1201" s="42"/>
      <c r="AH1201" s="42"/>
      <c r="AI1201" s="42"/>
      <c r="AJ1201" s="42"/>
      <c r="AK1201" s="42"/>
      <c r="AL1201" s="42"/>
      <c r="AM1201" s="42"/>
      <c r="AN1201" s="42"/>
      <c r="AO1201" s="42"/>
      <c r="AP1201" s="42"/>
      <c r="AQ1201" s="42"/>
      <c r="AR1201" s="42"/>
      <c r="AS1201" s="42"/>
      <c r="AT1201" s="42"/>
      <c r="AU1201" s="42"/>
      <c r="AV1201" s="42"/>
      <c r="AW1201" s="42"/>
      <c r="AX1201" s="42"/>
      <c r="AY1201" s="42"/>
      <c r="AZ1201" s="42"/>
      <c r="BA1201" s="42"/>
      <c r="BB1201" s="42"/>
      <c r="BC1201" s="42"/>
      <c r="BD1201" s="42"/>
      <c r="BE1201" s="42"/>
      <c r="BF1201" s="42"/>
    </row>
    <row r="1202" spans="1:58" hidden="1">
      <c r="A1202" s="52"/>
      <c r="B1202" s="52"/>
      <c r="C1202" s="52"/>
      <c r="D1202" s="83"/>
      <c r="E1202" s="83"/>
      <c r="F1202" s="50"/>
      <c r="G1202" s="50"/>
      <c r="H1202" s="52"/>
      <c r="I1202" s="52"/>
      <c r="J1202" s="42">
        <f t="shared" ref="J1202:P1202" si="726">SUBTOTAL(9,J7:J971)</f>
        <v>383345005.03400004</v>
      </c>
      <c r="K1202" s="42">
        <f t="shared" si="726"/>
        <v>24702021.535</v>
      </c>
      <c r="L1202" s="42">
        <f t="shared" si="726"/>
        <v>0</v>
      </c>
      <c r="M1202" s="42">
        <f t="shared" si="726"/>
        <v>999850.3769687796</v>
      </c>
      <c r="N1202" s="42">
        <f t="shared" si="726"/>
        <v>49390819.899999999</v>
      </c>
      <c r="O1202" s="42">
        <f t="shared" si="726"/>
        <v>16140194</v>
      </c>
      <c r="P1202" s="42">
        <f t="shared" si="726"/>
        <v>474577890.84596878</v>
      </c>
      <c r="Q1202" s="42"/>
      <c r="R1202" s="42"/>
      <c r="S1202" s="42"/>
      <c r="T1202" s="42"/>
      <c r="U1202" s="42"/>
      <c r="V1202" s="42"/>
      <c r="W1202" s="42">
        <f>SUBTOTAL(9,W7:W971)</f>
        <v>686155944.23412871</v>
      </c>
      <c r="X1202" s="42"/>
      <c r="Y1202" s="42"/>
      <c r="Z1202" s="42"/>
      <c r="AA1202" s="42"/>
      <c r="AB1202" s="42"/>
      <c r="AC1202" s="42"/>
      <c r="AD1202" s="42">
        <f>SUBTOTAL(9,AD7:AD971)</f>
        <v>780446671.54876006</v>
      </c>
      <c r="AE1202" s="42"/>
      <c r="AF1202" s="42"/>
      <c r="AG1202" s="42"/>
      <c r="AH1202" s="42"/>
      <c r="AI1202" s="42"/>
      <c r="AJ1202" s="42"/>
      <c r="AK1202" s="42">
        <f>SUBTOTAL(9,AK7:AK971)</f>
        <v>583170581.36360002</v>
      </c>
      <c r="AL1202" s="42"/>
      <c r="AM1202" s="42"/>
      <c r="AN1202" s="42"/>
      <c r="AO1202" s="42"/>
      <c r="AP1202" s="42"/>
      <c r="AQ1202" s="42"/>
      <c r="AR1202" s="42">
        <f t="shared" ref="AR1202:BF1202" si="727">SUBTOTAL(9,AR7:AR971)</f>
        <v>2628518697.9824572</v>
      </c>
      <c r="AS1202" s="42"/>
      <c r="AT1202" s="42"/>
      <c r="AU1202" s="42"/>
      <c r="AV1202" s="42"/>
      <c r="AW1202" s="42"/>
      <c r="AX1202" s="42"/>
      <c r="AY1202" s="42">
        <f>SUBTOTAL(9,AY7:AY971)</f>
        <v>1022449354.74</v>
      </c>
      <c r="AZ1202" s="42">
        <f t="shared" si="727"/>
        <v>3065934432.6055198</v>
      </c>
      <c r="BA1202" s="42">
        <f t="shared" si="727"/>
        <v>92471790.915000007</v>
      </c>
      <c r="BB1202" s="42">
        <f t="shared" si="727"/>
        <v>4694000</v>
      </c>
      <c r="BC1202" s="42">
        <f t="shared" si="727"/>
        <v>61745890.331937559</v>
      </c>
      <c r="BD1202" s="42">
        <f t="shared" si="727"/>
        <v>394032715.67999995</v>
      </c>
      <c r="BE1202" s="42">
        <f t="shared" si="727"/>
        <v>29426721.199999999</v>
      </c>
      <c r="BF1202" s="42">
        <f t="shared" si="727"/>
        <v>3650968052.7324572</v>
      </c>
    </row>
    <row r="1203" spans="1:58" hidden="1">
      <c r="A1203" s="52"/>
      <c r="B1203" s="52"/>
      <c r="C1203" s="52"/>
      <c r="D1203" s="83"/>
      <c r="E1203" s="83"/>
      <c r="F1203" s="50"/>
      <c r="G1203" s="50"/>
      <c r="H1203" s="52">
        <v>114</v>
      </c>
      <c r="I1203" s="52"/>
      <c r="J1203" s="42">
        <f t="shared" ref="J1203:P1203" si="728">SUBTOTAL(9,J11:J969)</f>
        <v>378725635.03400004</v>
      </c>
      <c r="K1203" s="42">
        <f t="shared" si="728"/>
        <v>19331041.535</v>
      </c>
      <c r="L1203" s="42">
        <f t="shared" si="728"/>
        <v>0</v>
      </c>
      <c r="M1203" s="42">
        <f t="shared" si="728"/>
        <v>999850.3769687796</v>
      </c>
      <c r="N1203" s="42">
        <f t="shared" si="728"/>
        <v>49390819.899999999</v>
      </c>
      <c r="O1203" s="42">
        <f t="shared" si="728"/>
        <v>16140194</v>
      </c>
      <c r="P1203" s="42">
        <f t="shared" si="728"/>
        <v>464587540.84596878</v>
      </c>
      <c r="Q1203" s="42"/>
      <c r="R1203" s="42"/>
      <c r="S1203" s="42"/>
      <c r="T1203" s="42"/>
      <c r="U1203" s="42"/>
      <c r="V1203" s="42"/>
      <c r="W1203" s="42">
        <f>SUBTOTAL(9,W11:W969)</f>
        <v>676220087.23412871</v>
      </c>
      <c r="X1203" s="42"/>
      <c r="Y1203" s="42"/>
      <c r="Z1203" s="42"/>
      <c r="AA1203" s="42"/>
      <c r="AB1203" s="42"/>
      <c r="AC1203" s="42"/>
      <c r="AD1203" s="42">
        <f>SUBTOTAL(9,AD11:AD969)</f>
        <v>772265341.54876006</v>
      </c>
      <c r="AE1203" s="42"/>
      <c r="AF1203" s="42"/>
      <c r="AG1203" s="42"/>
      <c r="AH1203" s="42"/>
      <c r="AI1203" s="42"/>
      <c r="AJ1203" s="42"/>
      <c r="AK1203" s="42">
        <f>SUBTOTAL(9,AK11:AK969)</f>
        <v>574280721.36360002</v>
      </c>
      <c r="AL1203" s="42">
        <f t="shared" ref="AL1203:AR1203" si="729">SUBTOTAL(9,AL11:AL969)</f>
        <v>2040043116.0655198</v>
      </c>
      <c r="AM1203" s="42">
        <f t="shared" si="729"/>
        <v>80518696.915000007</v>
      </c>
      <c r="AN1203" s="42">
        <f t="shared" si="729"/>
        <v>4694000</v>
      </c>
      <c r="AO1203" s="42">
        <f t="shared" si="729"/>
        <v>60625110.331937559</v>
      </c>
      <c r="AP1203" s="42">
        <f t="shared" si="729"/>
        <v>373552175.67999995</v>
      </c>
      <c r="AQ1203" s="42">
        <f t="shared" si="729"/>
        <v>29425700</v>
      </c>
      <c r="AR1203" s="42">
        <f t="shared" si="729"/>
        <v>2591521300.9824572</v>
      </c>
      <c r="AS1203" s="42"/>
      <c r="AT1203" s="42"/>
      <c r="AU1203" s="42"/>
      <c r="AV1203" s="42"/>
      <c r="AW1203" s="42"/>
      <c r="AX1203" s="42"/>
      <c r="AY1203" s="42">
        <f>SUBTOTAL(9,AY11:AY969)</f>
        <v>1022216354.74</v>
      </c>
      <c r="AZ1203" s="42">
        <f t="shared" ref="AZ1203:BF1203" si="730">SUBTOTAL(9,AZ11:AZ969)</f>
        <v>3047977615.6055198</v>
      </c>
      <c r="BA1203" s="42">
        <f t="shared" si="730"/>
        <v>81021690.915000007</v>
      </c>
      <c r="BB1203" s="42">
        <f t="shared" si="730"/>
        <v>4694000</v>
      </c>
      <c r="BC1203" s="42">
        <f t="shared" si="730"/>
        <v>60625110.331937559</v>
      </c>
      <c r="BD1203" s="42">
        <f t="shared" si="730"/>
        <v>387330015.67999995</v>
      </c>
      <c r="BE1203" s="42">
        <f t="shared" si="730"/>
        <v>29426721.199999999</v>
      </c>
      <c r="BF1203" s="42">
        <f t="shared" si="730"/>
        <v>3613737655.7324572</v>
      </c>
    </row>
    <row r="1204" spans="1:58" hidden="1">
      <c r="A1204" s="52"/>
      <c r="B1204" s="52"/>
      <c r="C1204" s="52"/>
      <c r="D1204" s="83"/>
      <c r="E1204" s="83"/>
      <c r="F1204" s="50"/>
      <c r="G1204" s="50"/>
      <c r="H1204" s="52"/>
      <c r="I1204" s="52"/>
      <c r="J1204" s="42">
        <f t="shared" ref="J1204:P1204" si="731">SUBTOTAL(9,J165:J971)</f>
        <v>372585265.03400004</v>
      </c>
      <c r="K1204" s="42">
        <f t="shared" si="731"/>
        <v>10344708.535</v>
      </c>
      <c r="L1204" s="42">
        <f t="shared" si="731"/>
        <v>0</v>
      </c>
      <c r="M1204" s="42">
        <f t="shared" si="731"/>
        <v>999850.3769687796</v>
      </c>
      <c r="N1204" s="42">
        <f t="shared" si="731"/>
        <v>48916739.899999999</v>
      </c>
      <c r="O1204" s="42">
        <f t="shared" si="731"/>
        <v>16140194</v>
      </c>
      <c r="P1204" s="42">
        <f t="shared" si="731"/>
        <v>448986757.84596878</v>
      </c>
      <c r="Q1204" s="42"/>
      <c r="R1204" s="42"/>
      <c r="S1204" s="42"/>
      <c r="T1204" s="42"/>
      <c r="U1204" s="42"/>
      <c r="V1204" s="42"/>
      <c r="W1204" s="42">
        <f>SUBTOTAL(9,W165:W971)</f>
        <v>661686936.23412871</v>
      </c>
      <c r="X1204" s="42"/>
      <c r="Y1204" s="42"/>
      <c r="Z1204" s="42"/>
      <c r="AA1204" s="42"/>
      <c r="AB1204" s="42"/>
      <c r="AC1204" s="42"/>
      <c r="AD1204" s="42">
        <f>SUBTOTAL(9,AD165:AD971)</f>
        <v>762864826.54876006</v>
      </c>
      <c r="AE1204" s="42"/>
      <c r="AF1204" s="42"/>
      <c r="AG1204" s="42"/>
      <c r="AH1204" s="42"/>
      <c r="AI1204" s="42"/>
      <c r="AJ1204" s="42"/>
      <c r="AK1204" s="42">
        <f>SUBTOTAL(9,AK165:AK971)</f>
        <v>563289596.36360002</v>
      </c>
      <c r="AL1204" s="42">
        <f t="shared" ref="AL1204:AR1204" si="732">SUBTOTAL(9,AL165:AL971)</f>
        <v>2023229819.0655198</v>
      </c>
      <c r="AM1204" s="42">
        <f t="shared" si="732"/>
        <v>56387159.914999999</v>
      </c>
      <c r="AN1204" s="42">
        <f t="shared" si="732"/>
        <v>4694000</v>
      </c>
      <c r="AO1204" s="42">
        <f t="shared" si="732"/>
        <v>59703150.331937559</v>
      </c>
      <c r="AP1204" s="42">
        <f t="shared" si="732"/>
        <v>364893395.67999995</v>
      </c>
      <c r="AQ1204" s="42">
        <f t="shared" si="732"/>
        <v>29425700</v>
      </c>
      <c r="AR1204" s="42">
        <f t="shared" si="732"/>
        <v>2540995726.9824572</v>
      </c>
      <c r="AS1204" s="42"/>
      <c r="AT1204" s="42"/>
      <c r="AU1204" s="42"/>
      <c r="AV1204" s="42"/>
      <c r="AW1204" s="42"/>
      <c r="AX1204" s="42"/>
      <c r="AY1204" s="42">
        <f>SUBTOTAL(9,AY165:AY971)</f>
        <v>1017661674.74</v>
      </c>
      <c r="AZ1204" s="42">
        <f t="shared" ref="AZ1204:BF1204" si="733">SUBTOTAL(9,AZ165:AZ971)</f>
        <v>3031397318.6055198</v>
      </c>
      <c r="BA1204" s="42">
        <f t="shared" si="733"/>
        <v>56760153.914999999</v>
      </c>
      <c r="BB1204" s="42">
        <f t="shared" si="733"/>
        <v>4694000</v>
      </c>
      <c r="BC1204" s="42">
        <f t="shared" si="733"/>
        <v>59703150.331937559</v>
      </c>
      <c r="BD1204" s="42">
        <f t="shared" si="733"/>
        <v>374013555.67999995</v>
      </c>
      <c r="BE1204" s="42">
        <f t="shared" si="733"/>
        <v>29426721.199999999</v>
      </c>
      <c r="BF1204" s="42">
        <f t="shared" si="733"/>
        <v>3558657401.7324572</v>
      </c>
    </row>
    <row r="1205" spans="1:58" hidden="1">
      <c r="A1205" s="52"/>
      <c r="B1205" s="52"/>
      <c r="C1205" s="52"/>
      <c r="D1205" s="83"/>
      <c r="E1205" s="83"/>
      <c r="F1205" s="50"/>
      <c r="G1205" s="50"/>
      <c r="H1205" s="52"/>
      <c r="I1205" s="52"/>
      <c r="J1205" s="42"/>
      <c r="K1205" s="42"/>
      <c r="L1205" s="42"/>
      <c r="M1205" s="42"/>
      <c r="N1205" s="42"/>
      <c r="O1205" s="42"/>
      <c r="P1205" s="42"/>
      <c r="Q1205" s="42"/>
      <c r="R1205" s="42"/>
      <c r="S1205" s="42"/>
      <c r="T1205" s="42"/>
      <c r="U1205" s="42"/>
      <c r="V1205" s="42"/>
      <c r="W1205" s="42"/>
      <c r="X1205" s="42"/>
      <c r="Y1205" s="42"/>
      <c r="Z1205" s="42"/>
      <c r="AA1205" s="42"/>
      <c r="AB1205" s="42"/>
      <c r="AC1205" s="42"/>
      <c r="AD1205" s="42"/>
      <c r="AE1205" s="42"/>
      <c r="AF1205" s="42"/>
      <c r="AG1205" s="42"/>
      <c r="AH1205" s="42"/>
      <c r="AI1205" s="42"/>
      <c r="AJ1205" s="42"/>
      <c r="AK1205" s="42"/>
      <c r="AL1205" s="42"/>
      <c r="AM1205" s="42"/>
      <c r="AN1205" s="42"/>
      <c r="AO1205" s="42"/>
      <c r="AP1205" s="42"/>
      <c r="AQ1205" s="42"/>
      <c r="AR1205" s="42"/>
      <c r="AS1205" s="42"/>
      <c r="AT1205" s="42"/>
      <c r="AU1205" s="42"/>
      <c r="AV1205" s="42"/>
      <c r="AW1205" s="42"/>
      <c r="AX1205" s="42"/>
      <c r="AY1205" s="42"/>
      <c r="AZ1205" s="42"/>
      <c r="BA1205" s="42"/>
      <c r="BB1205" s="42"/>
      <c r="BC1205" s="42"/>
      <c r="BD1205" s="42"/>
      <c r="BE1205" s="42"/>
      <c r="BF1205" s="42"/>
    </row>
    <row r="1206" spans="1:58" hidden="1">
      <c r="A1206" s="52"/>
      <c r="B1206" s="52"/>
      <c r="C1206" s="52"/>
      <c r="D1206" s="83"/>
      <c r="E1206" s="83"/>
      <c r="F1206" s="50"/>
      <c r="G1206" s="50"/>
      <c r="H1206" s="52"/>
      <c r="I1206" s="52"/>
      <c r="J1206" s="42"/>
      <c r="K1206" s="42"/>
      <c r="L1206" s="42"/>
      <c r="M1206" s="42"/>
      <c r="N1206" s="42"/>
      <c r="O1206" s="42"/>
      <c r="P1206" s="42"/>
      <c r="Q1206" s="42"/>
      <c r="R1206" s="42"/>
      <c r="S1206" s="42"/>
      <c r="T1206" s="42"/>
      <c r="U1206" s="42"/>
      <c r="V1206" s="42"/>
      <c r="W1206" s="42"/>
      <c r="X1206" s="42"/>
      <c r="Y1206" s="42"/>
      <c r="Z1206" s="42"/>
      <c r="AA1206" s="42"/>
      <c r="AB1206" s="42"/>
      <c r="AC1206" s="42"/>
      <c r="AD1206" s="42"/>
      <c r="AE1206" s="42"/>
      <c r="AF1206" s="42"/>
      <c r="AG1206" s="42"/>
      <c r="AH1206" s="42"/>
      <c r="AI1206" s="42"/>
      <c r="AJ1206" s="42"/>
      <c r="AK1206" s="42"/>
      <c r="AL1206" s="42"/>
      <c r="AM1206" s="42"/>
      <c r="AN1206" s="42"/>
      <c r="AO1206" s="42"/>
      <c r="AP1206" s="42"/>
      <c r="AQ1206" s="42"/>
      <c r="AR1206" s="42"/>
      <c r="AS1206" s="42"/>
      <c r="AT1206" s="42"/>
      <c r="AU1206" s="42"/>
      <c r="AV1206" s="42"/>
      <c r="AW1206" s="42"/>
      <c r="AX1206" s="42"/>
      <c r="AY1206" s="42"/>
      <c r="AZ1206" s="42"/>
      <c r="BA1206" s="42"/>
      <c r="BB1206" s="42"/>
      <c r="BC1206" s="42"/>
      <c r="BD1206" s="42"/>
      <c r="BE1206" s="42"/>
      <c r="BF1206" s="42"/>
    </row>
    <row r="1207" spans="1:58" hidden="1">
      <c r="A1207" s="52"/>
      <c r="B1207" s="52"/>
      <c r="C1207" s="52"/>
      <c r="D1207" s="83"/>
      <c r="E1207" s="83"/>
      <c r="F1207" s="50"/>
      <c r="G1207" s="50"/>
      <c r="H1207" s="52"/>
      <c r="I1207" s="52"/>
      <c r="J1207" s="42"/>
      <c r="K1207" s="42"/>
      <c r="L1207" s="42"/>
      <c r="M1207" s="42"/>
      <c r="N1207" s="42"/>
      <c r="O1207" s="42"/>
      <c r="P1207" s="42"/>
      <c r="Q1207" s="42"/>
      <c r="R1207" s="42"/>
      <c r="S1207" s="42"/>
      <c r="T1207" s="42"/>
      <c r="U1207" s="42"/>
      <c r="V1207" s="42"/>
      <c r="W1207" s="42"/>
      <c r="X1207" s="42"/>
      <c r="Y1207" s="42"/>
      <c r="Z1207" s="42"/>
      <c r="AA1207" s="42"/>
      <c r="AB1207" s="42"/>
      <c r="AC1207" s="42"/>
      <c r="AD1207" s="42"/>
      <c r="AE1207" s="42"/>
      <c r="AF1207" s="42"/>
      <c r="AG1207" s="42"/>
      <c r="AH1207" s="42"/>
      <c r="AI1207" s="42"/>
      <c r="AJ1207" s="42"/>
      <c r="AK1207" s="42"/>
      <c r="AL1207" s="42"/>
      <c r="AM1207" s="42"/>
      <c r="AN1207" s="42"/>
      <c r="AO1207" s="42"/>
      <c r="AP1207" s="42"/>
      <c r="AQ1207" s="42"/>
      <c r="AR1207" s="42"/>
      <c r="AS1207" s="42"/>
      <c r="AT1207" s="42"/>
      <c r="AU1207" s="42"/>
      <c r="AV1207" s="42"/>
      <c r="AW1207" s="42"/>
      <c r="AX1207" s="42"/>
      <c r="AY1207" s="42"/>
      <c r="AZ1207" s="42"/>
      <c r="BA1207" s="42"/>
      <c r="BB1207" s="42"/>
      <c r="BC1207" s="42"/>
      <c r="BD1207" s="42"/>
      <c r="BE1207" s="42"/>
      <c r="BF1207" s="42"/>
    </row>
    <row r="1208" spans="1:58" hidden="1">
      <c r="A1208" s="52"/>
      <c r="B1208" s="52"/>
      <c r="C1208" s="52"/>
      <c r="D1208" s="83"/>
      <c r="E1208" s="83"/>
      <c r="F1208" s="50"/>
      <c r="G1208" s="50"/>
      <c r="H1208" s="52"/>
      <c r="I1208" s="52"/>
      <c r="J1208" s="42"/>
      <c r="K1208" s="42"/>
      <c r="L1208" s="42"/>
      <c r="M1208" s="42"/>
      <c r="N1208" s="42"/>
      <c r="O1208" s="42"/>
      <c r="P1208" s="42"/>
      <c r="Q1208" s="42"/>
      <c r="R1208" s="42"/>
      <c r="S1208" s="42"/>
      <c r="T1208" s="42"/>
      <c r="U1208" s="42"/>
      <c r="V1208" s="42"/>
      <c r="W1208" s="42"/>
      <c r="X1208" s="42"/>
      <c r="Y1208" s="42"/>
      <c r="Z1208" s="42"/>
      <c r="AA1208" s="42"/>
      <c r="AB1208" s="42"/>
      <c r="AC1208" s="42"/>
      <c r="AD1208" s="42"/>
      <c r="AE1208" s="42"/>
      <c r="AF1208" s="42"/>
      <c r="AG1208" s="42"/>
      <c r="AH1208" s="42"/>
      <c r="AI1208" s="42"/>
      <c r="AJ1208" s="42"/>
      <c r="AK1208" s="42"/>
      <c r="AL1208" s="42"/>
      <c r="AM1208" s="42"/>
      <c r="AN1208" s="42"/>
      <c r="AO1208" s="42"/>
      <c r="AP1208" s="42"/>
      <c r="AQ1208" s="42"/>
      <c r="AR1208" s="42"/>
      <c r="AS1208" s="42"/>
      <c r="AT1208" s="42"/>
      <c r="AU1208" s="42"/>
      <c r="AV1208" s="42"/>
      <c r="AW1208" s="42"/>
      <c r="AX1208" s="42"/>
      <c r="AY1208" s="42"/>
      <c r="AZ1208" s="42"/>
      <c r="BA1208" s="42"/>
      <c r="BB1208" s="42"/>
      <c r="BC1208" s="42"/>
      <c r="BD1208" s="42"/>
      <c r="BE1208" s="42"/>
      <c r="BF1208" s="42"/>
    </row>
    <row r="1209" spans="1:58" hidden="1">
      <c r="A1209" s="52"/>
      <c r="B1209" s="52"/>
      <c r="C1209" s="52"/>
      <c r="D1209" s="83"/>
      <c r="E1209" s="83"/>
      <c r="F1209" s="50"/>
      <c r="G1209" s="50"/>
      <c r="H1209" s="52"/>
      <c r="I1209" s="52"/>
      <c r="J1209" s="42"/>
      <c r="K1209" s="42"/>
      <c r="L1209" s="42"/>
      <c r="M1209" s="42"/>
      <c r="N1209" s="42"/>
      <c r="O1209" s="42"/>
      <c r="P1209" s="42"/>
      <c r="Q1209" s="42"/>
      <c r="R1209" s="42"/>
      <c r="S1209" s="42"/>
      <c r="T1209" s="42"/>
      <c r="U1209" s="42"/>
      <c r="V1209" s="42"/>
      <c r="W1209" s="42"/>
      <c r="X1209" s="42"/>
      <c r="Y1209" s="42"/>
      <c r="Z1209" s="42"/>
      <c r="AA1209" s="42"/>
      <c r="AB1209" s="42"/>
      <c r="AC1209" s="42"/>
      <c r="AD1209" s="42"/>
      <c r="AE1209" s="42"/>
      <c r="AF1209" s="42"/>
      <c r="AG1209" s="42"/>
      <c r="AH1209" s="42"/>
      <c r="AI1209" s="42"/>
      <c r="AJ1209" s="42"/>
      <c r="AK1209" s="42"/>
      <c r="AL1209" s="42"/>
      <c r="AM1209" s="42"/>
      <c r="AN1209" s="42"/>
      <c r="AO1209" s="42"/>
      <c r="AP1209" s="42"/>
      <c r="AQ1209" s="42"/>
      <c r="AR1209" s="42"/>
      <c r="AS1209" s="42"/>
      <c r="AT1209" s="42"/>
      <c r="AU1209" s="42"/>
      <c r="AV1209" s="42"/>
      <c r="AW1209" s="42"/>
      <c r="AX1209" s="42"/>
      <c r="AY1209" s="42"/>
      <c r="AZ1209" s="42"/>
      <c r="BA1209" s="42"/>
      <c r="BB1209" s="42"/>
      <c r="BC1209" s="42"/>
      <c r="BD1209" s="42"/>
      <c r="BE1209" s="42"/>
      <c r="BF1209" s="42"/>
    </row>
    <row r="1210" spans="1:58" hidden="1">
      <c r="A1210" s="52"/>
      <c r="B1210" s="52"/>
      <c r="C1210" s="52"/>
      <c r="D1210" s="83"/>
      <c r="E1210" s="83"/>
      <c r="F1210" s="50"/>
      <c r="G1210" s="50"/>
      <c r="H1210" s="52"/>
      <c r="I1210" s="52"/>
      <c r="J1210" s="42"/>
      <c r="K1210" s="42"/>
      <c r="L1210" s="42"/>
      <c r="M1210" s="42"/>
      <c r="N1210" s="42"/>
      <c r="O1210" s="42"/>
      <c r="P1210" s="42"/>
      <c r="Q1210" s="42"/>
      <c r="R1210" s="42"/>
      <c r="S1210" s="42"/>
      <c r="T1210" s="42"/>
      <c r="U1210" s="42"/>
      <c r="V1210" s="42"/>
      <c r="W1210" s="42"/>
      <c r="X1210" s="42"/>
      <c r="Y1210" s="42"/>
      <c r="Z1210" s="42"/>
      <c r="AA1210" s="42"/>
      <c r="AB1210" s="42"/>
      <c r="AC1210" s="42"/>
      <c r="AD1210" s="42"/>
      <c r="AE1210" s="42"/>
      <c r="AF1210" s="42"/>
      <c r="AG1210" s="42"/>
      <c r="AH1210" s="42"/>
      <c r="AI1210" s="42"/>
      <c r="AJ1210" s="42"/>
      <c r="AK1210" s="42"/>
      <c r="AL1210" s="42"/>
      <c r="AM1210" s="42"/>
      <c r="AN1210" s="42"/>
      <c r="AO1210" s="42"/>
      <c r="AP1210" s="42"/>
      <c r="AQ1210" s="42"/>
      <c r="AR1210" s="42"/>
      <c r="AS1210" s="42"/>
      <c r="AT1210" s="42"/>
      <c r="AU1210" s="42"/>
      <c r="AV1210" s="42"/>
      <c r="AW1210" s="42"/>
      <c r="AX1210" s="42"/>
      <c r="AY1210" s="42"/>
      <c r="AZ1210" s="42"/>
      <c r="BA1210" s="42"/>
      <c r="BB1210" s="42"/>
      <c r="BC1210" s="42"/>
      <c r="BD1210" s="42"/>
      <c r="BE1210" s="42"/>
      <c r="BF1210" s="42"/>
    </row>
    <row r="1211" spans="1:58" hidden="1">
      <c r="A1211" s="52"/>
      <c r="B1211" s="52"/>
      <c r="C1211" s="52"/>
      <c r="D1211" s="83"/>
      <c r="E1211" s="83"/>
      <c r="F1211" s="50"/>
      <c r="G1211" s="50"/>
      <c r="H1211" s="52"/>
      <c r="I1211" s="52"/>
      <c r="J1211" s="42"/>
      <c r="K1211" s="42"/>
      <c r="L1211" s="42"/>
      <c r="M1211" s="42"/>
      <c r="N1211" s="42"/>
      <c r="O1211" s="42"/>
      <c r="P1211" s="42"/>
      <c r="Q1211" s="42"/>
      <c r="R1211" s="42"/>
      <c r="S1211" s="42"/>
      <c r="T1211" s="42"/>
      <c r="U1211" s="42"/>
      <c r="V1211" s="42"/>
      <c r="W1211" s="42"/>
      <c r="X1211" s="42"/>
      <c r="Y1211" s="42"/>
      <c r="Z1211" s="42"/>
      <c r="AA1211" s="42"/>
      <c r="AB1211" s="42"/>
      <c r="AC1211" s="42"/>
      <c r="AD1211" s="42"/>
      <c r="AE1211" s="42"/>
      <c r="AF1211" s="42"/>
      <c r="AG1211" s="42"/>
      <c r="AH1211" s="42"/>
      <c r="AI1211" s="42"/>
      <c r="AJ1211" s="42"/>
      <c r="AK1211" s="42"/>
      <c r="AL1211" s="42"/>
      <c r="AM1211" s="42"/>
      <c r="AN1211" s="42"/>
      <c r="AO1211" s="42"/>
      <c r="AP1211" s="42"/>
      <c r="AQ1211" s="42"/>
      <c r="AR1211" s="42"/>
      <c r="AS1211" s="42"/>
      <c r="AT1211" s="42"/>
      <c r="AU1211" s="42"/>
      <c r="AV1211" s="42"/>
      <c r="AW1211" s="42"/>
      <c r="AX1211" s="42"/>
      <c r="AY1211" s="42"/>
      <c r="AZ1211" s="42"/>
      <c r="BA1211" s="42"/>
      <c r="BB1211" s="42"/>
      <c r="BC1211" s="42"/>
      <c r="BD1211" s="42"/>
      <c r="BE1211" s="42"/>
      <c r="BF1211" s="42"/>
    </row>
    <row r="1212" spans="1:58" hidden="1">
      <c r="A1212" s="52"/>
      <c r="B1212" s="52"/>
      <c r="C1212" s="52"/>
      <c r="D1212" s="83"/>
      <c r="E1212" s="83"/>
      <c r="F1212" s="50"/>
      <c r="G1212" s="50"/>
      <c r="H1212" s="52"/>
      <c r="I1212" s="52"/>
      <c r="J1212" s="42"/>
      <c r="K1212" s="42"/>
      <c r="L1212" s="42"/>
      <c r="M1212" s="42"/>
      <c r="N1212" s="42"/>
      <c r="O1212" s="42"/>
      <c r="P1212" s="42"/>
      <c r="Q1212" s="42"/>
      <c r="R1212" s="42"/>
      <c r="S1212" s="42"/>
      <c r="T1212" s="42"/>
      <c r="U1212" s="42"/>
      <c r="V1212" s="42"/>
      <c r="W1212" s="42"/>
      <c r="X1212" s="42"/>
      <c r="Y1212" s="42"/>
      <c r="Z1212" s="42"/>
      <c r="AA1212" s="42"/>
      <c r="AB1212" s="42"/>
      <c r="AC1212" s="42"/>
      <c r="AD1212" s="42"/>
      <c r="AE1212" s="42"/>
      <c r="AF1212" s="42"/>
      <c r="AG1212" s="42"/>
      <c r="AH1212" s="42"/>
      <c r="AI1212" s="42"/>
      <c r="AJ1212" s="42"/>
      <c r="AK1212" s="42"/>
      <c r="AL1212" s="42"/>
      <c r="AM1212" s="42"/>
      <c r="AN1212" s="42"/>
      <c r="AO1212" s="42"/>
      <c r="AP1212" s="42"/>
      <c r="AQ1212" s="42"/>
      <c r="AR1212" s="42"/>
      <c r="AS1212" s="42"/>
      <c r="AT1212" s="42"/>
      <c r="AU1212" s="42"/>
      <c r="AV1212" s="42"/>
      <c r="AW1212" s="42"/>
      <c r="AX1212" s="42"/>
      <c r="AY1212" s="42"/>
      <c r="AZ1212" s="42"/>
      <c r="BA1212" s="42"/>
      <c r="BB1212" s="42"/>
      <c r="BC1212" s="42"/>
      <c r="BD1212" s="42"/>
      <c r="BE1212" s="42"/>
      <c r="BF1212" s="42"/>
    </row>
    <row r="1213" spans="1:58" hidden="1">
      <c r="A1213" s="52"/>
      <c r="B1213" s="52"/>
      <c r="C1213" s="52"/>
      <c r="D1213" s="83"/>
      <c r="E1213" s="83"/>
      <c r="F1213" s="50"/>
      <c r="G1213" s="50"/>
      <c r="H1213" s="52"/>
      <c r="I1213" s="52"/>
      <c r="J1213" s="42"/>
      <c r="K1213" s="42"/>
      <c r="L1213" s="42"/>
      <c r="M1213" s="42"/>
      <c r="N1213" s="42"/>
      <c r="O1213" s="42"/>
      <c r="P1213" s="42"/>
      <c r="Q1213" s="42"/>
      <c r="R1213" s="42"/>
      <c r="S1213" s="42"/>
      <c r="T1213" s="42"/>
      <c r="U1213" s="42"/>
      <c r="V1213" s="42"/>
      <c r="W1213" s="42"/>
      <c r="X1213" s="42"/>
      <c r="Y1213" s="42"/>
      <c r="Z1213" s="42"/>
      <c r="AA1213" s="42"/>
      <c r="AB1213" s="42"/>
      <c r="AC1213" s="42"/>
      <c r="AD1213" s="42"/>
      <c r="AE1213" s="42"/>
      <c r="AF1213" s="42"/>
      <c r="AG1213" s="42"/>
      <c r="AH1213" s="42"/>
      <c r="AI1213" s="42"/>
      <c r="AJ1213" s="42"/>
      <c r="AK1213" s="42"/>
      <c r="AL1213" s="42"/>
      <c r="AM1213" s="42"/>
      <c r="AN1213" s="42"/>
      <c r="AO1213" s="42"/>
      <c r="AP1213" s="42"/>
      <c r="AQ1213" s="42"/>
      <c r="AR1213" s="42"/>
      <c r="AS1213" s="42"/>
      <c r="AT1213" s="42"/>
      <c r="AU1213" s="42"/>
      <c r="AV1213" s="42"/>
      <c r="AW1213" s="42"/>
      <c r="AX1213" s="42"/>
      <c r="AY1213" s="42"/>
      <c r="AZ1213" s="42"/>
      <c r="BA1213" s="42"/>
      <c r="BB1213" s="42"/>
      <c r="BC1213" s="42"/>
      <c r="BD1213" s="42"/>
      <c r="BE1213" s="42"/>
      <c r="BF1213" s="42"/>
    </row>
    <row r="1214" spans="1:58" hidden="1">
      <c r="A1214" s="52"/>
      <c r="B1214" s="52"/>
      <c r="C1214" s="52"/>
      <c r="D1214" s="83"/>
      <c r="E1214" s="83"/>
      <c r="F1214" s="50"/>
      <c r="G1214" s="50"/>
      <c r="H1214" s="52"/>
      <c r="I1214" s="52"/>
      <c r="J1214" s="42"/>
      <c r="K1214" s="42"/>
      <c r="L1214" s="42"/>
      <c r="M1214" s="42"/>
      <c r="N1214" s="42"/>
      <c r="O1214" s="42"/>
      <c r="P1214" s="42"/>
      <c r="Q1214" s="42"/>
      <c r="R1214" s="42"/>
      <c r="S1214" s="42"/>
      <c r="T1214" s="42"/>
      <c r="U1214" s="42"/>
      <c r="V1214" s="42"/>
      <c r="W1214" s="42"/>
      <c r="X1214" s="42"/>
      <c r="Y1214" s="42"/>
      <c r="Z1214" s="42"/>
      <c r="AA1214" s="42"/>
      <c r="AB1214" s="42"/>
      <c r="AC1214" s="42"/>
      <c r="AD1214" s="42"/>
      <c r="AE1214" s="42"/>
      <c r="AF1214" s="42"/>
      <c r="AG1214" s="42"/>
      <c r="AH1214" s="42"/>
      <c r="AI1214" s="42"/>
      <c r="AJ1214" s="42"/>
      <c r="AK1214" s="42"/>
      <c r="AL1214" s="42"/>
      <c r="AM1214" s="42"/>
      <c r="AN1214" s="42"/>
      <c r="AO1214" s="42"/>
      <c r="AP1214" s="42"/>
      <c r="AQ1214" s="42"/>
      <c r="AR1214" s="42"/>
      <c r="AS1214" s="42"/>
      <c r="AT1214" s="42"/>
      <c r="AU1214" s="42"/>
      <c r="AV1214" s="42"/>
      <c r="AW1214" s="42"/>
      <c r="AX1214" s="42"/>
      <c r="AY1214" s="42"/>
      <c r="AZ1214" s="42"/>
      <c r="BA1214" s="42"/>
      <c r="BB1214" s="42"/>
      <c r="BC1214" s="42"/>
      <c r="BD1214" s="42"/>
      <c r="BE1214" s="42"/>
      <c r="BF1214" s="42"/>
    </row>
    <row r="1215" spans="1:58" hidden="1">
      <c r="A1215" s="52"/>
      <c r="B1215" s="52"/>
      <c r="C1215" s="52"/>
      <c r="D1215" s="83"/>
      <c r="E1215" s="83"/>
      <c r="F1215" s="50"/>
      <c r="G1215" s="50"/>
      <c r="H1215" s="52"/>
      <c r="I1215" s="52"/>
      <c r="J1215" s="42"/>
      <c r="K1215" s="42"/>
      <c r="L1215" s="42"/>
      <c r="M1215" s="42"/>
      <c r="N1215" s="42"/>
      <c r="O1215" s="42"/>
      <c r="P1215" s="42"/>
      <c r="Q1215" s="42"/>
      <c r="R1215" s="42"/>
      <c r="S1215" s="42"/>
      <c r="T1215" s="42"/>
      <c r="U1215" s="42"/>
      <c r="V1215" s="42"/>
      <c r="W1215" s="42"/>
      <c r="X1215" s="42"/>
      <c r="Y1215" s="42"/>
      <c r="Z1215" s="42"/>
      <c r="AA1215" s="42"/>
      <c r="AB1215" s="42"/>
      <c r="AC1215" s="42"/>
      <c r="AD1215" s="42"/>
      <c r="AE1215" s="42"/>
      <c r="AF1215" s="42"/>
      <c r="AG1215" s="42"/>
      <c r="AH1215" s="42"/>
      <c r="AI1215" s="42"/>
      <c r="AJ1215" s="42"/>
      <c r="AK1215" s="42"/>
      <c r="AL1215" s="42"/>
      <c r="AM1215" s="42"/>
      <c r="AN1215" s="42"/>
      <c r="AO1215" s="42"/>
      <c r="AP1215" s="42"/>
      <c r="AQ1215" s="42"/>
      <c r="AR1215" s="42"/>
      <c r="AS1215" s="42"/>
      <c r="AT1215" s="42"/>
      <c r="AU1215" s="42"/>
      <c r="AV1215" s="42"/>
      <c r="AW1215" s="42"/>
      <c r="AX1215" s="42"/>
      <c r="AY1215" s="42"/>
      <c r="AZ1215" s="42"/>
      <c r="BA1215" s="42"/>
      <c r="BB1215" s="42"/>
      <c r="BC1215" s="42"/>
      <c r="BD1215" s="42"/>
      <c r="BE1215" s="42"/>
      <c r="BF1215" s="42"/>
    </row>
    <row r="1216" spans="1:58" hidden="1">
      <c r="A1216" s="52"/>
      <c r="B1216" s="52"/>
      <c r="C1216" s="52"/>
      <c r="D1216" s="83"/>
      <c r="E1216" s="83"/>
      <c r="F1216" s="50"/>
      <c r="G1216" s="50"/>
      <c r="H1216" s="52"/>
      <c r="I1216" s="52"/>
      <c r="J1216" s="42"/>
      <c r="K1216" s="42"/>
      <c r="L1216" s="42"/>
      <c r="M1216" s="42"/>
      <c r="N1216" s="42"/>
      <c r="O1216" s="42"/>
      <c r="P1216" s="42"/>
      <c r="Q1216" s="42"/>
      <c r="R1216" s="42"/>
      <c r="S1216" s="42"/>
      <c r="T1216" s="42"/>
      <c r="U1216" s="42"/>
      <c r="V1216" s="42"/>
      <c r="W1216" s="42"/>
      <c r="X1216" s="42"/>
      <c r="Y1216" s="42"/>
      <c r="Z1216" s="42"/>
      <c r="AA1216" s="42"/>
      <c r="AB1216" s="42"/>
      <c r="AC1216" s="42"/>
      <c r="AD1216" s="42"/>
      <c r="AE1216" s="42"/>
      <c r="AF1216" s="42"/>
      <c r="AG1216" s="42"/>
      <c r="AH1216" s="42"/>
      <c r="AI1216" s="42"/>
      <c r="AJ1216" s="42"/>
      <c r="AK1216" s="42"/>
      <c r="AL1216" s="42"/>
      <c r="AM1216" s="42"/>
      <c r="AN1216" s="42"/>
      <c r="AO1216" s="42"/>
      <c r="AP1216" s="42"/>
      <c r="AQ1216" s="42"/>
      <c r="AR1216" s="42"/>
      <c r="AS1216" s="42"/>
      <c r="AT1216" s="42"/>
      <c r="AU1216" s="42"/>
      <c r="AV1216" s="42"/>
      <c r="AW1216" s="42"/>
      <c r="AX1216" s="42"/>
      <c r="AY1216" s="42"/>
      <c r="AZ1216" s="42"/>
      <c r="BA1216" s="42"/>
      <c r="BB1216" s="42"/>
      <c r="BC1216" s="42"/>
      <c r="BD1216" s="42"/>
      <c r="BE1216" s="42"/>
      <c r="BF1216" s="42"/>
    </row>
    <row r="1217" spans="1:58" hidden="1">
      <c r="A1217" s="52"/>
      <c r="B1217" s="52"/>
      <c r="C1217" s="52"/>
      <c r="D1217" s="83"/>
      <c r="E1217" s="83"/>
      <c r="F1217" s="50"/>
      <c r="G1217" s="50"/>
      <c r="H1217" s="52"/>
      <c r="I1217" s="52"/>
      <c r="J1217" s="42"/>
      <c r="K1217" s="42"/>
      <c r="L1217" s="42"/>
      <c r="M1217" s="42"/>
      <c r="N1217" s="42"/>
      <c r="O1217" s="42"/>
      <c r="P1217" s="42"/>
      <c r="Q1217" s="42"/>
      <c r="R1217" s="42"/>
      <c r="S1217" s="42"/>
      <c r="T1217" s="42"/>
      <c r="U1217" s="42"/>
      <c r="V1217" s="42"/>
      <c r="W1217" s="42"/>
      <c r="X1217" s="42"/>
      <c r="Y1217" s="42"/>
      <c r="Z1217" s="42"/>
      <c r="AA1217" s="42"/>
      <c r="AB1217" s="42"/>
      <c r="AC1217" s="42"/>
      <c r="AD1217" s="42"/>
      <c r="AE1217" s="42"/>
      <c r="AF1217" s="42"/>
      <c r="AG1217" s="42"/>
      <c r="AH1217" s="42"/>
      <c r="AI1217" s="42"/>
      <c r="AJ1217" s="42"/>
      <c r="AK1217" s="42"/>
      <c r="AL1217" s="42"/>
      <c r="AM1217" s="42"/>
      <c r="AN1217" s="42"/>
      <c r="AO1217" s="42"/>
      <c r="AP1217" s="42"/>
      <c r="AQ1217" s="42"/>
      <c r="AR1217" s="42"/>
      <c r="AS1217" s="42"/>
      <c r="AT1217" s="42"/>
      <c r="AU1217" s="42"/>
      <c r="AV1217" s="42"/>
      <c r="AW1217" s="42"/>
      <c r="AX1217" s="42"/>
      <c r="AY1217" s="42"/>
      <c r="AZ1217" s="42"/>
      <c r="BA1217" s="42"/>
      <c r="BB1217" s="42"/>
      <c r="BC1217" s="42"/>
      <c r="BD1217" s="42"/>
      <c r="BE1217" s="42"/>
      <c r="BF1217" s="42"/>
    </row>
    <row r="1218" spans="1:58" hidden="1">
      <c r="A1218" s="52"/>
      <c r="B1218" s="52"/>
      <c r="C1218" s="52"/>
      <c r="D1218" s="83"/>
      <c r="E1218" s="83"/>
      <c r="F1218" s="50"/>
      <c r="G1218" s="50"/>
      <c r="H1218" s="52"/>
      <c r="I1218" s="52"/>
      <c r="J1218" s="42"/>
      <c r="K1218" s="42"/>
      <c r="L1218" s="42"/>
      <c r="M1218" s="42"/>
      <c r="N1218" s="42"/>
      <c r="O1218" s="42"/>
      <c r="P1218" s="42"/>
      <c r="Q1218" s="42"/>
      <c r="R1218" s="42"/>
      <c r="S1218" s="42"/>
      <c r="T1218" s="42"/>
      <c r="U1218" s="42"/>
      <c r="V1218" s="42"/>
      <c r="W1218" s="42"/>
      <c r="X1218" s="42"/>
      <c r="Y1218" s="42"/>
      <c r="Z1218" s="42"/>
      <c r="AA1218" s="42"/>
      <c r="AB1218" s="42"/>
      <c r="AC1218" s="42"/>
      <c r="AD1218" s="42"/>
      <c r="AE1218" s="42"/>
      <c r="AF1218" s="42"/>
      <c r="AG1218" s="42"/>
      <c r="AH1218" s="42"/>
      <c r="AI1218" s="42"/>
      <c r="AJ1218" s="42"/>
      <c r="AK1218" s="42"/>
      <c r="AL1218" s="42"/>
      <c r="AM1218" s="42"/>
      <c r="AN1218" s="42"/>
      <c r="AO1218" s="42"/>
      <c r="AP1218" s="42"/>
      <c r="AQ1218" s="42"/>
      <c r="AR1218" s="42"/>
      <c r="AS1218" s="42"/>
      <c r="AT1218" s="42"/>
      <c r="AU1218" s="42"/>
      <c r="AV1218" s="42"/>
      <c r="AW1218" s="42"/>
      <c r="AX1218" s="42"/>
      <c r="AY1218" s="42"/>
      <c r="AZ1218" s="42"/>
      <c r="BA1218" s="42"/>
      <c r="BB1218" s="42"/>
      <c r="BC1218" s="42"/>
      <c r="BD1218" s="42"/>
      <c r="BE1218" s="42"/>
      <c r="BF1218" s="42"/>
    </row>
    <row r="1219" spans="1:58" hidden="1">
      <c r="A1219" s="52"/>
      <c r="B1219" s="52"/>
      <c r="C1219" s="52"/>
      <c r="D1219" s="83"/>
      <c r="E1219" s="83"/>
      <c r="F1219" s="50"/>
      <c r="G1219" s="50"/>
      <c r="H1219" s="52"/>
      <c r="I1219" s="52"/>
      <c r="J1219" s="42"/>
      <c r="K1219" s="42"/>
      <c r="L1219" s="42"/>
      <c r="M1219" s="42"/>
      <c r="N1219" s="42"/>
      <c r="O1219" s="42"/>
      <c r="P1219" s="42"/>
      <c r="Q1219" s="42"/>
      <c r="R1219" s="42"/>
      <c r="S1219" s="42"/>
      <c r="T1219" s="42"/>
      <c r="U1219" s="42"/>
      <c r="V1219" s="42"/>
      <c r="W1219" s="42"/>
      <c r="X1219" s="42"/>
      <c r="Y1219" s="42"/>
      <c r="Z1219" s="42"/>
      <c r="AA1219" s="42"/>
      <c r="AB1219" s="42"/>
      <c r="AC1219" s="42"/>
      <c r="AD1219" s="42"/>
      <c r="AE1219" s="42"/>
      <c r="AF1219" s="42"/>
      <c r="AG1219" s="42"/>
      <c r="AH1219" s="42"/>
      <c r="AI1219" s="42"/>
      <c r="AJ1219" s="42"/>
      <c r="AK1219" s="42"/>
      <c r="AL1219" s="42"/>
      <c r="AM1219" s="42"/>
      <c r="AN1219" s="42"/>
      <c r="AO1219" s="42"/>
      <c r="AP1219" s="42"/>
      <c r="AQ1219" s="42"/>
      <c r="AR1219" s="42"/>
      <c r="AS1219" s="42"/>
      <c r="AT1219" s="42"/>
      <c r="AU1219" s="42"/>
      <c r="AV1219" s="42"/>
      <c r="AW1219" s="42"/>
      <c r="AX1219" s="42"/>
      <c r="AY1219" s="42"/>
      <c r="AZ1219" s="42"/>
      <c r="BA1219" s="42"/>
      <c r="BB1219" s="42"/>
      <c r="BC1219" s="42"/>
      <c r="BD1219" s="42"/>
      <c r="BE1219" s="42"/>
      <c r="BF1219" s="42"/>
    </row>
    <row r="1220" spans="1:58" hidden="1">
      <c r="A1220" s="52"/>
      <c r="B1220" s="52"/>
      <c r="C1220" s="52"/>
      <c r="D1220" s="83"/>
      <c r="E1220" s="83"/>
      <c r="F1220" s="50"/>
      <c r="G1220" s="50"/>
      <c r="H1220" s="52"/>
      <c r="I1220" s="52"/>
      <c r="J1220" s="42"/>
      <c r="K1220" s="42"/>
      <c r="L1220" s="42"/>
      <c r="M1220" s="42"/>
      <c r="N1220" s="42"/>
      <c r="O1220" s="42"/>
      <c r="P1220" s="42"/>
      <c r="Q1220" s="42"/>
      <c r="R1220" s="42"/>
      <c r="S1220" s="42"/>
      <c r="T1220" s="42"/>
      <c r="U1220" s="42"/>
      <c r="V1220" s="42"/>
      <c r="W1220" s="42"/>
      <c r="X1220" s="42"/>
      <c r="Y1220" s="42"/>
      <c r="Z1220" s="42"/>
      <c r="AA1220" s="42"/>
      <c r="AB1220" s="42"/>
      <c r="AC1220" s="42"/>
      <c r="AD1220" s="42"/>
      <c r="AE1220" s="42"/>
      <c r="AF1220" s="42"/>
      <c r="AG1220" s="42"/>
      <c r="AH1220" s="42"/>
      <c r="AI1220" s="42"/>
      <c r="AJ1220" s="42"/>
      <c r="AK1220" s="42"/>
      <c r="AL1220" s="42"/>
      <c r="AM1220" s="42"/>
      <c r="AN1220" s="42"/>
      <c r="AO1220" s="42"/>
      <c r="AP1220" s="42"/>
      <c r="AQ1220" s="42"/>
      <c r="AR1220" s="42"/>
      <c r="AS1220" s="42"/>
      <c r="AT1220" s="42"/>
      <c r="AU1220" s="42"/>
      <c r="AV1220" s="42"/>
      <c r="AW1220" s="42"/>
      <c r="AX1220" s="42"/>
      <c r="AY1220" s="42"/>
      <c r="AZ1220" s="42"/>
      <c r="BA1220" s="42"/>
      <c r="BB1220" s="42"/>
      <c r="BC1220" s="42"/>
      <c r="BD1220" s="42"/>
      <c r="BE1220" s="42"/>
      <c r="BF1220" s="42"/>
    </row>
    <row r="1221" spans="1:58" hidden="1">
      <c r="A1221" s="52"/>
      <c r="B1221" s="52"/>
      <c r="C1221" s="52"/>
      <c r="D1221" s="83"/>
      <c r="E1221" s="83"/>
      <c r="F1221" s="50"/>
      <c r="G1221" s="50"/>
      <c r="H1221" s="52"/>
      <c r="I1221" s="52"/>
      <c r="J1221" s="42"/>
      <c r="K1221" s="42"/>
      <c r="L1221" s="42"/>
      <c r="M1221" s="42"/>
      <c r="N1221" s="42"/>
      <c r="O1221" s="42"/>
      <c r="P1221" s="42"/>
      <c r="Q1221" s="42"/>
      <c r="R1221" s="42"/>
      <c r="S1221" s="42"/>
      <c r="T1221" s="42"/>
      <c r="U1221" s="42"/>
      <c r="V1221" s="42"/>
      <c r="W1221" s="42"/>
      <c r="X1221" s="42"/>
      <c r="Y1221" s="42"/>
      <c r="Z1221" s="42"/>
      <c r="AA1221" s="42"/>
      <c r="AB1221" s="42"/>
      <c r="AC1221" s="42"/>
      <c r="AD1221" s="42"/>
      <c r="AE1221" s="42"/>
      <c r="AF1221" s="42"/>
      <c r="AG1221" s="42"/>
      <c r="AH1221" s="42"/>
      <c r="AI1221" s="42"/>
      <c r="AJ1221" s="42"/>
      <c r="AK1221" s="42"/>
      <c r="AL1221" s="42"/>
      <c r="AM1221" s="42"/>
      <c r="AN1221" s="42"/>
      <c r="AO1221" s="42"/>
      <c r="AP1221" s="42"/>
      <c r="AQ1221" s="42"/>
      <c r="AR1221" s="42"/>
      <c r="AS1221" s="42"/>
      <c r="AT1221" s="42"/>
      <c r="AU1221" s="42"/>
      <c r="AV1221" s="42"/>
      <c r="AW1221" s="42"/>
      <c r="AX1221" s="42"/>
      <c r="AY1221" s="42"/>
      <c r="AZ1221" s="42"/>
      <c r="BA1221" s="42"/>
      <c r="BB1221" s="42"/>
      <c r="BC1221" s="42"/>
      <c r="BD1221" s="42"/>
      <c r="BE1221" s="42"/>
      <c r="BF1221" s="42"/>
    </row>
    <row r="1222" spans="1:58" hidden="1">
      <c r="A1222" s="52"/>
      <c r="B1222" s="52"/>
      <c r="C1222" s="52"/>
      <c r="D1222" s="83"/>
      <c r="E1222" s="83"/>
      <c r="F1222" s="50"/>
      <c r="G1222" s="50"/>
      <c r="H1222" s="52"/>
      <c r="I1222" s="52"/>
      <c r="J1222" s="42"/>
      <c r="K1222" s="42"/>
      <c r="L1222" s="42"/>
      <c r="M1222" s="42"/>
      <c r="N1222" s="42"/>
      <c r="O1222" s="42"/>
      <c r="P1222" s="42"/>
      <c r="Q1222" s="42"/>
      <c r="R1222" s="42"/>
      <c r="S1222" s="42"/>
      <c r="T1222" s="42"/>
      <c r="U1222" s="42"/>
      <c r="V1222" s="42"/>
      <c r="W1222" s="42"/>
      <c r="X1222" s="42"/>
      <c r="Y1222" s="42"/>
      <c r="Z1222" s="42"/>
      <c r="AA1222" s="42"/>
      <c r="AB1222" s="42"/>
      <c r="AC1222" s="42"/>
      <c r="AD1222" s="42"/>
      <c r="AE1222" s="42"/>
      <c r="AF1222" s="42"/>
      <c r="AG1222" s="42"/>
      <c r="AH1222" s="42"/>
      <c r="AI1222" s="42"/>
      <c r="AJ1222" s="42"/>
      <c r="AK1222" s="42"/>
      <c r="AL1222" s="42"/>
      <c r="AM1222" s="42"/>
      <c r="AN1222" s="42"/>
      <c r="AO1222" s="42"/>
      <c r="AP1222" s="42"/>
      <c r="AQ1222" s="42"/>
      <c r="AR1222" s="42"/>
      <c r="AS1222" s="42"/>
      <c r="AT1222" s="42"/>
      <c r="AU1222" s="42"/>
      <c r="AV1222" s="42"/>
      <c r="AW1222" s="42"/>
      <c r="AX1222" s="42"/>
      <c r="AY1222" s="42"/>
      <c r="AZ1222" s="42"/>
      <c r="BA1222" s="42"/>
      <c r="BB1222" s="42"/>
      <c r="BC1222" s="42"/>
      <c r="BD1222" s="42"/>
      <c r="BE1222" s="42"/>
      <c r="BF1222" s="42"/>
    </row>
    <row r="1223" spans="1:58" hidden="1">
      <c r="A1223" s="52"/>
      <c r="B1223" s="52"/>
      <c r="C1223" s="52"/>
      <c r="D1223" s="83"/>
      <c r="E1223" s="83"/>
      <c r="F1223" s="50"/>
      <c r="G1223" s="50"/>
      <c r="H1223" s="52"/>
      <c r="I1223" s="52"/>
      <c r="J1223" s="42"/>
      <c r="K1223" s="42"/>
      <c r="L1223" s="42"/>
      <c r="M1223" s="42"/>
      <c r="N1223" s="42"/>
      <c r="O1223" s="42"/>
      <c r="P1223" s="42"/>
      <c r="Q1223" s="42"/>
      <c r="R1223" s="42"/>
      <c r="S1223" s="42"/>
      <c r="T1223" s="42"/>
      <c r="U1223" s="42"/>
      <c r="V1223" s="42"/>
      <c r="W1223" s="42"/>
      <c r="X1223" s="42"/>
      <c r="Y1223" s="42"/>
      <c r="Z1223" s="42"/>
      <c r="AA1223" s="42"/>
      <c r="AB1223" s="42"/>
      <c r="AC1223" s="42"/>
      <c r="AD1223" s="42"/>
      <c r="AE1223" s="42"/>
      <c r="AF1223" s="42"/>
      <c r="AG1223" s="42"/>
      <c r="AH1223" s="42"/>
      <c r="AI1223" s="42"/>
      <c r="AJ1223" s="42"/>
      <c r="AK1223" s="42"/>
      <c r="AL1223" s="42"/>
      <c r="AM1223" s="42"/>
      <c r="AN1223" s="42"/>
      <c r="AO1223" s="42"/>
      <c r="AP1223" s="42"/>
      <c r="AQ1223" s="42"/>
      <c r="AR1223" s="42"/>
      <c r="AS1223" s="42"/>
      <c r="AT1223" s="42"/>
      <c r="AU1223" s="42"/>
      <c r="AV1223" s="42"/>
      <c r="AW1223" s="42"/>
      <c r="AX1223" s="42"/>
      <c r="AY1223" s="42"/>
      <c r="AZ1223" s="42"/>
      <c r="BA1223" s="42"/>
      <c r="BB1223" s="42"/>
      <c r="BC1223" s="42"/>
      <c r="BD1223" s="42"/>
      <c r="BE1223" s="42"/>
      <c r="BF1223" s="42"/>
    </row>
    <row r="1224" spans="1:58" hidden="1">
      <c r="A1224" s="52"/>
      <c r="B1224" s="52"/>
      <c r="C1224" s="52"/>
      <c r="D1224" s="83"/>
      <c r="E1224" s="83"/>
      <c r="F1224" s="50"/>
      <c r="G1224" s="50"/>
      <c r="H1224" s="52"/>
      <c r="I1224" s="52"/>
      <c r="J1224" s="42"/>
      <c r="K1224" s="42"/>
      <c r="L1224" s="42"/>
      <c r="M1224" s="42"/>
      <c r="N1224" s="42"/>
      <c r="O1224" s="42"/>
      <c r="P1224" s="42"/>
      <c r="Q1224" s="42"/>
      <c r="R1224" s="42"/>
      <c r="S1224" s="42"/>
      <c r="T1224" s="42"/>
      <c r="U1224" s="42"/>
      <c r="V1224" s="42"/>
      <c r="W1224" s="42"/>
      <c r="X1224" s="42"/>
      <c r="Y1224" s="42"/>
      <c r="Z1224" s="42"/>
      <c r="AA1224" s="42"/>
      <c r="AB1224" s="42"/>
      <c r="AC1224" s="42"/>
      <c r="AD1224" s="42"/>
      <c r="AE1224" s="42"/>
      <c r="AF1224" s="42"/>
      <c r="AG1224" s="42"/>
      <c r="AH1224" s="42"/>
      <c r="AI1224" s="42"/>
      <c r="AJ1224" s="42"/>
      <c r="AK1224" s="42"/>
      <c r="AL1224" s="42"/>
      <c r="AM1224" s="42"/>
      <c r="AN1224" s="42"/>
      <c r="AO1224" s="42"/>
      <c r="AP1224" s="42"/>
      <c r="AQ1224" s="42"/>
      <c r="AR1224" s="42"/>
      <c r="AS1224" s="42"/>
      <c r="AT1224" s="42"/>
      <c r="AU1224" s="42"/>
      <c r="AV1224" s="42"/>
      <c r="AW1224" s="42"/>
      <c r="AX1224" s="42"/>
      <c r="AY1224" s="42"/>
      <c r="AZ1224" s="42"/>
      <c r="BA1224" s="42"/>
      <c r="BB1224" s="42"/>
      <c r="BC1224" s="42"/>
      <c r="BD1224" s="42"/>
      <c r="BE1224" s="42"/>
      <c r="BF1224" s="42"/>
    </row>
    <row r="1225" spans="1:58" hidden="1">
      <c r="A1225" s="52"/>
      <c r="B1225" s="52"/>
      <c r="C1225" s="52"/>
      <c r="D1225" s="83"/>
      <c r="E1225" s="83"/>
      <c r="F1225" s="50"/>
      <c r="G1225" s="50"/>
      <c r="H1225" s="52"/>
      <c r="I1225" s="52"/>
      <c r="J1225" s="42"/>
      <c r="K1225" s="42"/>
      <c r="L1225" s="42"/>
      <c r="M1225" s="42"/>
      <c r="N1225" s="42"/>
      <c r="O1225" s="42"/>
      <c r="P1225" s="42"/>
      <c r="Q1225" s="42"/>
      <c r="R1225" s="42"/>
      <c r="S1225" s="42"/>
      <c r="T1225" s="42"/>
      <c r="U1225" s="42"/>
      <c r="V1225" s="42"/>
      <c r="W1225" s="42"/>
      <c r="X1225" s="42"/>
      <c r="Y1225" s="42"/>
      <c r="Z1225" s="42"/>
      <c r="AA1225" s="42"/>
      <c r="AB1225" s="42"/>
      <c r="AC1225" s="42"/>
      <c r="AD1225" s="42"/>
      <c r="AE1225" s="42"/>
      <c r="AF1225" s="42"/>
      <c r="AG1225" s="42"/>
      <c r="AH1225" s="42"/>
      <c r="AI1225" s="42"/>
      <c r="AJ1225" s="42"/>
      <c r="AK1225" s="42"/>
      <c r="AL1225" s="42"/>
      <c r="AM1225" s="42"/>
      <c r="AN1225" s="42"/>
      <c r="AO1225" s="42"/>
      <c r="AP1225" s="42"/>
      <c r="AQ1225" s="42"/>
      <c r="AR1225" s="42"/>
      <c r="AS1225" s="42"/>
      <c r="AT1225" s="42"/>
      <c r="AU1225" s="42"/>
      <c r="AV1225" s="42"/>
      <c r="AW1225" s="42"/>
      <c r="AX1225" s="42"/>
      <c r="AY1225" s="42"/>
      <c r="AZ1225" s="42"/>
      <c r="BA1225" s="42"/>
      <c r="BB1225" s="42"/>
      <c r="BC1225" s="42"/>
      <c r="BD1225" s="42"/>
      <c r="BE1225" s="42"/>
      <c r="BF1225" s="42"/>
    </row>
    <row r="1226" spans="1:58" hidden="1">
      <c r="A1226" s="52"/>
      <c r="B1226" s="52"/>
      <c r="C1226" s="52"/>
      <c r="D1226" s="83"/>
      <c r="E1226" s="83"/>
      <c r="F1226" s="50"/>
      <c r="G1226" s="50"/>
      <c r="H1226" s="52"/>
      <c r="I1226" s="52"/>
      <c r="J1226" s="42"/>
      <c r="K1226" s="42"/>
      <c r="L1226" s="42"/>
      <c r="M1226" s="42"/>
      <c r="N1226" s="42"/>
      <c r="O1226" s="42"/>
      <c r="P1226" s="42"/>
      <c r="Q1226" s="42"/>
      <c r="R1226" s="42"/>
      <c r="S1226" s="42"/>
      <c r="T1226" s="42"/>
      <c r="U1226" s="42"/>
      <c r="V1226" s="42"/>
      <c r="W1226" s="42"/>
      <c r="X1226" s="42"/>
      <c r="Y1226" s="42"/>
      <c r="Z1226" s="42"/>
      <c r="AA1226" s="42"/>
      <c r="AB1226" s="42"/>
      <c r="AC1226" s="42"/>
      <c r="AD1226" s="42"/>
      <c r="AE1226" s="42"/>
      <c r="AF1226" s="42"/>
      <c r="AG1226" s="42"/>
      <c r="AH1226" s="42"/>
      <c r="AI1226" s="42"/>
      <c r="AJ1226" s="42"/>
      <c r="AK1226" s="42"/>
      <c r="AL1226" s="42"/>
      <c r="AM1226" s="42"/>
      <c r="AN1226" s="42"/>
      <c r="AO1226" s="42"/>
      <c r="AP1226" s="42"/>
      <c r="AQ1226" s="42"/>
      <c r="AR1226" s="42"/>
      <c r="AS1226" s="42"/>
      <c r="AT1226" s="42"/>
      <c r="AU1226" s="42"/>
      <c r="AV1226" s="42"/>
      <c r="AW1226" s="42"/>
      <c r="AX1226" s="42"/>
      <c r="AY1226" s="42"/>
      <c r="AZ1226" s="42"/>
      <c r="BA1226" s="42"/>
      <c r="BB1226" s="42"/>
      <c r="BC1226" s="42"/>
      <c r="BD1226" s="42"/>
      <c r="BE1226" s="42"/>
      <c r="BF1226" s="42"/>
    </row>
    <row r="1227" spans="1:58" hidden="1">
      <c r="A1227" s="52"/>
      <c r="B1227" s="52"/>
      <c r="C1227" s="52"/>
      <c r="D1227" s="83"/>
      <c r="E1227" s="83"/>
      <c r="F1227" s="50"/>
      <c r="G1227" s="50"/>
      <c r="H1227" s="52"/>
      <c r="I1227" s="52"/>
      <c r="J1227" s="42"/>
      <c r="K1227" s="42"/>
      <c r="L1227" s="42"/>
      <c r="M1227" s="42"/>
      <c r="N1227" s="42"/>
      <c r="O1227" s="42"/>
      <c r="P1227" s="42"/>
      <c r="Q1227" s="42"/>
      <c r="R1227" s="42"/>
      <c r="S1227" s="42"/>
      <c r="T1227" s="42"/>
      <c r="U1227" s="42"/>
      <c r="V1227" s="42"/>
      <c r="W1227" s="42"/>
      <c r="X1227" s="42"/>
      <c r="Y1227" s="42"/>
      <c r="Z1227" s="42"/>
      <c r="AA1227" s="42"/>
      <c r="AB1227" s="42"/>
      <c r="AC1227" s="42"/>
      <c r="AD1227" s="42"/>
      <c r="AE1227" s="42"/>
      <c r="AF1227" s="42"/>
      <c r="AG1227" s="42"/>
      <c r="AH1227" s="42"/>
      <c r="AI1227" s="42"/>
      <c r="AJ1227" s="42"/>
      <c r="AK1227" s="42"/>
      <c r="AL1227" s="42"/>
      <c r="AM1227" s="42"/>
      <c r="AN1227" s="42"/>
      <c r="AO1227" s="42"/>
      <c r="AP1227" s="42"/>
      <c r="AQ1227" s="42"/>
      <c r="AR1227" s="42"/>
      <c r="AS1227" s="42"/>
      <c r="AT1227" s="42"/>
      <c r="AU1227" s="42"/>
      <c r="AV1227" s="42"/>
      <c r="AW1227" s="42"/>
      <c r="AX1227" s="42"/>
      <c r="AY1227" s="42"/>
      <c r="AZ1227" s="42"/>
      <c r="BA1227" s="42"/>
      <c r="BB1227" s="42"/>
      <c r="BC1227" s="42"/>
      <c r="BD1227" s="42"/>
      <c r="BE1227" s="42"/>
      <c r="BF1227" s="42"/>
    </row>
    <row r="1228" spans="1:58" hidden="1">
      <c r="A1228" s="52"/>
      <c r="B1228" s="52"/>
      <c r="C1228" s="52"/>
      <c r="D1228" s="83"/>
      <c r="E1228" s="83"/>
      <c r="F1228" s="50"/>
      <c r="G1228" s="50"/>
      <c r="H1228" s="52"/>
      <c r="I1228" s="52"/>
      <c r="J1228" s="42"/>
      <c r="K1228" s="42"/>
      <c r="L1228" s="42"/>
      <c r="M1228" s="42"/>
      <c r="N1228" s="42"/>
      <c r="O1228" s="42"/>
      <c r="P1228" s="42"/>
      <c r="Q1228" s="42"/>
      <c r="R1228" s="42"/>
      <c r="S1228" s="42"/>
      <c r="T1228" s="42"/>
      <c r="U1228" s="42"/>
      <c r="V1228" s="42"/>
      <c r="W1228" s="42"/>
      <c r="X1228" s="42"/>
      <c r="Y1228" s="42"/>
      <c r="Z1228" s="42"/>
      <c r="AA1228" s="42"/>
      <c r="AB1228" s="42"/>
      <c r="AC1228" s="42"/>
      <c r="AD1228" s="42"/>
      <c r="AE1228" s="42"/>
      <c r="AF1228" s="42"/>
      <c r="AG1228" s="42"/>
      <c r="AH1228" s="42"/>
      <c r="AI1228" s="42"/>
      <c r="AJ1228" s="42"/>
      <c r="AK1228" s="42"/>
      <c r="AL1228" s="42"/>
      <c r="AM1228" s="42"/>
      <c r="AN1228" s="42"/>
      <c r="AO1228" s="42"/>
      <c r="AP1228" s="42"/>
      <c r="AQ1228" s="42"/>
      <c r="AR1228" s="42"/>
      <c r="AS1228" s="42"/>
      <c r="AT1228" s="42"/>
      <c r="AU1228" s="42"/>
      <c r="AV1228" s="42"/>
      <c r="AW1228" s="42"/>
      <c r="AX1228" s="42"/>
      <c r="AY1228" s="42"/>
      <c r="AZ1228" s="42"/>
      <c r="BA1228" s="42"/>
      <c r="BB1228" s="42"/>
      <c r="BC1228" s="42"/>
      <c r="BD1228" s="42"/>
      <c r="BE1228" s="42"/>
      <c r="BF1228" s="42"/>
    </row>
    <row r="1229" spans="1:58" hidden="1">
      <c r="A1229" s="52"/>
      <c r="B1229" s="52"/>
      <c r="C1229" s="52"/>
      <c r="D1229" s="83"/>
      <c r="E1229" s="83"/>
      <c r="F1229" s="50"/>
      <c r="G1229" s="50"/>
      <c r="H1229" s="52"/>
      <c r="I1229" s="52"/>
      <c r="J1229" s="42"/>
      <c r="K1229" s="42"/>
      <c r="L1229" s="42"/>
      <c r="M1229" s="42"/>
      <c r="N1229" s="42"/>
      <c r="O1229" s="42"/>
      <c r="P1229" s="42"/>
      <c r="Q1229" s="42"/>
      <c r="R1229" s="42"/>
      <c r="S1229" s="42"/>
      <c r="T1229" s="42"/>
      <c r="U1229" s="42"/>
      <c r="V1229" s="42"/>
      <c r="W1229" s="42"/>
      <c r="X1229" s="42"/>
      <c r="Y1229" s="42"/>
      <c r="Z1229" s="42"/>
      <c r="AA1229" s="42"/>
      <c r="AB1229" s="42"/>
      <c r="AC1229" s="42"/>
      <c r="AD1229" s="42"/>
      <c r="AE1229" s="42"/>
      <c r="AF1229" s="42"/>
      <c r="AG1229" s="42"/>
      <c r="AH1229" s="42"/>
      <c r="AI1229" s="42"/>
      <c r="AJ1229" s="42"/>
      <c r="AK1229" s="42"/>
      <c r="AL1229" s="42"/>
      <c r="AM1229" s="42"/>
      <c r="AN1229" s="42"/>
      <c r="AO1229" s="42"/>
      <c r="AP1229" s="42"/>
      <c r="AQ1229" s="42"/>
      <c r="AR1229" s="42"/>
      <c r="AS1229" s="42"/>
      <c r="AT1229" s="42"/>
      <c r="AU1229" s="42"/>
      <c r="AV1229" s="42"/>
      <c r="AW1229" s="42"/>
      <c r="AX1229" s="42"/>
      <c r="AY1229" s="42"/>
      <c r="AZ1229" s="42"/>
      <c r="BA1229" s="42"/>
      <c r="BB1229" s="42"/>
      <c r="BC1229" s="42"/>
      <c r="BD1229" s="42"/>
      <c r="BE1229" s="42"/>
      <c r="BF1229" s="42"/>
    </row>
    <row r="1230" spans="1:58" hidden="1">
      <c r="A1230" s="52"/>
      <c r="B1230" s="52"/>
      <c r="C1230" s="52"/>
      <c r="D1230" s="83"/>
      <c r="E1230" s="83"/>
      <c r="F1230" s="50"/>
      <c r="G1230" s="50"/>
      <c r="H1230" s="52"/>
      <c r="I1230" s="52"/>
      <c r="J1230" s="42"/>
      <c r="K1230" s="42"/>
      <c r="L1230" s="42"/>
      <c r="M1230" s="42"/>
      <c r="N1230" s="42"/>
      <c r="O1230" s="42"/>
      <c r="P1230" s="42"/>
      <c r="Q1230" s="42"/>
      <c r="R1230" s="42"/>
      <c r="S1230" s="42"/>
      <c r="T1230" s="42"/>
      <c r="U1230" s="42"/>
      <c r="V1230" s="42"/>
      <c r="W1230" s="42"/>
      <c r="X1230" s="42"/>
      <c r="Y1230" s="42"/>
      <c r="Z1230" s="42"/>
      <c r="AA1230" s="42"/>
      <c r="AB1230" s="42"/>
      <c r="AC1230" s="42"/>
      <c r="AD1230" s="42"/>
      <c r="AE1230" s="42"/>
      <c r="AF1230" s="42"/>
      <c r="AG1230" s="42"/>
      <c r="AH1230" s="42"/>
      <c r="AI1230" s="42"/>
      <c r="AJ1230" s="42"/>
      <c r="AK1230" s="42"/>
      <c r="AL1230" s="42"/>
      <c r="AM1230" s="42"/>
      <c r="AN1230" s="42"/>
      <c r="AO1230" s="42"/>
      <c r="AP1230" s="42"/>
      <c r="AQ1230" s="42"/>
      <c r="AR1230" s="42"/>
      <c r="AS1230" s="42"/>
      <c r="AT1230" s="42"/>
      <c r="AU1230" s="42"/>
      <c r="AV1230" s="42"/>
      <c r="AW1230" s="42"/>
      <c r="AX1230" s="42"/>
      <c r="AY1230" s="42"/>
      <c r="AZ1230" s="42"/>
      <c r="BA1230" s="42"/>
      <c r="BB1230" s="42"/>
      <c r="BC1230" s="42"/>
      <c r="BD1230" s="42"/>
      <c r="BE1230" s="42"/>
      <c r="BF1230" s="42"/>
    </row>
    <row r="1231" spans="1:58" hidden="1">
      <c r="A1231" s="52"/>
      <c r="B1231" s="52"/>
      <c r="C1231" s="52"/>
      <c r="D1231" s="83"/>
      <c r="E1231" s="83"/>
      <c r="F1231" s="50"/>
      <c r="G1231" s="50"/>
      <c r="H1231" s="52"/>
      <c r="I1231" s="52"/>
      <c r="J1231" s="42"/>
      <c r="K1231" s="42"/>
      <c r="L1231" s="42"/>
      <c r="M1231" s="42"/>
      <c r="N1231" s="42"/>
      <c r="O1231" s="42"/>
      <c r="P1231" s="42"/>
      <c r="Q1231" s="42"/>
      <c r="R1231" s="42"/>
      <c r="S1231" s="42"/>
      <c r="T1231" s="42"/>
      <c r="U1231" s="42"/>
      <c r="V1231" s="42"/>
      <c r="W1231" s="42"/>
      <c r="X1231" s="42"/>
      <c r="Y1231" s="42"/>
      <c r="Z1231" s="42"/>
      <c r="AA1231" s="42"/>
      <c r="AB1231" s="42"/>
      <c r="AC1231" s="42"/>
      <c r="AD1231" s="42"/>
      <c r="AE1231" s="42"/>
      <c r="AF1231" s="42"/>
      <c r="AG1231" s="42"/>
      <c r="AH1231" s="42"/>
      <c r="AI1231" s="42"/>
      <c r="AJ1231" s="42"/>
      <c r="AK1231" s="42"/>
      <c r="AL1231" s="42"/>
      <c r="AM1231" s="42"/>
      <c r="AN1231" s="42"/>
      <c r="AO1231" s="42"/>
      <c r="AP1231" s="42"/>
      <c r="AQ1231" s="42"/>
      <c r="AR1231" s="42"/>
      <c r="AS1231" s="42"/>
      <c r="AT1231" s="42"/>
      <c r="AU1231" s="42"/>
      <c r="AV1231" s="42"/>
      <c r="AW1231" s="42"/>
      <c r="AX1231" s="42"/>
      <c r="AY1231" s="42"/>
      <c r="AZ1231" s="42"/>
      <c r="BA1231" s="42"/>
      <c r="BB1231" s="42"/>
      <c r="BC1231" s="42"/>
      <c r="BD1231" s="42"/>
      <c r="BE1231" s="42"/>
      <c r="BF1231" s="42"/>
    </row>
    <row r="1232" spans="1:58" hidden="1">
      <c r="A1232" s="52"/>
      <c r="B1232" s="52"/>
      <c r="C1232" s="52"/>
      <c r="D1232" s="83"/>
      <c r="E1232" s="83"/>
      <c r="F1232" s="50"/>
      <c r="G1232" s="50"/>
      <c r="H1232" s="52"/>
      <c r="I1232" s="52"/>
      <c r="J1232" s="42"/>
      <c r="K1232" s="42"/>
      <c r="L1232" s="42"/>
      <c r="M1232" s="42"/>
      <c r="N1232" s="42"/>
      <c r="O1232" s="42"/>
      <c r="P1232" s="42"/>
      <c r="Q1232" s="42"/>
      <c r="R1232" s="42"/>
      <c r="S1232" s="42"/>
      <c r="T1232" s="42"/>
      <c r="U1232" s="42"/>
      <c r="V1232" s="42"/>
      <c r="W1232" s="42"/>
      <c r="X1232" s="42"/>
      <c r="Y1232" s="42"/>
      <c r="Z1232" s="42"/>
      <c r="AA1232" s="42"/>
      <c r="AB1232" s="42"/>
      <c r="AC1232" s="42"/>
      <c r="AD1232" s="42"/>
      <c r="AE1232" s="42"/>
      <c r="AF1232" s="42"/>
      <c r="AG1232" s="42"/>
      <c r="AH1232" s="42"/>
      <c r="AI1232" s="42"/>
      <c r="AJ1232" s="42"/>
      <c r="AK1232" s="42"/>
      <c r="AL1232" s="42"/>
      <c r="AM1232" s="42"/>
      <c r="AN1232" s="42"/>
      <c r="AO1232" s="42"/>
      <c r="AP1232" s="42"/>
      <c r="AQ1232" s="42"/>
      <c r="AR1232" s="42"/>
      <c r="AS1232" s="42"/>
      <c r="AT1232" s="42"/>
      <c r="AU1232" s="42"/>
      <c r="AV1232" s="42"/>
      <c r="AW1232" s="42"/>
      <c r="AX1232" s="42"/>
      <c r="AY1232" s="42"/>
      <c r="AZ1232" s="42"/>
      <c r="BA1232" s="42"/>
      <c r="BB1232" s="42"/>
      <c r="BC1232" s="42"/>
      <c r="BD1232" s="42"/>
      <c r="BE1232" s="42"/>
      <c r="BF1232" s="42"/>
    </row>
    <row r="1233" spans="1:58" hidden="1">
      <c r="A1233" s="52"/>
      <c r="B1233" s="52"/>
      <c r="C1233" s="52"/>
      <c r="D1233" s="83"/>
      <c r="E1233" s="83"/>
      <c r="F1233" s="50"/>
      <c r="G1233" s="50"/>
      <c r="H1233" s="52"/>
      <c r="I1233" s="52"/>
      <c r="J1233" s="42"/>
      <c r="K1233" s="42"/>
      <c r="L1233" s="42"/>
      <c r="M1233" s="42"/>
      <c r="N1233" s="42"/>
      <c r="O1233" s="42"/>
      <c r="P1233" s="42"/>
      <c r="Q1233" s="42"/>
      <c r="R1233" s="42"/>
      <c r="S1233" s="42"/>
      <c r="T1233" s="42"/>
      <c r="U1233" s="42"/>
      <c r="V1233" s="42"/>
      <c r="W1233" s="42"/>
      <c r="X1233" s="42"/>
      <c r="Y1233" s="42"/>
      <c r="Z1233" s="42"/>
      <c r="AA1233" s="42"/>
      <c r="AB1233" s="42"/>
      <c r="AC1233" s="42"/>
      <c r="AD1233" s="42"/>
      <c r="AE1233" s="42"/>
      <c r="AF1233" s="42"/>
      <c r="AG1233" s="42"/>
      <c r="AH1233" s="42"/>
      <c r="AI1233" s="42"/>
      <c r="AJ1233" s="42"/>
      <c r="AK1233" s="42"/>
      <c r="AL1233" s="42"/>
      <c r="AM1233" s="42"/>
      <c r="AN1233" s="42"/>
      <c r="AO1233" s="42"/>
      <c r="AP1233" s="42"/>
      <c r="AQ1233" s="42"/>
      <c r="AR1233" s="42"/>
      <c r="AS1233" s="42"/>
      <c r="AT1233" s="42"/>
      <c r="AU1233" s="42"/>
      <c r="AV1233" s="42"/>
      <c r="AW1233" s="42"/>
      <c r="AX1233" s="42"/>
      <c r="AY1233" s="42"/>
      <c r="AZ1233" s="42"/>
      <c r="BA1233" s="42"/>
      <c r="BB1233" s="42"/>
      <c r="BC1233" s="42"/>
      <c r="BD1233" s="42"/>
      <c r="BE1233" s="42"/>
      <c r="BF1233" s="42"/>
    </row>
    <row r="1234" spans="1:58" hidden="1">
      <c r="A1234" s="52"/>
      <c r="B1234" s="52"/>
      <c r="C1234" s="52"/>
      <c r="D1234" s="83"/>
      <c r="E1234" s="83"/>
      <c r="F1234" s="50"/>
      <c r="G1234" s="50"/>
      <c r="H1234" s="52"/>
      <c r="I1234" s="52"/>
      <c r="J1234" s="42"/>
      <c r="K1234" s="42"/>
      <c r="L1234" s="42"/>
      <c r="M1234" s="42"/>
      <c r="N1234" s="42"/>
      <c r="O1234" s="42"/>
      <c r="P1234" s="42"/>
      <c r="Q1234" s="42"/>
      <c r="R1234" s="42"/>
      <c r="S1234" s="42"/>
      <c r="T1234" s="42"/>
      <c r="U1234" s="42"/>
      <c r="V1234" s="42"/>
      <c r="W1234" s="42"/>
      <c r="X1234" s="42"/>
      <c r="Y1234" s="42"/>
      <c r="Z1234" s="42"/>
      <c r="AA1234" s="42"/>
      <c r="AB1234" s="42"/>
      <c r="AC1234" s="42"/>
      <c r="AD1234" s="42"/>
      <c r="AE1234" s="42"/>
      <c r="AF1234" s="42"/>
      <c r="AG1234" s="42"/>
      <c r="AH1234" s="42"/>
      <c r="AI1234" s="42"/>
      <c r="AJ1234" s="42"/>
      <c r="AK1234" s="42"/>
      <c r="AL1234" s="42"/>
      <c r="AM1234" s="42"/>
      <c r="AN1234" s="42"/>
      <c r="AO1234" s="42"/>
      <c r="AP1234" s="42"/>
      <c r="AQ1234" s="42"/>
      <c r="AR1234" s="42"/>
      <c r="AS1234" s="42"/>
      <c r="AT1234" s="42"/>
      <c r="AU1234" s="42"/>
      <c r="AV1234" s="42"/>
      <c r="AW1234" s="42"/>
      <c r="AX1234" s="42"/>
      <c r="AY1234" s="42"/>
      <c r="AZ1234" s="42"/>
      <c r="BA1234" s="42"/>
      <c r="BB1234" s="42"/>
      <c r="BC1234" s="42"/>
      <c r="BD1234" s="42"/>
      <c r="BE1234" s="42"/>
      <c r="BF1234" s="42"/>
    </row>
    <row r="1235" spans="1:58" hidden="1">
      <c r="A1235" s="52"/>
      <c r="B1235" s="52"/>
      <c r="C1235" s="52"/>
      <c r="D1235" s="83"/>
      <c r="E1235" s="83"/>
      <c r="F1235" s="50"/>
      <c r="G1235" s="50"/>
      <c r="H1235" s="52"/>
      <c r="I1235" s="52"/>
      <c r="J1235" s="42"/>
      <c r="K1235" s="42"/>
      <c r="L1235" s="42"/>
      <c r="M1235" s="42"/>
      <c r="N1235" s="42"/>
      <c r="O1235" s="42"/>
      <c r="P1235" s="42"/>
      <c r="Q1235" s="42"/>
      <c r="R1235" s="42"/>
      <c r="S1235" s="42"/>
      <c r="T1235" s="42"/>
      <c r="U1235" s="42"/>
      <c r="V1235" s="42"/>
      <c r="W1235" s="42"/>
      <c r="X1235" s="42"/>
      <c r="Y1235" s="42"/>
      <c r="Z1235" s="42"/>
      <c r="AA1235" s="42"/>
      <c r="AB1235" s="42"/>
      <c r="AC1235" s="42"/>
      <c r="AD1235" s="42"/>
      <c r="AE1235" s="42"/>
      <c r="AF1235" s="42"/>
      <c r="AG1235" s="42"/>
      <c r="AH1235" s="42"/>
      <c r="AI1235" s="42"/>
      <c r="AJ1235" s="42"/>
      <c r="AK1235" s="42"/>
      <c r="AL1235" s="42"/>
      <c r="AM1235" s="42"/>
      <c r="AN1235" s="42"/>
      <c r="AO1235" s="42"/>
      <c r="AP1235" s="42"/>
      <c r="AQ1235" s="42"/>
      <c r="AR1235" s="42"/>
      <c r="AS1235" s="42"/>
      <c r="AT1235" s="42"/>
      <c r="AU1235" s="42"/>
      <c r="AV1235" s="42"/>
      <c r="AW1235" s="42"/>
      <c r="AX1235" s="42"/>
      <c r="AY1235" s="42"/>
      <c r="AZ1235" s="42"/>
      <c r="BA1235" s="42"/>
      <c r="BB1235" s="42"/>
      <c r="BC1235" s="42"/>
      <c r="BD1235" s="42"/>
      <c r="BE1235" s="42"/>
      <c r="BF1235" s="42"/>
    </row>
    <row r="1236" spans="1:58" hidden="1">
      <c r="A1236" s="52"/>
      <c r="B1236" s="52"/>
      <c r="C1236" s="52"/>
      <c r="D1236" s="83"/>
      <c r="E1236" s="83"/>
      <c r="F1236" s="50"/>
      <c r="G1236" s="50"/>
      <c r="H1236" s="52"/>
      <c r="I1236" s="52"/>
      <c r="J1236" s="42"/>
      <c r="K1236" s="42"/>
      <c r="L1236" s="42"/>
      <c r="M1236" s="42"/>
      <c r="N1236" s="42"/>
      <c r="O1236" s="42"/>
      <c r="P1236" s="42"/>
      <c r="Q1236" s="42"/>
      <c r="R1236" s="42"/>
      <c r="S1236" s="42"/>
      <c r="T1236" s="42"/>
      <c r="U1236" s="42"/>
      <c r="V1236" s="42"/>
      <c r="W1236" s="42"/>
      <c r="X1236" s="42"/>
      <c r="Y1236" s="42"/>
      <c r="Z1236" s="42"/>
      <c r="AA1236" s="42"/>
      <c r="AB1236" s="42"/>
      <c r="AC1236" s="42"/>
      <c r="AD1236" s="42"/>
      <c r="AE1236" s="42"/>
      <c r="AF1236" s="42"/>
      <c r="AG1236" s="42"/>
      <c r="AH1236" s="42"/>
      <c r="AI1236" s="42"/>
      <c r="AJ1236" s="42"/>
      <c r="AK1236" s="42"/>
      <c r="AL1236" s="42"/>
      <c r="AM1236" s="42"/>
      <c r="AN1236" s="42"/>
      <c r="AO1236" s="42"/>
      <c r="AP1236" s="42"/>
      <c r="AQ1236" s="42"/>
      <c r="AR1236" s="42"/>
      <c r="AS1236" s="42"/>
      <c r="AT1236" s="42"/>
      <c r="AU1236" s="42"/>
      <c r="AV1236" s="42"/>
      <c r="AW1236" s="42"/>
      <c r="AX1236" s="42"/>
      <c r="AY1236" s="42"/>
      <c r="AZ1236" s="42"/>
      <c r="BA1236" s="42"/>
      <c r="BB1236" s="42"/>
      <c r="BC1236" s="42"/>
      <c r="BD1236" s="42"/>
      <c r="BE1236" s="42"/>
      <c r="BF1236" s="42"/>
    </row>
    <row r="1237" spans="1:58" hidden="1">
      <c r="A1237" s="52"/>
      <c r="B1237" s="52"/>
      <c r="C1237" s="52"/>
      <c r="D1237" s="83"/>
      <c r="E1237" s="83"/>
      <c r="F1237" s="50"/>
      <c r="G1237" s="50"/>
      <c r="H1237" s="52"/>
      <c r="I1237" s="52"/>
      <c r="J1237" s="42"/>
      <c r="K1237" s="42"/>
      <c r="L1237" s="42"/>
      <c r="M1237" s="42"/>
      <c r="N1237" s="42"/>
      <c r="O1237" s="42"/>
      <c r="P1237" s="42"/>
      <c r="Q1237" s="42"/>
      <c r="R1237" s="42"/>
      <c r="S1237" s="42"/>
      <c r="T1237" s="42"/>
      <c r="U1237" s="42"/>
      <c r="V1237" s="42"/>
      <c r="W1237" s="42"/>
      <c r="X1237" s="42"/>
      <c r="Y1237" s="42"/>
      <c r="Z1237" s="42"/>
      <c r="AA1237" s="42"/>
      <c r="AB1237" s="42"/>
      <c r="AC1237" s="42"/>
      <c r="AD1237" s="42"/>
      <c r="AE1237" s="42"/>
      <c r="AF1237" s="42"/>
      <c r="AG1237" s="42"/>
      <c r="AH1237" s="42"/>
      <c r="AI1237" s="42"/>
      <c r="AJ1237" s="42"/>
      <c r="AK1237" s="42"/>
      <c r="AL1237" s="42"/>
      <c r="AM1237" s="42"/>
      <c r="AN1237" s="42"/>
      <c r="AO1237" s="42"/>
      <c r="AP1237" s="42"/>
      <c r="AQ1237" s="42"/>
      <c r="AR1237" s="42"/>
      <c r="AS1237" s="42"/>
      <c r="AT1237" s="42"/>
      <c r="AU1237" s="42"/>
      <c r="AV1237" s="42"/>
      <c r="AW1237" s="42"/>
      <c r="AX1237" s="42"/>
      <c r="AY1237" s="42"/>
      <c r="AZ1237" s="42"/>
      <c r="BA1237" s="42"/>
      <c r="BB1237" s="42"/>
      <c r="BC1237" s="42"/>
      <c r="BD1237" s="42"/>
      <c r="BE1237" s="42"/>
      <c r="BF1237" s="42"/>
    </row>
    <row r="1238" spans="1:58" hidden="1">
      <c r="A1238" s="52"/>
      <c r="B1238" s="52"/>
      <c r="C1238" s="52"/>
      <c r="D1238" s="83"/>
      <c r="E1238" s="83"/>
      <c r="F1238" s="50"/>
      <c r="G1238" s="50"/>
      <c r="H1238" s="52"/>
      <c r="I1238" s="52"/>
      <c r="J1238" s="42"/>
      <c r="K1238" s="42"/>
      <c r="L1238" s="42"/>
      <c r="M1238" s="42"/>
      <c r="N1238" s="42"/>
      <c r="O1238" s="42"/>
      <c r="P1238" s="42"/>
      <c r="Q1238" s="42"/>
      <c r="R1238" s="42"/>
      <c r="S1238" s="42"/>
      <c r="T1238" s="42"/>
      <c r="U1238" s="42"/>
      <c r="V1238" s="42"/>
      <c r="W1238" s="42"/>
      <c r="X1238" s="42"/>
      <c r="Y1238" s="42"/>
      <c r="Z1238" s="42"/>
      <c r="AA1238" s="42"/>
      <c r="AB1238" s="42"/>
      <c r="AC1238" s="42"/>
      <c r="AD1238" s="42"/>
      <c r="AE1238" s="42"/>
      <c r="AF1238" s="42"/>
      <c r="AG1238" s="42"/>
      <c r="AH1238" s="42"/>
      <c r="AI1238" s="42"/>
      <c r="AJ1238" s="42"/>
      <c r="AK1238" s="42"/>
      <c r="AL1238" s="42"/>
      <c r="AM1238" s="42"/>
      <c r="AN1238" s="42"/>
      <c r="AO1238" s="42"/>
      <c r="AP1238" s="42"/>
      <c r="AQ1238" s="42"/>
      <c r="AR1238" s="42"/>
      <c r="AS1238" s="42"/>
      <c r="AT1238" s="42"/>
      <c r="AU1238" s="42"/>
      <c r="AV1238" s="42"/>
      <c r="AW1238" s="42"/>
      <c r="AX1238" s="42"/>
      <c r="AY1238" s="42"/>
      <c r="AZ1238" s="42"/>
      <c r="BA1238" s="42"/>
      <c r="BB1238" s="42"/>
      <c r="BC1238" s="42"/>
      <c r="BD1238" s="42"/>
      <c r="BE1238" s="42"/>
      <c r="BF1238" s="42"/>
    </row>
    <row r="1239" spans="1:58" hidden="1">
      <c r="A1239" s="52"/>
      <c r="B1239" s="52"/>
      <c r="C1239" s="52"/>
      <c r="D1239" s="83"/>
      <c r="E1239" s="83"/>
      <c r="F1239" s="50"/>
      <c r="G1239" s="50"/>
      <c r="H1239" s="52"/>
      <c r="I1239" s="52"/>
      <c r="J1239" s="42"/>
      <c r="K1239" s="42"/>
      <c r="L1239" s="42"/>
      <c r="M1239" s="42"/>
      <c r="N1239" s="42"/>
      <c r="O1239" s="42"/>
      <c r="P1239" s="42"/>
      <c r="Q1239" s="42"/>
      <c r="R1239" s="42"/>
      <c r="S1239" s="42"/>
      <c r="T1239" s="42"/>
      <c r="U1239" s="42"/>
      <c r="V1239" s="42"/>
      <c r="W1239" s="42"/>
      <c r="X1239" s="42"/>
      <c r="Y1239" s="42"/>
      <c r="Z1239" s="42"/>
      <c r="AA1239" s="42"/>
      <c r="AB1239" s="42"/>
      <c r="AC1239" s="42"/>
      <c r="AD1239" s="42"/>
      <c r="AE1239" s="42"/>
      <c r="AF1239" s="42"/>
      <c r="AG1239" s="42"/>
      <c r="AH1239" s="42"/>
      <c r="AI1239" s="42"/>
      <c r="AJ1239" s="42"/>
      <c r="AK1239" s="42"/>
      <c r="AL1239" s="42"/>
      <c r="AM1239" s="42"/>
      <c r="AN1239" s="42"/>
      <c r="AO1239" s="42"/>
      <c r="AP1239" s="42"/>
      <c r="AQ1239" s="42"/>
      <c r="AR1239" s="42"/>
      <c r="AS1239" s="42"/>
      <c r="AT1239" s="42"/>
      <c r="AU1239" s="42"/>
      <c r="AV1239" s="42"/>
      <c r="AW1239" s="42"/>
      <c r="AX1239" s="42"/>
      <c r="AY1239" s="42"/>
      <c r="AZ1239" s="42"/>
      <c r="BA1239" s="42"/>
      <c r="BB1239" s="42"/>
      <c r="BC1239" s="42"/>
      <c r="BD1239" s="42"/>
      <c r="BE1239" s="42"/>
      <c r="BF1239" s="42"/>
    </row>
    <row r="1240" spans="1:58" hidden="1">
      <c r="A1240" s="52"/>
      <c r="B1240" s="52"/>
      <c r="C1240" s="52"/>
      <c r="D1240" s="83"/>
      <c r="E1240" s="83"/>
      <c r="F1240" s="50"/>
      <c r="G1240" s="50"/>
      <c r="H1240" s="52"/>
      <c r="I1240" s="52"/>
      <c r="J1240" s="42"/>
      <c r="K1240" s="42"/>
      <c r="L1240" s="42"/>
      <c r="M1240" s="42"/>
      <c r="N1240" s="42"/>
      <c r="O1240" s="42"/>
      <c r="P1240" s="42"/>
      <c r="Q1240" s="42"/>
      <c r="R1240" s="42"/>
      <c r="S1240" s="42"/>
      <c r="T1240" s="42"/>
      <c r="U1240" s="42"/>
      <c r="V1240" s="42"/>
      <c r="W1240" s="42"/>
      <c r="X1240" s="42"/>
      <c r="Y1240" s="42"/>
      <c r="Z1240" s="42"/>
      <c r="AA1240" s="42"/>
      <c r="AB1240" s="42"/>
      <c r="AC1240" s="42"/>
      <c r="AD1240" s="42"/>
      <c r="AE1240" s="42"/>
      <c r="AF1240" s="42"/>
      <c r="AG1240" s="42"/>
      <c r="AH1240" s="42"/>
      <c r="AI1240" s="42"/>
      <c r="AJ1240" s="42"/>
      <c r="AK1240" s="42"/>
      <c r="AL1240" s="42"/>
      <c r="AM1240" s="42"/>
      <c r="AN1240" s="42"/>
      <c r="AO1240" s="42"/>
      <c r="AP1240" s="42"/>
      <c r="AQ1240" s="42"/>
      <c r="AR1240" s="42"/>
      <c r="AS1240" s="42"/>
      <c r="AT1240" s="42"/>
      <c r="AU1240" s="42"/>
      <c r="AV1240" s="42"/>
      <c r="AW1240" s="42"/>
      <c r="AX1240" s="42"/>
      <c r="AY1240" s="42"/>
      <c r="AZ1240" s="42"/>
      <c r="BA1240" s="42"/>
      <c r="BB1240" s="42"/>
      <c r="BC1240" s="42"/>
      <c r="BD1240" s="42"/>
      <c r="BE1240" s="42"/>
      <c r="BF1240" s="42"/>
    </row>
    <row r="1241" spans="1:58" hidden="1">
      <c r="A1241" s="52"/>
      <c r="B1241" s="52"/>
      <c r="C1241" s="52"/>
      <c r="D1241" s="83"/>
      <c r="E1241" s="83"/>
      <c r="F1241" s="50"/>
      <c r="G1241" s="50"/>
      <c r="H1241" s="52"/>
      <c r="I1241" s="52"/>
      <c r="J1241" s="42"/>
      <c r="K1241" s="42"/>
      <c r="L1241" s="42"/>
      <c r="M1241" s="42"/>
      <c r="N1241" s="42"/>
      <c r="O1241" s="42"/>
      <c r="P1241" s="42"/>
      <c r="Q1241" s="42"/>
      <c r="R1241" s="42"/>
      <c r="S1241" s="42"/>
      <c r="T1241" s="42"/>
      <c r="U1241" s="42"/>
      <c r="V1241" s="42"/>
      <c r="W1241" s="42"/>
      <c r="X1241" s="42"/>
      <c r="Y1241" s="42"/>
      <c r="Z1241" s="42"/>
      <c r="AA1241" s="42"/>
      <c r="AB1241" s="42"/>
      <c r="AC1241" s="42"/>
      <c r="AD1241" s="42"/>
      <c r="AE1241" s="42"/>
      <c r="AF1241" s="42"/>
      <c r="AG1241" s="42"/>
      <c r="AH1241" s="42"/>
      <c r="AI1241" s="42"/>
      <c r="AJ1241" s="42"/>
      <c r="AK1241" s="42"/>
      <c r="AL1241" s="42"/>
      <c r="AM1241" s="42"/>
      <c r="AN1241" s="42"/>
      <c r="AO1241" s="42"/>
      <c r="AP1241" s="42"/>
      <c r="AQ1241" s="42"/>
      <c r="AR1241" s="42"/>
      <c r="AS1241" s="42"/>
      <c r="AT1241" s="42"/>
      <c r="AU1241" s="42"/>
      <c r="AV1241" s="42"/>
      <c r="AW1241" s="42"/>
      <c r="AX1241" s="42"/>
      <c r="AY1241" s="42"/>
      <c r="AZ1241" s="42"/>
      <c r="BA1241" s="42"/>
      <c r="BB1241" s="42"/>
      <c r="BC1241" s="42"/>
      <c r="BD1241" s="42"/>
      <c r="BE1241" s="42"/>
      <c r="BF1241" s="42"/>
    </row>
    <row r="1242" spans="1:58" hidden="1">
      <c r="A1242" s="52"/>
      <c r="B1242" s="52"/>
      <c r="C1242" s="52"/>
      <c r="D1242" s="83"/>
      <c r="E1242" s="83"/>
      <c r="F1242" s="50"/>
      <c r="G1242" s="50"/>
      <c r="H1242" s="52"/>
      <c r="I1242" s="52"/>
      <c r="J1242" s="42"/>
      <c r="K1242" s="42"/>
      <c r="L1242" s="42"/>
      <c r="M1242" s="42"/>
      <c r="N1242" s="42"/>
      <c r="O1242" s="42"/>
      <c r="P1242" s="42"/>
      <c r="Q1242" s="42"/>
      <c r="R1242" s="42"/>
      <c r="S1242" s="42"/>
      <c r="T1242" s="42"/>
      <c r="U1242" s="42"/>
      <c r="V1242" s="42"/>
      <c r="W1242" s="42"/>
      <c r="X1242" s="42"/>
      <c r="Y1242" s="42"/>
      <c r="Z1242" s="42"/>
      <c r="AA1242" s="42"/>
      <c r="AB1242" s="42"/>
      <c r="AC1242" s="42"/>
      <c r="AD1242" s="42"/>
      <c r="AE1242" s="42"/>
      <c r="AF1242" s="42"/>
      <c r="AG1242" s="42"/>
      <c r="AH1242" s="42"/>
      <c r="AI1242" s="42"/>
      <c r="AJ1242" s="42"/>
      <c r="AK1242" s="42"/>
      <c r="AL1242" s="42"/>
      <c r="AM1242" s="42"/>
      <c r="AN1242" s="42"/>
      <c r="AO1242" s="42"/>
      <c r="AP1242" s="42"/>
      <c r="AQ1242" s="42"/>
      <c r="AR1242" s="42"/>
      <c r="AS1242" s="42"/>
      <c r="AT1242" s="42"/>
      <c r="AU1242" s="42"/>
      <c r="AV1242" s="42"/>
      <c r="AW1242" s="42"/>
      <c r="AX1242" s="42"/>
      <c r="AY1242" s="42"/>
      <c r="AZ1242" s="42"/>
      <c r="BA1242" s="42"/>
      <c r="BB1242" s="42"/>
      <c r="BC1242" s="42"/>
      <c r="BD1242" s="42"/>
      <c r="BE1242" s="42"/>
      <c r="BF1242" s="42"/>
    </row>
    <row r="1243" spans="1:58" hidden="1">
      <c r="A1243" s="52"/>
      <c r="B1243" s="52"/>
      <c r="C1243" s="52"/>
      <c r="D1243" s="83"/>
      <c r="E1243" s="83"/>
      <c r="F1243" s="50"/>
      <c r="G1243" s="50"/>
      <c r="H1243" s="52"/>
      <c r="I1243" s="52"/>
      <c r="J1243" s="42"/>
      <c r="K1243" s="42"/>
      <c r="L1243" s="42"/>
      <c r="M1243" s="42"/>
      <c r="N1243" s="42"/>
      <c r="O1243" s="42"/>
      <c r="P1243" s="42"/>
      <c r="Q1243" s="42"/>
      <c r="R1243" s="42"/>
      <c r="S1243" s="42"/>
      <c r="T1243" s="42"/>
      <c r="U1243" s="42"/>
      <c r="V1243" s="42"/>
      <c r="W1243" s="42"/>
      <c r="X1243" s="42"/>
      <c r="Y1243" s="42"/>
      <c r="Z1243" s="42"/>
      <c r="AA1243" s="42"/>
      <c r="AB1243" s="42"/>
      <c r="AC1243" s="42"/>
      <c r="AD1243" s="42"/>
      <c r="AE1243" s="42"/>
      <c r="AF1243" s="42"/>
      <c r="AG1243" s="42"/>
      <c r="AH1243" s="42"/>
      <c r="AI1243" s="42"/>
      <c r="AJ1243" s="42"/>
      <c r="AK1243" s="42"/>
      <c r="AL1243" s="42"/>
      <c r="AM1243" s="42"/>
      <c r="AN1243" s="42"/>
      <c r="AO1243" s="42"/>
      <c r="AP1243" s="42"/>
      <c r="AQ1243" s="42"/>
      <c r="AR1243" s="42"/>
      <c r="AS1243" s="42"/>
      <c r="AT1243" s="42"/>
      <c r="AU1243" s="42"/>
      <c r="AV1243" s="42"/>
      <c r="AW1243" s="42"/>
      <c r="AX1243" s="42"/>
      <c r="AY1243" s="42"/>
      <c r="AZ1243" s="42"/>
      <c r="BA1243" s="42"/>
      <c r="BB1243" s="42"/>
      <c r="BC1243" s="42"/>
      <c r="BD1243" s="42"/>
      <c r="BE1243" s="42"/>
      <c r="BF1243" s="42"/>
    </row>
    <row r="1244" spans="1:58" hidden="1">
      <c r="A1244" s="52"/>
      <c r="B1244" s="52"/>
      <c r="C1244" s="52"/>
      <c r="D1244" s="83"/>
      <c r="E1244" s="83"/>
      <c r="F1244" s="50"/>
      <c r="G1244" s="50"/>
      <c r="H1244" s="52"/>
      <c r="I1244" s="52"/>
      <c r="J1244" s="42"/>
      <c r="K1244" s="42"/>
      <c r="L1244" s="42"/>
      <c r="M1244" s="42"/>
      <c r="N1244" s="42"/>
      <c r="O1244" s="42"/>
      <c r="P1244" s="42"/>
      <c r="Q1244" s="42"/>
      <c r="R1244" s="42"/>
      <c r="S1244" s="42"/>
      <c r="T1244" s="42"/>
      <c r="U1244" s="42"/>
      <c r="V1244" s="42"/>
      <c r="W1244" s="42"/>
      <c r="X1244" s="42"/>
      <c r="Y1244" s="42"/>
      <c r="Z1244" s="42"/>
      <c r="AA1244" s="42"/>
      <c r="AB1244" s="42"/>
      <c r="AC1244" s="42"/>
      <c r="AD1244" s="42"/>
      <c r="AE1244" s="42"/>
      <c r="AF1244" s="42"/>
      <c r="AG1244" s="42"/>
      <c r="AH1244" s="42"/>
      <c r="AI1244" s="42"/>
      <c r="AJ1244" s="42"/>
      <c r="AK1244" s="42"/>
      <c r="AL1244" s="42"/>
      <c r="AM1244" s="42"/>
      <c r="AN1244" s="42"/>
      <c r="AO1244" s="42"/>
      <c r="AP1244" s="42"/>
      <c r="AQ1244" s="42"/>
      <c r="AR1244" s="42"/>
      <c r="AS1244" s="42"/>
      <c r="AT1244" s="42"/>
      <c r="AU1244" s="42"/>
      <c r="AV1244" s="42"/>
      <c r="AW1244" s="42"/>
      <c r="AX1244" s="42"/>
      <c r="AY1244" s="42"/>
      <c r="AZ1244" s="42"/>
      <c r="BA1244" s="42"/>
      <c r="BB1244" s="42"/>
      <c r="BC1244" s="42"/>
      <c r="BD1244" s="42"/>
      <c r="BE1244" s="42"/>
      <c r="BF1244" s="42"/>
    </row>
    <row r="1245" spans="1:58" hidden="1">
      <c r="A1245" s="52"/>
      <c r="B1245" s="52"/>
      <c r="C1245" s="52"/>
      <c r="D1245" s="83"/>
      <c r="E1245" s="83"/>
      <c r="F1245" s="50"/>
      <c r="G1245" s="50"/>
      <c r="H1245" s="52"/>
      <c r="I1245" s="52"/>
      <c r="J1245" s="42"/>
      <c r="K1245" s="42"/>
      <c r="L1245" s="42"/>
      <c r="M1245" s="42"/>
      <c r="N1245" s="42"/>
      <c r="O1245" s="42"/>
      <c r="P1245" s="42"/>
      <c r="Q1245" s="42"/>
      <c r="R1245" s="42"/>
      <c r="S1245" s="42"/>
      <c r="T1245" s="42"/>
      <c r="U1245" s="42"/>
      <c r="V1245" s="42"/>
      <c r="W1245" s="42"/>
      <c r="X1245" s="42"/>
      <c r="Y1245" s="42"/>
      <c r="Z1245" s="42"/>
      <c r="AA1245" s="42"/>
      <c r="AB1245" s="42"/>
      <c r="AC1245" s="42"/>
      <c r="AD1245" s="42"/>
      <c r="AE1245" s="42"/>
      <c r="AF1245" s="42"/>
      <c r="AG1245" s="42"/>
      <c r="AH1245" s="42"/>
      <c r="AI1245" s="42"/>
      <c r="AJ1245" s="42"/>
      <c r="AK1245" s="42"/>
      <c r="AL1245" s="42"/>
      <c r="AM1245" s="42"/>
      <c r="AN1245" s="42"/>
      <c r="AO1245" s="42"/>
      <c r="AP1245" s="42"/>
      <c r="AQ1245" s="42"/>
      <c r="AR1245" s="42"/>
      <c r="AS1245" s="42"/>
      <c r="AT1245" s="42"/>
      <c r="AU1245" s="42"/>
      <c r="AV1245" s="42"/>
      <c r="AW1245" s="42"/>
      <c r="AX1245" s="42"/>
      <c r="AY1245" s="42"/>
      <c r="AZ1245" s="42"/>
      <c r="BA1245" s="42"/>
      <c r="BB1245" s="42"/>
      <c r="BC1245" s="42"/>
      <c r="BD1245" s="42"/>
      <c r="BE1245" s="42"/>
      <c r="BF1245" s="42"/>
    </row>
    <row r="1246" spans="1:58" hidden="1">
      <c r="A1246" s="52"/>
      <c r="B1246" s="52"/>
      <c r="C1246" s="52"/>
      <c r="D1246" s="83"/>
      <c r="E1246" s="83"/>
      <c r="F1246" s="50"/>
      <c r="G1246" s="50"/>
      <c r="H1246" s="52"/>
      <c r="I1246" s="52"/>
      <c r="J1246" s="42"/>
      <c r="K1246" s="42"/>
      <c r="L1246" s="42"/>
      <c r="M1246" s="42"/>
      <c r="N1246" s="42"/>
      <c r="O1246" s="42"/>
      <c r="P1246" s="42"/>
      <c r="Q1246" s="42"/>
      <c r="R1246" s="42"/>
      <c r="S1246" s="42"/>
      <c r="T1246" s="42"/>
      <c r="U1246" s="42"/>
      <c r="V1246" s="42"/>
      <c r="W1246" s="42"/>
      <c r="X1246" s="42"/>
      <c r="Y1246" s="42"/>
      <c r="Z1246" s="42"/>
      <c r="AA1246" s="42"/>
      <c r="AB1246" s="42"/>
      <c r="AC1246" s="42"/>
      <c r="AD1246" s="42"/>
      <c r="AE1246" s="42"/>
      <c r="AF1246" s="42"/>
      <c r="AG1246" s="42"/>
      <c r="AH1246" s="42"/>
      <c r="AI1246" s="42"/>
      <c r="AJ1246" s="42"/>
      <c r="AK1246" s="42"/>
      <c r="AL1246" s="42"/>
      <c r="AM1246" s="42"/>
      <c r="AN1246" s="42"/>
      <c r="AO1246" s="42"/>
      <c r="AP1246" s="42"/>
      <c r="AQ1246" s="42"/>
      <c r="AR1246" s="42"/>
      <c r="AS1246" s="42"/>
      <c r="AT1246" s="42"/>
      <c r="AU1246" s="42"/>
      <c r="AV1246" s="42"/>
      <c r="AW1246" s="42"/>
      <c r="AX1246" s="42"/>
      <c r="AY1246" s="42"/>
      <c r="AZ1246" s="42"/>
      <c r="BA1246" s="42"/>
      <c r="BB1246" s="42"/>
      <c r="BC1246" s="42"/>
      <c r="BD1246" s="42"/>
      <c r="BE1246" s="42"/>
      <c r="BF1246" s="42"/>
    </row>
    <row r="1247" spans="1:58" hidden="1">
      <c r="A1247" s="52"/>
      <c r="B1247" s="52"/>
      <c r="C1247" s="52"/>
      <c r="D1247" s="83"/>
      <c r="E1247" s="83"/>
      <c r="F1247" s="50"/>
      <c r="G1247" s="50"/>
      <c r="H1247" s="52"/>
      <c r="I1247" s="52"/>
      <c r="J1247" s="42"/>
      <c r="K1247" s="42"/>
      <c r="L1247" s="42"/>
      <c r="M1247" s="42"/>
      <c r="N1247" s="42"/>
      <c r="O1247" s="42"/>
      <c r="P1247" s="42"/>
      <c r="Q1247" s="42"/>
      <c r="R1247" s="42"/>
      <c r="S1247" s="42"/>
      <c r="T1247" s="42"/>
      <c r="U1247" s="42"/>
      <c r="V1247" s="42"/>
      <c r="W1247" s="42"/>
      <c r="X1247" s="42"/>
      <c r="Y1247" s="42"/>
      <c r="Z1247" s="42"/>
      <c r="AA1247" s="42"/>
      <c r="AB1247" s="42"/>
      <c r="AC1247" s="42"/>
      <c r="AD1247" s="42"/>
      <c r="AE1247" s="42"/>
      <c r="AF1247" s="42"/>
      <c r="AG1247" s="42"/>
      <c r="AH1247" s="42"/>
      <c r="AI1247" s="42"/>
      <c r="AJ1247" s="42"/>
      <c r="AK1247" s="42"/>
      <c r="AL1247" s="42"/>
      <c r="AM1247" s="42"/>
      <c r="AN1247" s="42"/>
      <c r="AO1247" s="42"/>
      <c r="AP1247" s="42"/>
      <c r="AQ1247" s="42"/>
      <c r="AR1247" s="42"/>
      <c r="AS1247" s="42"/>
      <c r="AT1247" s="42"/>
      <c r="AU1247" s="42"/>
      <c r="AV1247" s="42"/>
      <c r="AW1247" s="42"/>
      <c r="AX1247" s="42"/>
      <c r="AY1247" s="42"/>
      <c r="AZ1247" s="42"/>
      <c r="BA1247" s="42"/>
      <c r="BB1247" s="42"/>
      <c r="BC1247" s="42"/>
      <c r="BD1247" s="42"/>
      <c r="BE1247" s="42"/>
      <c r="BF1247" s="42"/>
    </row>
    <row r="1248" spans="1:58" hidden="1">
      <c r="A1248" s="52"/>
      <c r="B1248" s="52"/>
      <c r="C1248" s="52"/>
      <c r="D1248" s="83"/>
      <c r="E1248" s="83"/>
      <c r="F1248" s="50"/>
      <c r="G1248" s="50"/>
      <c r="H1248" s="52"/>
      <c r="I1248" s="52"/>
      <c r="J1248" s="42"/>
      <c r="K1248" s="42"/>
      <c r="L1248" s="42"/>
      <c r="M1248" s="42"/>
      <c r="N1248" s="42"/>
      <c r="O1248" s="42"/>
      <c r="P1248" s="42"/>
      <c r="Q1248" s="42"/>
      <c r="R1248" s="42"/>
      <c r="S1248" s="42"/>
      <c r="T1248" s="42"/>
      <c r="U1248" s="42"/>
      <c r="V1248" s="42"/>
      <c r="W1248" s="42"/>
      <c r="X1248" s="42"/>
      <c r="Y1248" s="42"/>
      <c r="Z1248" s="42"/>
      <c r="AA1248" s="42"/>
      <c r="AB1248" s="42"/>
      <c r="AC1248" s="42"/>
      <c r="AD1248" s="42"/>
      <c r="AE1248" s="42"/>
      <c r="AF1248" s="42"/>
      <c r="AG1248" s="42"/>
      <c r="AH1248" s="42"/>
      <c r="AI1248" s="42"/>
      <c r="AJ1248" s="42"/>
      <c r="AK1248" s="42"/>
      <c r="AL1248" s="42"/>
      <c r="AM1248" s="42"/>
      <c r="AN1248" s="42"/>
      <c r="AO1248" s="42"/>
      <c r="AP1248" s="42"/>
      <c r="AQ1248" s="42"/>
      <c r="AR1248" s="42"/>
      <c r="AS1248" s="42"/>
      <c r="AT1248" s="42"/>
      <c r="AU1248" s="42"/>
      <c r="AV1248" s="42"/>
      <c r="AW1248" s="42"/>
      <c r="AX1248" s="42"/>
      <c r="AY1248" s="42"/>
      <c r="AZ1248" s="42"/>
      <c r="BA1248" s="42"/>
      <c r="BB1248" s="42"/>
      <c r="BC1248" s="42"/>
      <c r="BD1248" s="42"/>
      <c r="BE1248" s="42"/>
      <c r="BF1248" s="42"/>
    </row>
    <row r="1249" spans="1:58" hidden="1">
      <c r="A1249" s="52"/>
      <c r="B1249" s="52"/>
      <c r="C1249" s="52"/>
      <c r="D1249" s="83"/>
      <c r="E1249" s="83"/>
      <c r="F1249" s="50"/>
      <c r="G1249" s="50"/>
      <c r="H1249" s="52"/>
      <c r="I1249" s="52"/>
      <c r="J1249" s="42"/>
      <c r="K1249" s="42"/>
      <c r="L1249" s="42"/>
      <c r="M1249" s="42"/>
      <c r="N1249" s="42"/>
      <c r="O1249" s="42"/>
      <c r="P1249" s="42"/>
      <c r="Q1249" s="42"/>
      <c r="R1249" s="42"/>
      <c r="S1249" s="42"/>
      <c r="T1249" s="42"/>
      <c r="U1249" s="42"/>
      <c r="V1249" s="42"/>
      <c r="W1249" s="42"/>
      <c r="X1249" s="42"/>
      <c r="Y1249" s="42"/>
      <c r="Z1249" s="42"/>
      <c r="AA1249" s="42"/>
      <c r="AB1249" s="42"/>
      <c r="AC1249" s="42"/>
      <c r="AD1249" s="42"/>
      <c r="AE1249" s="42"/>
      <c r="AF1249" s="42"/>
      <c r="AG1249" s="42"/>
      <c r="AH1249" s="42"/>
      <c r="AI1249" s="42"/>
      <c r="AJ1249" s="42"/>
      <c r="AK1249" s="42"/>
      <c r="AL1249" s="42"/>
      <c r="AM1249" s="42"/>
      <c r="AN1249" s="42"/>
      <c r="AO1249" s="42"/>
      <c r="AP1249" s="42"/>
      <c r="AQ1249" s="42"/>
      <c r="AR1249" s="42"/>
      <c r="AS1249" s="42"/>
      <c r="AT1249" s="42"/>
      <c r="AU1249" s="42"/>
      <c r="AV1249" s="42"/>
      <c r="AW1249" s="42"/>
      <c r="AX1249" s="42"/>
      <c r="AY1249" s="42"/>
      <c r="AZ1249" s="42"/>
      <c r="BA1249" s="42"/>
      <c r="BB1249" s="42"/>
      <c r="BC1249" s="42"/>
      <c r="BD1249" s="42"/>
      <c r="BE1249" s="42"/>
      <c r="BF1249" s="42"/>
    </row>
    <row r="1250" spans="1:58" hidden="1">
      <c r="A1250" s="52"/>
      <c r="B1250" s="52"/>
      <c r="C1250" s="52"/>
      <c r="D1250" s="83"/>
      <c r="E1250" s="83"/>
      <c r="F1250" s="50"/>
      <c r="G1250" s="50"/>
      <c r="H1250" s="52"/>
      <c r="I1250" s="52"/>
      <c r="J1250" s="42"/>
      <c r="K1250" s="42"/>
      <c r="L1250" s="42"/>
      <c r="M1250" s="42"/>
      <c r="N1250" s="42"/>
      <c r="O1250" s="42"/>
      <c r="P1250" s="42"/>
      <c r="Q1250" s="42"/>
      <c r="R1250" s="42"/>
      <c r="S1250" s="42"/>
      <c r="T1250" s="42"/>
      <c r="U1250" s="42"/>
      <c r="V1250" s="42"/>
      <c r="W1250" s="42"/>
      <c r="X1250" s="42"/>
      <c r="Y1250" s="42"/>
      <c r="Z1250" s="42"/>
      <c r="AA1250" s="42"/>
      <c r="AB1250" s="42"/>
      <c r="AC1250" s="42"/>
      <c r="AD1250" s="42"/>
      <c r="AE1250" s="42"/>
      <c r="AF1250" s="42"/>
      <c r="AG1250" s="42"/>
      <c r="AH1250" s="42"/>
      <c r="AI1250" s="42"/>
      <c r="AJ1250" s="42"/>
      <c r="AK1250" s="42"/>
      <c r="AL1250" s="42"/>
      <c r="AM1250" s="42"/>
      <c r="AN1250" s="42"/>
      <c r="AO1250" s="42"/>
      <c r="AP1250" s="42"/>
      <c r="AQ1250" s="42"/>
      <c r="AR1250" s="42"/>
      <c r="AS1250" s="42"/>
      <c r="AT1250" s="42"/>
      <c r="AU1250" s="42"/>
      <c r="AV1250" s="42"/>
      <c r="AW1250" s="42"/>
      <c r="AX1250" s="42"/>
      <c r="AY1250" s="42"/>
      <c r="AZ1250" s="42"/>
      <c r="BA1250" s="42"/>
      <c r="BB1250" s="42"/>
      <c r="BC1250" s="42"/>
      <c r="BD1250" s="42"/>
      <c r="BE1250" s="42"/>
      <c r="BF1250" s="42"/>
    </row>
    <row r="1251" spans="1:58" hidden="1">
      <c r="A1251" s="52"/>
      <c r="B1251" s="52"/>
      <c r="C1251" s="52"/>
      <c r="D1251" s="83"/>
      <c r="E1251" s="83"/>
      <c r="F1251" s="50"/>
      <c r="G1251" s="50"/>
      <c r="H1251" s="52"/>
      <c r="I1251" s="52"/>
      <c r="J1251" s="42"/>
      <c r="K1251" s="42"/>
      <c r="L1251" s="42"/>
      <c r="M1251" s="42"/>
      <c r="N1251" s="42"/>
      <c r="O1251" s="42"/>
      <c r="P1251" s="42"/>
      <c r="Q1251" s="42"/>
      <c r="R1251" s="42"/>
      <c r="S1251" s="42"/>
      <c r="T1251" s="42"/>
      <c r="U1251" s="42"/>
      <c r="V1251" s="42"/>
      <c r="W1251" s="42"/>
      <c r="X1251" s="42"/>
      <c r="Y1251" s="42"/>
      <c r="Z1251" s="42"/>
      <c r="AA1251" s="42"/>
      <c r="AB1251" s="42"/>
      <c r="AC1251" s="42"/>
      <c r="AD1251" s="42"/>
      <c r="AE1251" s="42"/>
      <c r="AF1251" s="42"/>
      <c r="AG1251" s="42"/>
      <c r="AH1251" s="42"/>
      <c r="AI1251" s="42"/>
      <c r="AJ1251" s="42"/>
      <c r="AK1251" s="42"/>
      <c r="AL1251" s="42"/>
      <c r="AM1251" s="42"/>
      <c r="AN1251" s="42"/>
      <c r="AO1251" s="42"/>
      <c r="AP1251" s="42"/>
      <c r="AQ1251" s="42"/>
      <c r="AR1251" s="42"/>
      <c r="AS1251" s="42"/>
      <c r="AT1251" s="42"/>
      <c r="AU1251" s="42"/>
      <c r="AV1251" s="42"/>
      <c r="AW1251" s="42"/>
      <c r="AX1251" s="42"/>
      <c r="AY1251" s="42"/>
      <c r="AZ1251" s="42"/>
      <c r="BA1251" s="42"/>
      <c r="BB1251" s="42"/>
      <c r="BC1251" s="42"/>
      <c r="BD1251" s="42"/>
      <c r="BE1251" s="42"/>
      <c r="BF1251" s="42"/>
    </row>
    <row r="1252" spans="1:58" hidden="1">
      <c r="A1252" s="52"/>
      <c r="B1252" s="52"/>
      <c r="C1252" s="52"/>
      <c r="D1252" s="83"/>
      <c r="E1252" s="83"/>
      <c r="F1252" s="50"/>
      <c r="G1252" s="50"/>
      <c r="H1252" s="52"/>
      <c r="I1252" s="52"/>
      <c r="J1252" s="42"/>
      <c r="K1252" s="42"/>
      <c r="L1252" s="42"/>
      <c r="M1252" s="42"/>
      <c r="N1252" s="42"/>
      <c r="O1252" s="42"/>
      <c r="P1252" s="42"/>
      <c r="Q1252" s="42"/>
      <c r="R1252" s="42"/>
      <c r="S1252" s="42"/>
      <c r="T1252" s="42"/>
      <c r="U1252" s="42"/>
      <c r="V1252" s="42"/>
      <c r="W1252" s="42"/>
      <c r="X1252" s="42"/>
      <c r="Y1252" s="42"/>
      <c r="Z1252" s="42"/>
      <c r="AA1252" s="42"/>
      <c r="AB1252" s="42"/>
      <c r="AC1252" s="42"/>
      <c r="AD1252" s="42"/>
      <c r="AE1252" s="42"/>
      <c r="AF1252" s="42"/>
      <c r="AG1252" s="42"/>
      <c r="AH1252" s="42"/>
      <c r="AI1252" s="42"/>
      <c r="AJ1252" s="42"/>
      <c r="AK1252" s="42"/>
      <c r="AL1252" s="42"/>
      <c r="AM1252" s="42"/>
      <c r="AN1252" s="42"/>
      <c r="AO1252" s="42"/>
      <c r="AP1252" s="42"/>
      <c r="AQ1252" s="42"/>
      <c r="AR1252" s="42"/>
      <c r="AS1252" s="42"/>
      <c r="AT1252" s="42"/>
      <c r="AU1252" s="42"/>
      <c r="AV1252" s="42"/>
      <c r="AW1252" s="42"/>
      <c r="AX1252" s="42"/>
      <c r="AY1252" s="42"/>
      <c r="AZ1252" s="42"/>
      <c r="BA1252" s="42"/>
      <c r="BB1252" s="42"/>
      <c r="BC1252" s="42"/>
      <c r="BD1252" s="42"/>
      <c r="BE1252" s="42"/>
      <c r="BF1252" s="42"/>
    </row>
    <row r="1253" spans="1:58" hidden="1">
      <c r="A1253" s="52"/>
      <c r="B1253" s="52"/>
      <c r="C1253" s="52"/>
      <c r="D1253" s="83"/>
      <c r="E1253" s="83"/>
      <c r="F1253" s="50"/>
      <c r="G1253" s="50"/>
      <c r="H1253" s="52"/>
      <c r="I1253" s="52"/>
      <c r="J1253" s="42"/>
      <c r="K1253" s="42"/>
      <c r="L1253" s="42"/>
      <c r="M1253" s="42"/>
      <c r="N1253" s="42"/>
      <c r="O1253" s="42"/>
      <c r="P1253" s="42"/>
      <c r="Q1253" s="42"/>
      <c r="R1253" s="42"/>
      <c r="S1253" s="42"/>
      <c r="T1253" s="42"/>
      <c r="U1253" s="42"/>
      <c r="V1253" s="42"/>
      <c r="W1253" s="42"/>
      <c r="X1253" s="42"/>
      <c r="Y1253" s="42"/>
      <c r="Z1253" s="42"/>
      <c r="AA1253" s="42"/>
      <c r="AB1253" s="42"/>
      <c r="AC1253" s="42"/>
      <c r="AD1253" s="42"/>
      <c r="AE1253" s="42"/>
      <c r="AF1253" s="42"/>
      <c r="AG1253" s="42"/>
      <c r="AH1253" s="42"/>
      <c r="AI1253" s="42"/>
      <c r="AJ1253" s="42"/>
      <c r="AK1253" s="42"/>
      <c r="AL1253" s="42"/>
      <c r="AM1253" s="42"/>
      <c r="AN1253" s="42"/>
      <c r="AO1253" s="42"/>
      <c r="AP1253" s="42"/>
      <c r="AQ1253" s="42"/>
      <c r="AR1253" s="42"/>
      <c r="AS1253" s="42"/>
      <c r="AT1253" s="42"/>
      <c r="AU1253" s="42"/>
      <c r="AV1253" s="42"/>
      <c r="AW1253" s="42"/>
      <c r="AX1253" s="42"/>
      <c r="AY1253" s="42"/>
      <c r="AZ1253" s="42"/>
      <c r="BA1253" s="42"/>
      <c r="BB1253" s="42"/>
      <c r="BC1253" s="42"/>
      <c r="BD1253" s="42"/>
      <c r="BE1253" s="42"/>
      <c r="BF1253" s="42"/>
    </row>
    <row r="1254" spans="1:58" hidden="1">
      <c r="A1254" s="52"/>
      <c r="B1254" s="52"/>
      <c r="C1254" s="52"/>
      <c r="D1254" s="83"/>
      <c r="E1254" s="83"/>
      <c r="F1254" s="50"/>
      <c r="G1254" s="50"/>
      <c r="H1254" s="52"/>
      <c r="I1254" s="52"/>
      <c r="J1254" s="42"/>
      <c r="K1254" s="42"/>
      <c r="L1254" s="42"/>
      <c r="M1254" s="42"/>
      <c r="N1254" s="42"/>
      <c r="O1254" s="42"/>
      <c r="P1254" s="42"/>
      <c r="Q1254" s="42"/>
      <c r="R1254" s="42"/>
      <c r="S1254" s="42"/>
      <c r="T1254" s="42"/>
      <c r="U1254" s="42"/>
      <c r="V1254" s="42"/>
      <c r="W1254" s="42"/>
      <c r="X1254" s="42"/>
      <c r="Y1254" s="42"/>
      <c r="Z1254" s="42"/>
      <c r="AA1254" s="42"/>
      <c r="AB1254" s="42"/>
      <c r="AC1254" s="42"/>
      <c r="AD1254" s="42"/>
      <c r="AE1254" s="42"/>
      <c r="AF1254" s="42"/>
      <c r="AG1254" s="42"/>
      <c r="AH1254" s="42"/>
      <c r="AI1254" s="42"/>
      <c r="AJ1254" s="42"/>
      <c r="AK1254" s="42"/>
      <c r="AL1254" s="42"/>
      <c r="AM1254" s="42"/>
      <c r="AN1254" s="42"/>
      <c r="AO1254" s="42"/>
      <c r="AP1254" s="42"/>
      <c r="AQ1254" s="42"/>
      <c r="AR1254" s="42"/>
      <c r="AS1254" s="42"/>
      <c r="AT1254" s="42"/>
      <c r="AU1254" s="42"/>
      <c r="AV1254" s="42"/>
      <c r="AW1254" s="42"/>
      <c r="AX1254" s="42"/>
      <c r="AY1254" s="42"/>
      <c r="AZ1254" s="42"/>
      <c r="BA1254" s="42"/>
      <c r="BB1254" s="42"/>
      <c r="BC1254" s="42"/>
      <c r="BD1254" s="42"/>
      <c r="BE1254" s="42"/>
      <c r="BF1254" s="42"/>
    </row>
    <row r="1255" spans="1:58" hidden="1">
      <c r="A1255" s="52"/>
      <c r="B1255" s="52"/>
      <c r="C1255" s="52"/>
      <c r="D1255" s="83"/>
      <c r="E1255" s="83"/>
      <c r="F1255" s="50"/>
      <c r="G1255" s="50"/>
      <c r="H1255" s="52"/>
      <c r="I1255" s="52"/>
      <c r="J1255" s="42"/>
      <c r="K1255" s="42"/>
      <c r="L1255" s="42"/>
      <c r="M1255" s="42"/>
      <c r="N1255" s="42"/>
      <c r="O1255" s="42"/>
      <c r="P1255" s="42"/>
      <c r="Q1255" s="42"/>
      <c r="R1255" s="42"/>
      <c r="S1255" s="42"/>
      <c r="T1255" s="42"/>
      <c r="U1255" s="42"/>
      <c r="V1255" s="42"/>
      <c r="W1255" s="42"/>
      <c r="X1255" s="42"/>
      <c r="Y1255" s="42"/>
      <c r="Z1255" s="42"/>
      <c r="AA1255" s="42"/>
      <c r="AB1255" s="42"/>
      <c r="AC1255" s="42"/>
      <c r="AD1255" s="42"/>
      <c r="AE1255" s="42"/>
      <c r="AF1255" s="42"/>
      <c r="AG1255" s="42"/>
      <c r="AH1255" s="42"/>
      <c r="AI1255" s="42"/>
      <c r="AJ1255" s="42"/>
      <c r="AK1255" s="42"/>
      <c r="AL1255" s="42"/>
      <c r="AM1255" s="42"/>
      <c r="AN1255" s="42"/>
      <c r="AO1255" s="42"/>
      <c r="AP1255" s="42"/>
      <c r="AQ1255" s="42"/>
      <c r="AR1255" s="42"/>
      <c r="AS1255" s="42"/>
      <c r="AT1255" s="42"/>
      <c r="AU1255" s="42"/>
      <c r="AV1255" s="42"/>
      <c r="AW1255" s="42"/>
      <c r="AX1255" s="42"/>
      <c r="AY1255" s="42"/>
      <c r="AZ1255" s="42"/>
      <c r="BA1255" s="42"/>
      <c r="BB1255" s="42"/>
      <c r="BC1255" s="42"/>
      <c r="BD1255" s="42"/>
      <c r="BE1255" s="42"/>
      <c r="BF1255" s="42"/>
    </row>
    <row r="1256" spans="1:58" hidden="1">
      <c r="A1256" s="52"/>
      <c r="B1256" s="52"/>
      <c r="C1256" s="52"/>
      <c r="D1256" s="83"/>
      <c r="E1256" s="83"/>
      <c r="F1256" s="50"/>
      <c r="G1256" s="50"/>
      <c r="H1256" s="52"/>
      <c r="I1256" s="52"/>
      <c r="J1256" s="42"/>
      <c r="K1256" s="42"/>
      <c r="L1256" s="42"/>
      <c r="M1256" s="42"/>
      <c r="N1256" s="42"/>
      <c r="O1256" s="42"/>
      <c r="P1256" s="42"/>
      <c r="Q1256" s="42"/>
      <c r="R1256" s="42"/>
      <c r="S1256" s="42"/>
      <c r="T1256" s="42"/>
      <c r="U1256" s="42"/>
      <c r="V1256" s="42"/>
      <c r="W1256" s="42"/>
      <c r="X1256" s="42"/>
      <c r="Y1256" s="42"/>
      <c r="Z1256" s="42"/>
      <c r="AA1256" s="42"/>
      <c r="AB1256" s="42"/>
      <c r="AC1256" s="42"/>
      <c r="AD1256" s="42"/>
      <c r="AE1256" s="42"/>
      <c r="AF1256" s="42"/>
      <c r="AG1256" s="42"/>
      <c r="AH1256" s="42"/>
      <c r="AI1256" s="42"/>
      <c r="AJ1256" s="42"/>
      <c r="AK1256" s="42"/>
      <c r="AL1256" s="42"/>
      <c r="AM1256" s="42"/>
      <c r="AN1256" s="42"/>
      <c r="AO1256" s="42"/>
      <c r="AP1256" s="42"/>
      <c r="AQ1256" s="42"/>
      <c r="AR1256" s="42"/>
      <c r="AS1256" s="42"/>
      <c r="AT1256" s="42"/>
      <c r="AU1256" s="42"/>
      <c r="AV1256" s="42"/>
      <c r="AW1256" s="42"/>
      <c r="AX1256" s="42"/>
      <c r="AY1256" s="42"/>
      <c r="AZ1256" s="42"/>
      <c r="BA1256" s="42"/>
      <c r="BB1256" s="42"/>
      <c r="BC1256" s="42"/>
      <c r="BD1256" s="42"/>
      <c r="BE1256" s="42"/>
      <c r="BF1256" s="42"/>
    </row>
    <row r="1257" spans="1:58" hidden="1">
      <c r="A1257" s="52"/>
      <c r="B1257" s="52"/>
      <c r="C1257" s="52"/>
      <c r="D1257" s="83"/>
      <c r="E1257" s="83"/>
      <c r="F1257" s="50"/>
      <c r="G1257" s="50"/>
      <c r="H1257" s="52"/>
      <c r="I1257" s="52"/>
      <c r="J1257" s="42"/>
      <c r="K1257" s="42"/>
      <c r="L1257" s="42"/>
      <c r="M1257" s="42"/>
      <c r="N1257" s="42"/>
      <c r="O1257" s="42"/>
      <c r="P1257" s="42"/>
      <c r="Q1257" s="42"/>
      <c r="R1257" s="42"/>
      <c r="S1257" s="42"/>
      <c r="T1257" s="42"/>
      <c r="U1257" s="42"/>
      <c r="V1257" s="42"/>
      <c r="W1257" s="42"/>
      <c r="X1257" s="42"/>
      <c r="Y1257" s="42"/>
      <c r="Z1257" s="42"/>
      <c r="AA1257" s="42"/>
      <c r="AB1257" s="42"/>
      <c r="AC1257" s="42"/>
      <c r="AD1257" s="42"/>
      <c r="AE1257" s="42"/>
      <c r="AF1257" s="42"/>
      <c r="AG1257" s="42"/>
      <c r="AH1257" s="42"/>
      <c r="AI1257" s="42"/>
      <c r="AJ1257" s="42"/>
      <c r="AK1257" s="42"/>
      <c r="AL1257" s="42"/>
      <c r="AM1257" s="42"/>
      <c r="AN1257" s="42"/>
      <c r="AO1257" s="42"/>
      <c r="AP1257" s="42"/>
      <c r="AQ1257" s="42"/>
      <c r="AR1257" s="42"/>
      <c r="AS1257" s="42"/>
      <c r="AT1257" s="42"/>
      <c r="AU1257" s="42"/>
      <c r="AV1257" s="42"/>
      <c r="AW1257" s="42"/>
      <c r="AX1257" s="42"/>
      <c r="AY1257" s="42"/>
      <c r="AZ1257" s="42"/>
      <c r="BA1257" s="42"/>
      <c r="BB1257" s="42"/>
      <c r="BC1257" s="42"/>
      <c r="BD1257" s="42"/>
      <c r="BE1257" s="42"/>
      <c r="BF1257" s="42"/>
    </row>
    <row r="1258" spans="1:58" hidden="1">
      <c r="A1258" s="52"/>
      <c r="B1258" s="52"/>
      <c r="C1258" s="52"/>
      <c r="D1258" s="83"/>
      <c r="E1258" s="83"/>
      <c r="F1258" s="50"/>
      <c r="G1258" s="50"/>
      <c r="H1258" s="52"/>
      <c r="I1258" s="52"/>
      <c r="J1258" s="42"/>
      <c r="K1258" s="42"/>
      <c r="L1258" s="42"/>
      <c r="M1258" s="42"/>
      <c r="N1258" s="42"/>
      <c r="O1258" s="42"/>
      <c r="P1258" s="42"/>
      <c r="Q1258" s="42"/>
      <c r="R1258" s="42"/>
      <c r="S1258" s="42"/>
      <c r="T1258" s="42"/>
      <c r="U1258" s="42"/>
      <c r="V1258" s="42"/>
      <c r="W1258" s="42"/>
      <c r="X1258" s="42"/>
      <c r="Y1258" s="42"/>
      <c r="Z1258" s="42"/>
      <c r="AA1258" s="42"/>
      <c r="AB1258" s="42"/>
      <c r="AC1258" s="42"/>
      <c r="AD1258" s="42"/>
      <c r="AE1258" s="42"/>
      <c r="AF1258" s="42"/>
      <c r="AG1258" s="42"/>
      <c r="AH1258" s="42"/>
      <c r="AI1258" s="42"/>
      <c r="AJ1258" s="42"/>
      <c r="AK1258" s="42"/>
      <c r="AL1258" s="42"/>
      <c r="AM1258" s="42"/>
      <c r="AN1258" s="42"/>
      <c r="AO1258" s="42"/>
      <c r="AP1258" s="42"/>
      <c r="AQ1258" s="42"/>
      <c r="AR1258" s="42"/>
      <c r="AS1258" s="42"/>
      <c r="AT1258" s="42"/>
      <c r="AU1258" s="42"/>
      <c r="AV1258" s="42"/>
      <c r="AW1258" s="42"/>
      <c r="AX1258" s="42"/>
      <c r="AY1258" s="42"/>
      <c r="AZ1258" s="42"/>
      <c r="BA1258" s="42"/>
      <c r="BB1258" s="42"/>
      <c r="BC1258" s="42"/>
      <c r="BD1258" s="42"/>
      <c r="BE1258" s="42"/>
      <c r="BF1258" s="42"/>
    </row>
    <row r="1259" spans="1:58" hidden="1">
      <c r="A1259" s="52"/>
      <c r="B1259" s="52"/>
      <c r="C1259" s="52"/>
      <c r="D1259" s="83"/>
      <c r="E1259" s="83"/>
      <c r="F1259" s="50"/>
      <c r="G1259" s="50"/>
      <c r="H1259" s="52"/>
      <c r="I1259" s="52"/>
      <c r="J1259" s="42"/>
      <c r="K1259" s="42"/>
      <c r="L1259" s="42"/>
      <c r="M1259" s="42"/>
      <c r="N1259" s="42"/>
      <c r="O1259" s="42"/>
      <c r="P1259" s="42"/>
      <c r="Q1259" s="42"/>
      <c r="R1259" s="42"/>
      <c r="S1259" s="42"/>
      <c r="T1259" s="42"/>
      <c r="U1259" s="42"/>
      <c r="V1259" s="42"/>
      <c r="W1259" s="42"/>
      <c r="X1259" s="42"/>
      <c r="Y1259" s="42"/>
      <c r="Z1259" s="42"/>
      <c r="AA1259" s="42"/>
      <c r="AB1259" s="42"/>
      <c r="AC1259" s="42"/>
      <c r="AD1259" s="42"/>
      <c r="AE1259" s="42"/>
      <c r="AF1259" s="42"/>
      <c r="AG1259" s="42"/>
      <c r="AH1259" s="42"/>
      <c r="AI1259" s="42"/>
      <c r="AJ1259" s="42"/>
      <c r="AK1259" s="42"/>
      <c r="AL1259" s="42"/>
      <c r="AM1259" s="42"/>
      <c r="AN1259" s="42"/>
      <c r="AO1259" s="42"/>
      <c r="AP1259" s="42"/>
      <c r="AQ1259" s="42"/>
      <c r="AR1259" s="42"/>
      <c r="AS1259" s="42"/>
      <c r="AT1259" s="42"/>
      <c r="AU1259" s="42"/>
      <c r="AV1259" s="42"/>
      <c r="AW1259" s="42"/>
      <c r="AX1259" s="42"/>
      <c r="AY1259" s="42"/>
      <c r="AZ1259" s="42"/>
      <c r="BA1259" s="42"/>
      <c r="BB1259" s="42"/>
      <c r="BC1259" s="42"/>
      <c r="BD1259" s="42"/>
      <c r="BE1259" s="42"/>
      <c r="BF1259" s="42"/>
    </row>
    <row r="1260" spans="1:58" hidden="1">
      <c r="A1260" s="52"/>
      <c r="B1260" s="52"/>
      <c r="C1260" s="52"/>
      <c r="D1260" s="83"/>
      <c r="E1260" s="83"/>
      <c r="F1260" s="50"/>
      <c r="G1260" s="50"/>
      <c r="H1260" s="52"/>
      <c r="I1260" s="52"/>
      <c r="J1260" s="42"/>
      <c r="K1260" s="42"/>
      <c r="L1260" s="42"/>
      <c r="M1260" s="42"/>
      <c r="N1260" s="42"/>
      <c r="O1260" s="42"/>
      <c r="P1260" s="42"/>
      <c r="Q1260" s="42"/>
      <c r="R1260" s="42"/>
      <c r="S1260" s="42"/>
      <c r="T1260" s="42"/>
      <c r="U1260" s="42"/>
      <c r="V1260" s="42"/>
      <c r="W1260" s="42"/>
      <c r="X1260" s="42"/>
      <c r="Y1260" s="42"/>
      <c r="Z1260" s="42"/>
      <c r="AA1260" s="42"/>
      <c r="AB1260" s="42"/>
      <c r="AC1260" s="42"/>
      <c r="AD1260" s="42"/>
      <c r="AE1260" s="42"/>
      <c r="AF1260" s="42"/>
      <c r="AG1260" s="42"/>
      <c r="AH1260" s="42"/>
      <c r="AI1260" s="42"/>
      <c r="AJ1260" s="42"/>
      <c r="AK1260" s="42"/>
      <c r="AL1260" s="42"/>
      <c r="AM1260" s="42"/>
      <c r="AN1260" s="42"/>
      <c r="AO1260" s="42"/>
      <c r="AP1260" s="42"/>
      <c r="AQ1260" s="42"/>
      <c r="AR1260" s="42"/>
      <c r="AS1260" s="42"/>
      <c r="AT1260" s="42"/>
      <c r="AU1260" s="42"/>
      <c r="AV1260" s="42"/>
      <c r="AW1260" s="42"/>
      <c r="AX1260" s="42"/>
      <c r="AY1260" s="42"/>
      <c r="AZ1260" s="42"/>
      <c r="BA1260" s="42"/>
      <c r="BB1260" s="42"/>
      <c r="BC1260" s="42"/>
      <c r="BD1260" s="42"/>
      <c r="BE1260" s="42"/>
      <c r="BF1260" s="42"/>
    </row>
    <row r="1261" spans="1:58" hidden="1">
      <c r="A1261" s="52"/>
      <c r="B1261" s="52"/>
      <c r="C1261" s="52"/>
      <c r="D1261" s="83"/>
      <c r="E1261" s="83"/>
      <c r="F1261" s="50"/>
      <c r="G1261" s="50"/>
      <c r="H1261" s="52"/>
      <c r="I1261" s="52"/>
      <c r="J1261" s="42"/>
      <c r="K1261" s="42"/>
      <c r="L1261" s="42"/>
      <c r="M1261" s="42"/>
      <c r="N1261" s="42"/>
      <c r="O1261" s="42"/>
      <c r="P1261" s="42"/>
      <c r="Q1261" s="42"/>
      <c r="R1261" s="42"/>
      <c r="S1261" s="42"/>
      <c r="T1261" s="42"/>
      <c r="U1261" s="42"/>
      <c r="V1261" s="42"/>
      <c r="W1261" s="42"/>
      <c r="X1261" s="42"/>
      <c r="Y1261" s="42"/>
      <c r="Z1261" s="42"/>
      <c r="AA1261" s="42"/>
      <c r="AB1261" s="42"/>
      <c r="AC1261" s="42"/>
      <c r="AD1261" s="42"/>
      <c r="AE1261" s="42"/>
      <c r="AF1261" s="42"/>
      <c r="AG1261" s="42"/>
      <c r="AH1261" s="42"/>
      <c r="AI1261" s="42"/>
      <c r="AJ1261" s="42"/>
      <c r="AK1261" s="42"/>
      <c r="AL1261" s="42"/>
      <c r="AM1261" s="42"/>
      <c r="AN1261" s="42"/>
      <c r="AO1261" s="42"/>
      <c r="AP1261" s="42"/>
      <c r="AQ1261" s="42"/>
      <c r="AR1261" s="42"/>
      <c r="AS1261" s="42"/>
      <c r="AT1261" s="42"/>
      <c r="AU1261" s="42"/>
      <c r="AV1261" s="42"/>
      <c r="AW1261" s="42"/>
      <c r="AX1261" s="42"/>
      <c r="AY1261" s="42"/>
      <c r="AZ1261" s="42"/>
      <c r="BA1261" s="42"/>
      <c r="BB1261" s="42"/>
      <c r="BC1261" s="42"/>
      <c r="BD1261" s="42"/>
      <c r="BE1261" s="42"/>
      <c r="BF1261" s="42"/>
    </row>
    <row r="1262" spans="1:58" hidden="1">
      <c r="A1262" s="52"/>
      <c r="B1262" s="52"/>
      <c r="C1262" s="52"/>
      <c r="D1262" s="83"/>
      <c r="E1262" s="83"/>
      <c r="F1262" s="50"/>
      <c r="G1262" s="50"/>
      <c r="H1262" s="52"/>
      <c r="I1262" s="52"/>
      <c r="J1262" s="42"/>
      <c r="K1262" s="42"/>
      <c r="L1262" s="42"/>
      <c r="M1262" s="42"/>
      <c r="N1262" s="42"/>
      <c r="O1262" s="42"/>
      <c r="P1262" s="42"/>
      <c r="Q1262" s="42"/>
      <c r="R1262" s="42"/>
      <c r="S1262" s="42"/>
      <c r="T1262" s="42"/>
      <c r="U1262" s="42"/>
      <c r="V1262" s="42"/>
      <c r="W1262" s="42"/>
      <c r="X1262" s="42"/>
      <c r="Y1262" s="42"/>
      <c r="Z1262" s="42"/>
      <c r="AA1262" s="42"/>
      <c r="AB1262" s="42"/>
      <c r="AC1262" s="42"/>
      <c r="AD1262" s="42"/>
      <c r="AE1262" s="42"/>
      <c r="AF1262" s="42"/>
      <c r="AG1262" s="42"/>
      <c r="AH1262" s="42"/>
      <c r="AI1262" s="42"/>
      <c r="AJ1262" s="42"/>
      <c r="AK1262" s="42"/>
      <c r="AL1262" s="42"/>
      <c r="AM1262" s="42"/>
      <c r="AN1262" s="42"/>
      <c r="AO1262" s="42"/>
      <c r="AP1262" s="42"/>
      <c r="AQ1262" s="42"/>
      <c r="AR1262" s="42"/>
      <c r="AS1262" s="42"/>
      <c r="AT1262" s="42"/>
      <c r="AU1262" s="42"/>
      <c r="AV1262" s="42"/>
      <c r="AW1262" s="42"/>
      <c r="AX1262" s="42"/>
      <c r="AY1262" s="42"/>
      <c r="AZ1262" s="42"/>
      <c r="BA1262" s="42"/>
      <c r="BB1262" s="42"/>
      <c r="BC1262" s="42"/>
      <c r="BD1262" s="42"/>
      <c r="BE1262" s="42"/>
      <c r="BF1262" s="42"/>
    </row>
    <row r="1263" spans="1:58" hidden="1">
      <c r="A1263" s="52"/>
      <c r="B1263" s="52"/>
      <c r="C1263" s="52"/>
      <c r="D1263" s="83"/>
      <c r="E1263" s="83"/>
      <c r="F1263" s="50"/>
      <c r="G1263" s="50"/>
      <c r="H1263" s="52"/>
      <c r="I1263" s="52"/>
      <c r="J1263" s="42"/>
      <c r="K1263" s="42"/>
      <c r="L1263" s="42"/>
      <c r="M1263" s="42"/>
      <c r="N1263" s="42"/>
      <c r="O1263" s="42"/>
      <c r="P1263" s="42"/>
      <c r="Q1263" s="42"/>
      <c r="R1263" s="42"/>
      <c r="S1263" s="42"/>
      <c r="T1263" s="42"/>
      <c r="U1263" s="42"/>
      <c r="V1263" s="42"/>
      <c r="W1263" s="42"/>
      <c r="X1263" s="42"/>
      <c r="Y1263" s="42"/>
      <c r="Z1263" s="42"/>
      <c r="AA1263" s="42"/>
      <c r="AB1263" s="42"/>
      <c r="AC1263" s="42"/>
      <c r="AD1263" s="42"/>
      <c r="AE1263" s="42"/>
      <c r="AF1263" s="42"/>
      <c r="AG1263" s="42"/>
      <c r="AH1263" s="42"/>
      <c r="AI1263" s="42"/>
      <c r="AJ1263" s="42"/>
      <c r="AK1263" s="42"/>
      <c r="AL1263" s="42"/>
      <c r="AM1263" s="42"/>
      <c r="AN1263" s="42"/>
      <c r="AO1263" s="42"/>
      <c r="AP1263" s="42"/>
      <c r="AQ1263" s="42"/>
      <c r="AR1263" s="42"/>
      <c r="AS1263" s="42"/>
      <c r="AT1263" s="42"/>
      <c r="AU1263" s="42"/>
      <c r="AV1263" s="42"/>
      <c r="AW1263" s="42"/>
      <c r="AX1263" s="42"/>
      <c r="AY1263" s="42"/>
      <c r="AZ1263" s="42"/>
      <c r="BA1263" s="42"/>
      <c r="BB1263" s="42"/>
      <c r="BC1263" s="42"/>
      <c r="BD1263" s="42"/>
      <c r="BE1263" s="42"/>
      <c r="BF1263" s="42"/>
    </row>
    <row r="1264" spans="1:58" hidden="1">
      <c r="A1264" s="52"/>
      <c r="B1264" s="52"/>
      <c r="C1264" s="52"/>
      <c r="D1264" s="83"/>
      <c r="E1264" s="83"/>
      <c r="F1264" s="50"/>
      <c r="G1264" s="50"/>
      <c r="H1264" s="52"/>
      <c r="I1264" s="52"/>
      <c r="J1264" s="42"/>
      <c r="K1264" s="42"/>
      <c r="L1264" s="42"/>
      <c r="M1264" s="42"/>
      <c r="N1264" s="42"/>
      <c r="O1264" s="42"/>
      <c r="P1264" s="42"/>
      <c r="Q1264" s="42"/>
      <c r="R1264" s="42"/>
      <c r="S1264" s="42"/>
      <c r="T1264" s="42"/>
      <c r="U1264" s="42"/>
      <c r="V1264" s="42"/>
      <c r="W1264" s="42"/>
      <c r="X1264" s="42"/>
      <c r="Y1264" s="42"/>
      <c r="Z1264" s="42"/>
      <c r="AA1264" s="42"/>
      <c r="AB1264" s="42"/>
      <c r="AC1264" s="42"/>
      <c r="AD1264" s="42"/>
      <c r="AE1264" s="42"/>
      <c r="AF1264" s="42"/>
      <c r="AG1264" s="42"/>
      <c r="AH1264" s="42"/>
      <c r="AI1264" s="42"/>
      <c r="AJ1264" s="42"/>
      <c r="AK1264" s="42"/>
      <c r="AL1264" s="42"/>
      <c r="AM1264" s="42"/>
      <c r="AN1264" s="42"/>
      <c r="AO1264" s="42"/>
      <c r="AP1264" s="42"/>
      <c r="AQ1264" s="42"/>
      <c r="AR1264" s="42"/>
      <c r="AS1264" s="42"/>
      <c r="AT1264" s="42"/>
      <c r="AU1264" s="42"/>
      <c r="AV1264" s="42"/>
      <c r="AW1264" s="42"/>
      <c r="AX1264" s="42"/>
      <c r="AY1264" s="42"/>
      <c r="AZ1264" s="42"/>
      <c r="BA1264" s="42"/>
      <c r="BB1264" s="42"/>
      <c r="BC1264" s="42"/>
      <c r="BD1264" s="42"/>
      <c r="BE1264" s="42"/>
      <c r="BF1264" s="42"/>
    </row>
    <row r="1265" spans="1:58" hidden="1">
      <c r="A1265" s="52"/>
      <c r="B1265" s="52"/>
      <c r="C1265" s="52"/>
      <c r="D1265" s="83"/>
      <c r="E1265" s="83"/>
      <c r="F1265" s="50"/>
      <c r="G1265" s="50"/>
      <c r="H1265" s="52"/>
      <c r="I1265" s="52"/>
      <c r="J1265" s="42"/>
      <c r="K1265" s="42"/>
      <c r="L1265" s="42"/>
      <c r="M1265" s="42"/>
      <c r="N1265" s="42"/>
      <c r="O1265" s="42"/>
      <c r="P1265" s="42"/>
      <c r="Q1265" s="42"/>
      <c r="R1265" s="42"/>
      <c r="S1265" s="42"/>
      <c r="T1265" s="42"/>
      <c r="U1265" s="42"/>
      <c r="V1265" s="42"/>
      <c r="W1265" s="42"/>
      <c r="X1265" s="42"/>
      <c r="Y1265" s="42"/>
      <c r="Z1265" s="42"/>
      <c r="AA1265" s="42"/>
      <c r="AB1265" s="42"/>
      <c r="AC1265" s="42"/>
      <c r="AD1265" s="42"/>
      <c r="AE1265" s="42"/>
      <c r="AF1265" s="42"/>
      <c r="AG1265" s="42"/>
      <c r="AH1265" s="42"/>
      <c r="AI1265" s="42"/>
      <c r="AJ1265" s="42"/>
      <c r="AK1265" s="42"/>
      <c r="AL1265" s="42"/>
      <c r="AM1265" s="42"/>
      <c r="AN1265" s="42"/>
      <c r="AO1265" s="42"/>
      <c r="AP1265" s="42"/>
      <c r="AQ1265" s="42"/>
      <c r="AR1265" s="42"/>
      <c r="AS1265" s="42"/>
      <c r="AT1265" s="42"/>
      <c r="AU1265" s="42"/>
      <c r="AV1265" s="42"/>
      <c r="AW1265" s="42"/>
      <c r="AX1265" s="42"/>
      <c r="AY1265" s="42"/>
      <c r="AZ1265" s="42"/>
      <c r="BA1265" s="42"/>
      <c r="BB1265" s="42"/>
      <c r="BC1265" s="42"/>
      <c r="BD1265" s="42"/>
      <c r="BE1265" s="42"/>
      <c r="BF1265" s="42"/>
    </row>
    <row r="1266" spans="1:58" hidden="1">
      <c r="A1266" s="52"/>
      <c r="B1266" s="52"/>
      <c r="C1266" s="52"/>
      <c r="D1266" s="83"/>
      <c r="E1266" s="83"/>
      <c r="F1266" s="50"/>
      <c r="G1266" s="50"/>
      <c r="H1266" s="52"/>
      <c r="I1266" s="52"/>
      <c r="J1266" s="42"/>
      <c r="K1266" s="42"/>
      <c r="L1266" s="42"/>
      <c r="M1266" s="42"/>
      <c r="N1266" s="42"/>
      <c r="O1266" s="42"/>
      <c r="P1266" s="42"/>
      <c r="Q1266" s="42"/>
      <c r="R1266" s="42"/>
      <c r="S1266" s="42"/>
      <c r="T1266" s="42"/>
      <c r="U1266" s="42"/>
      <c r="V1266" s="42"/>
      <c r="W1266" s="42"/>
      <c r="X1266" s="42"/>
      <c r="Y1266" s="42"/>
      <c r="Z1266" s="42"/>
      <c r="AA1266" s="42"/>
      <c r="AB1266" s="42"/>
      <c r="AC1266" s="42"/>
      <c r="AD1266" s="42"/>
      <c r="AE1266" s="42"/>
      <c r="AF1266" s="42"/>
      <c r="AG1266" s="42"/>
      <c r="AH1266" s="42"/>
      <c r="AI1266" s="42"/>
      <c r="AJ1266" s="42"/>
      <c r="AK1266" s="42"/>
      <c r="AL1266" s="42"/>
      <c r="AM1266" s="42"/>
      <c r="AN1266" s="42"/>
      <c r="AO1266" s="42"/>
      <c r="AP1266" s="42"/>
      <c r="AQ1266" s="42"/>
      <c r="AR1266" s="42"/>
      <c r="AS1266" s="42"/>
      <c r="AT1266" s="42"/>
      <c r="AU1266" s="42"/>
      <c r="AV1266" s="42"/>
      <c r="AW1266" s="42"/>
      <c r="AX1266" s="42"/>
      <c r="AY1266" s="42"/>
      <c r="AZ1266" s="42"/>
      <c r="BA1266" s="42"/>
      <c r="BB1266" s="42"/>
      <c r="BC1266" s="42"/>
      <c r="BD1266" s="42"/>
      <c r="BE1266" s="42"/>
      <c r="BF1266" s="42"/>
    </row>
    <row r="1267" spans="1:58" hidden="1">
      <c r="A1267" s="52"/>
      <c r="B1267" s="52"/>
      <c r="C1267" s="52"/>
      <c r="D1267" s="83"/>
      <c r="E1267" s="83"/>
      <c r="F1267" s="50"/>
      <c r="G1267" s="50"/>
      <c r="H1267" s="52"/>
      <c r="I1267" s="52"/>
      <c r="J1267" s="42"/>
      <c r="K1267" s="42"/>
      <c r="L1267" s="42"/>
      <c r="M1267" s="42"/>
      <c r="N1267" s="42"/>
      <c r="O1267" s="42"/>
      <c r="P1267" s="42"/>
      <c r="Q1267" s="42"/>
      <c r="R1267" s="42"/>
      <c r="S1267" s="42"/>
      <c r="T1267" s="42"/>
      <c r="U1267" s="42"/>
      <c r="V1267" s="42"/>
      <c r="W1267" s="42"/>
      <c r="X1267" s="42"/>
      <c r="Y1267" s="42"/>
      <c r="Z1267" s="42"/>
      <c r="AA1267" s="42"/>
      <c r="AB1267" s="42"/>
      <c r="AC1267" s="42"/>
      <c r="AD1267" s="42"/>
      <c r="AE1267" s="42"/>
      <c r="AF1267" s="42"/>
      <c r="AG1267" s="42"/>
      <c r="AH1267" s="42"/>
      <c r="AI1267" s="42"/>
      <c r="AJ1267" s="42"/>
      <c r="AK1267" s="42"/>
      <c r="AL1267" s="42"/>
      <c r="AM1267" s="42"/>
      <c r="AN1267" s="42"/>
      <c r="AO1267" s="42"/>
      <c r="AP1267" s="42"/>
      <c r="AQ1267" s="42"/>
      <c r="AR1267" s="42"/>
      <c r="AS1267" s="42"/>
      <c r="AT1267" s="42"/>
      <c r="AU1267" s="42"/>
      <c r="AV1267" s="42"/>
      <c r="AW1267" s="42"/>
      <c r="AX1267" s="42"/>
      <c r="AY1267" s="42"/>
      <c r="AZ1267" s="42"/>
      <c r="BA1267" s="42"/>
      <c r="BB1267" s="42"/>
      <c r="BC1267" s="42"/>
      <c r="BD1267" s="42"/>
      <c r="BE1267" s="42"/>
      <c r="BF1267" s="42"/>
    </row>
    <row r="1268" spans="1:58" hidden="1">
      <c r="A1268" s="52"/>
      <c r="B1268" s="52"/>
      <c r="C1268" s="52"/>
      <c r="D1268" s="83"/>
      <c r="E1268" s="83"/>
      <c r="F1268" s="50"/>
      <c r="G1268" s="50"/>
      <c r="H1268" s="52"/>
      <c r="I1268" s="52"/>
      <c r="J1268" s="42"/>
      <c r="K1268" s="42"/>
      <c r="L1268" s="42"/>
      <c r="M1268" s="42"/>
      <c r="N1268" s="42"/>
      <c r="O1268" s="42"/>
      <c r="P1268" s="42"/>
      <c r="Q1268" s="42"/>
      <c r="R1268" s="42"/>
      <c r="S1268" s="42"/>
      <c r="T1268" s="42"/>
      <c r="U1268" s="42"/>
      <c r="V1268" s="42"/>
      <c r="W1268" s="42"/>
      <c r="X1268" s="42"/>
      <c r="Y1268" s="42"/>
      <c r="Z1268" s="42"/>
      <c r="AA1268" s="42"/>
      <c r="AB1268" s="42"/>
      <c r="AC1268" s="42"/>
      <c r="AD1268" s="42"/>
      <c r="AE1268" s="42"/>
      <c r="AF1268" s="42"/>
      <c r="AG1268" s="42"/>
      <c r="AH1268" s="42"/>
      <c r="AI1268" s="42"/>
      <c r="AJ1268" s="42"/>
      <c r="AK1268" s="42"/>
      <c r="AL1268" s="42"/>
      <c r="AM1268" s="42"/>
      <c r="AN1268" s="42"/>
      <c r="AO1268" s="42"/>
      <c r="AP1268" s="42"/>
      <c r="AQ1268" s="42"/>
      <c r="AR1268" s="42"/>
      <c r="AS1268" s="42"/>
      <c r="AT1268" s="42"/>
      <c r="AU1268" s="42"/>
      <c r="AV1268" s="42"/>
      <c r="AW1268" s="42"/>
      <c r="AX1268" s="42"/>
      <c r="AY1268" s="42"/>
      <c r="AZ1268" s="42"/>
      <c r="BA1268" s="42"/>
      <c r="BB1268" s="42"/>
      <c r="BC1268" s="42"/>
      <c r="BD1268" s="42"/>
      <c r="BE1268" s="42"/>
      <c r="BF1268" s="42"/>
    </row>
    <row r="1269" spans="1:58" hidden="1">
      <c r="A1269" s="52"/>
      <c r="B1269" s="52"/>
      <c r="C1269" s="52"/>
      <c r="D1269" s="83"/>
      <c r="E1269" s="83"/>
      <c r="F1269" s="50"/>
      <c r="G1269" s="50"/>
      <c r="H1269" s="52"/>
      <c r="I1269" s="52"/>
      <c r="J1269" s="42"/>
      <c r="K1269" s="42"/>
      <c r="L1269" s="42"/>
      <c r="M1269" s="42"/>
      <c r="N1269" s="42"/>
      <c r="O1269" s="42"/>
      <c r="P1269" s="42"/>
      <c r="Q1269" s="42"/>
      <c r="R1269" s="42"/>
      <c r="S1269" s="42"/>
      <c r="T1269" s="42"/>
      <c r="U1269" s="42"/>
      <c r="V1269" s="42"/>
      <c r="W1269" s="42"/>
      <c r="X1269" s="42"/>
      <c r="Y1269" s="42"/>
      <c r="Z1269" s="42"/>
      <c r="AA1269" s="42"/>
      <c r="AB1269" s="42"/>
      <c r="AC1269" s="42"/>
      <c r="AD1269" s="42"/>
      <c r="AE1269" s="42"/>
      <c r="AF1269" s="42"/>
      <c r="AG1269" s="42"/>
      <c r="AH1269" s="42"/>
      <c r="AI1269" s="42"/>
      <c r="AJ1269" s="42"/>
      <c r="AK1269" s="42"/>
      <c r="AL1269" s="42"/>
      <c r="AM1269" s="42"/>
      <c r="AN1269" s="42"/>
      <c r="AO1269" s="42"/>
      <c r="AP1269" s="42"/>
      <c r="AQ1269" s="42"/>
      <c r="AR1269" s="42"/>
      <c r="AS1269" s="42"/>
      <c r="AT1269" s="42"/>
      <c r="AU1269" s="42"/>
      <c r="AV1269" s="42"/>
      <c r="AW1269" s="42"/>
      <c r="AX1269" s="42"/>
      <c r="AY1269" s="42"/>
      <c r="AZ1269" s="42"/>
      <c r="BA1269" s="42"/>
      <c r="BB1269" s="42"/>
      <c r="BC1269" s="42"/>
      <c r="BD1269" s="42"/>
      <c r="BE1269" s="42"/>
      <c r="BF1269" s="42"/>
    </row>
    <row r="1270" spans="1:58" hidden="1">
      <c r="A1270" s="52"/>
      <c r="B1270" s="52"/>
      <c r="C1270" s="52"/>
      <c r="D1270" s="83"/>
      <c r="E1270" s="83"/>
      <c r="F1270" s="50"/>
      <c r="G1270" s="50"/>
      <c r="H1270" s="52"/>
      <c r="I1270" s="52"/>
      <c r="J1270" s="42"/>
      <c r="K1270" s="42"/>
      <c r="L1270" s="42"/>
      <c r="M1270" s="42"/>
      <c r="N1270" s="42"/>
      <c r="O1270" s="42"/>
      <c r="P1270" s="42"/>
      <c r="Q1270" s="42"/>
      <c r="R1270" s="42"/>
      <c r="S1270" s="42"/>
      <c r="T1270" s="42"/>
      <c r="U1270" s="42"/>
      <c r="V1270" s="42"/>
      <c r="W1270" s="42"/>
      <c r="X1270" s="42"/>
      <c r="Y1270" s="42"/>
      <c r="Z1270" s="42"/>
      <c r="AA1270" s="42"/>
      <c r="AB1270" s="42"/>
      <c r="AC1270" s="42"/>
      <c r="AD1270" s="42"/>
      <c r="AE1270" s="42"/>
      <c r="AF1270" s="42"/>
      <c r="AG1270" s="42"/>
      <c r="AH1270" s="42"/>
      <c r="AI1270" s="42"/>
      <c r="AJ1270" s="42"/>
      <c r="AK1270" s="42"/>
      <c r="AL1270" s="42"/>
      <c r="AM1270" s="42"/>
      <c r="AN1270" s="42"/>
      <c r="AO1270" s="42"/>
      <c r="AP1270" s="42"/>
      <c r="AQ1270" s="42"/>
      <c r="AR1270" s="42"/>
      <c r="AS1270" s="42"/>
      <c r="AT1270" s="42"/>
      <c r="AU1270" s="42"/>
      <c r="AV1270" s="42"/>
      <c r="AW1270" s="42"/>
      <c r="AX1270" s="42"/>
      <c r="AY1270" s="42"/>
      <c r="AZ1270" s="42"/>
      <c r="BA1270" s="42"/>
      <c r="BB1270" s="42"/>
      <c r="BC1270" s="42"/>
      <c r="BD1270" s="42"/>
      <c r="BE1270" s="42"/>
      <c r="BF1270" s="42"/>
    </row>
    <row r="1271" spans="1:58" hidden="1">
      <c r="A1271" s="52"/>
      <c r="B1271" s="52"/>
      <c r="C1271" s="52"/>
      <c r="D1271" s="83"/>
      <c r="E1271" s="83"/>
      <c r="F1271" s="50"/>
      <c r="G1271" s="50"/>
      <c r="H1271" s="52"/>
      <c r="I1271" s="52"/>
      <c r="J1271" s="42"/>
      <c r="K1271" s="42"/>
      <c r="L1271" s="42"/>
      <c r="M1271" s="42"/>
      <c r="N1271" s="42"/>
      <c r="O1271" s="42"/>
      <c r="P1271" s="42"/>
      <c r="Q1271" s="42"/>
      <c r="R1271" s="42"/>
      <c r="S1271" s="42"/>
      <c r="T1271" s="42"/>
      <c r="U1271" s="42"/>
      <c r="V1271" s="42"/>
      <c r="W1271" s="42"/>
      <c r="X1271" s="42"/>
      <c r="Y1271" s="42"/>
      <c r="Z1271" s="42"/>
      <c r="AA1271" s="42"/>
      <c r="AB1271" s="42"/>
      <c r="AC1271" s="42"/>
      <c r="AD1271" s="42"/>
      <c r="AE1271" s="42"/>
      <c r="AF1271" s="42"/>
      <c r="AG1271" s="42"/>
      <c r="AH1271" s="42"/>
      <c r="AI1271" s="42"/>
      <c r="AJ1271" s="42"/>
      <c r="AK1271" s="42"/>
      <c r="AL1271" s="42"/>
      <c r="AM1271" s="42"/>
      <c r="AN1271" s="42"/>
      <c r="AO1271" s="42"/>
      <c r="AP1271" s="42"/>
      <c r="AQ1271" s="42"/>
      <c r="AR1271" s="42"/>
      <c r="AS1271" s="42"/>
      <c r="AT1271" s="42"/>
      <c r="AU1271" s="42"/>
      <c r="AV1271" s="42"/>
      <c r="AW1271" s="42"/>
      <c r="AX1271" s="42"/>
      <c r="AY1271" s="42"/>
      <c r="AZ1271" s="42"/>
      <c r="BA1271" s="42"/>
      <c r="BB1271" s="42"/>
      <c r="BC1271" s="42"/>
      <c r="BD1271" s="42"/>
      <c r="BE1271" s="42"/>
      <c r="BF1271" s="42"/>
    </row>
    <row r="1272" spans="1:58" hidden="1">
      <c r="A1272" s="52"/>
      <c r="B1272" s="52"/>
      <c r="C1272" s="52"/>
      <c r="D1272" s="83"/>
      <c r="E1272" s="83"/>
      <c r="F1272" s="50"/>
      <c r="G1272" s="50"/>
      <c r="H1272" s="52"/>
      <c r="I1272" s="52"/>
      <c r="J1272" s="42"/>
      <c r="K1272" s="42"/>
      <c r="L1272" s="42"/>
      <c r="M1272" s="42"/>
      <c r="N1272" s="42"/>
      <c r="O1272" s="42"/>
      <c r="P1272" s="42"/>
      <c r="Q1272" s="42"/>
      <c r="R1272" s="42"/>
      <c r="S1272" s="42"/>
      <c r="T1272" s="42"/>
      <c r="U1272" s="42"/>
      <c r="V1272" s="42"/>
      <c r="W1272" s="42"/>
      <c r="X1272" s="42"/>
      <c r="Y1272" s="42"/>
      <c r="Z1272" s="42"/>
      <c r="AA1272" s="42"/>
      <c r="AB1272" s="42"/>
      <c r="AC1272" s="42"/>
      <c r="AD1272" s="42"/>
      <c r="AE1272" s="42"/>
      <c r="AF1272" s="42"/>
      <c r="AG1272" s="42"/>
      <c r="AH1272" s="42"/>
      <c r="AI1272" s="42"/>
      <c r="AJ1272" s="42"/>
      <c r="AK1272" s="42"/>
      <c r="AL1272" s="42"/>
      <c r="AM1272" s="42"/>
      <c r="AN1272" s="42"/>
      <c r="AO1272" s="42"/>
      <c r="AP1272" s="42"/>
      <c r="AQ1272" s="42"/>
      <c r="AR1272" s="42"/>
      <c r="AS1272" s="42"/>
      <c r="AT1272" s="42"/>
      <c r="AU1272" s="42"/>
      <c r="AV1272" s="42"/>
      <c r="AW1272" s="42"/>
      <c r="AX1272" s="42"/>
      <c r="AY1272" s="42"/>
      <c r="AZ1272" s="42"/>
      <c r="BA1272" s="42"/>
      <c r="BB1272" s="42"/>
      <c r="BC1272" s="42"/>
      <c r="BD1272" s="42"/>
      <c r="BE1272" s="42"/>
      <c r="BF1272" s="42"/>
    </row>
    <row r="1273" spans="1:58" hidden="1">
      <c r="A1273" s="52"/>
      <c r="B1273" s="52"/>
      <c r="C1273" s="52"/>
      <c r="D1273" s="83"/>
      <c r="E1273" s="83"/>
      <c r="F1273" s="50"/>
      <c r="G1273" s="50"/>
      <c r="H1273" s="52"/>
      <c r="I1273" s="52"/>
      <c r="J1273" s="42"/>
      <c r="K1273" s="42"/>
      <c r="L1273" s="42"/>
      <c r="M1273" s="42"/>
      <c r="N1273" s="42"/>
      <c r="O1273" s="42"/>
      <c r="P1273" s="42"/>
      <c r="Q1273" s="42"/>
      <c r="R1273" s="42"/>
      <c r="S1273" s="42"/>
      <c r="T1273" s="42"/>
      <c r="U1273" s="42"/>
      <c r="V1273" s="42"/>
      <c r="W1273" s="42"/>
      <c r="X1273" s="42"/>
      <c r="Y1273" s="42"/>
      <c r="Z1273" s="42"/>
      <c r="AA1273" s="42"/>
      <c r="AB1273" s="42"/>
      <c r="AC1273" s="42"/>
      <c r="AD1273" s="42"/>
      <c r="AE1273" s="42"/>
      <c r="AF1273" s="42"/>
      <c r="AG1273" s="42"/>
      <c r="AH1273" s="42"/>
      <c r="AI1273" s="42"/>
      <c r="AJ1273" s="42"/>
      <c r="AK1273" s="42"/>
      <c r="AL1273" s="42"/>
      <c r="AM1273" s="42"/>
      <c r="AN1273" s="42"/>
      <c r="AO1273" s="42"/>
      <c r="AP1273" s="42"/>
      <c r="AQ1273" s="42"/>
      <c r="AR1273" s="42"/>
      <c r="AS1273" s="42"/>
      <c r="AT1273" s="42"/>
      <c r="AU1273" s="42"/>
      <c r="AV1273" s="42"/>
      <c r="AW1273" s="42"/>
      <c r="AX1273" s="42"/>
      <c r="AY1273" s="42"/>
      <c r="AZ1273" s="42"/>
      <c r="BA1273" s="42"/>
      <c r="BB1273" s="42"/>
      <c r="BC1273" s="42"/>
      <c r="BD1273" s="42"/>
      <c r="BE1273" s="42"/>
      <c r="BF1273" s="42"/>
    </row>
    <row r="1274" spans="1:58" hidden="1">
      <c r="A1274" s="52"/>
      <c r="B1274" s="52"/>
      <c r="C1274" s="52"/>
      <c r="D1274" s="83"/>
      <c r="E1274" s="83"/>
      <c r="F1274" s="50"/>
      <c r="G1274" s="50"/>
      <c r="H1274" s="52"/>
      <c r="I1274" s="52"/>
      <c r="J1274" s="42"/>
      <c r="K1274" s="42"/>
      <c r="L1274" s="42"/>
      <c r="M1274" s="42"/>
      <c r="N1274" s="42"/>
      <c r="O1274" s="42"/>
      <c r="P1274" s="42"/>
      <c r="Q1274" s="42"/>
      <c r="R1274" s="42"/>
      <c r="S1274" s="42"/>
      <c r="T1274" s="42"/>
      <c r="U1274" s="42"/>
      <c r="V1274" s="42"/>
      <c r="W1274" s="42"/>
      <c r="X1274" s="42"/>
      <c r="Y1274" s="42"/>
      <c r="Z1274" s="42"/>
      <c r="AA1274" s="42"/>
      <c r="AB1274" s="42"/>
      <c r="AC1274" s="42"/>
      <c r="AD1274" s="42"/>
      <c r="AE1274" s="42"/>
      <c r="AF1274" s="42"/>
      <c r="AG1274" s="42"/>
      <c r="AH1274" s="42"/>
      <c r="AI1274" s="42"/>
      <c r="AJ1274" s="42"/>
      <c r="AK1274" s="42"/>
      <c r="AL1274" s="42"/>
      <c r="AM1274" s="42"/>
      <c r="AN1274" s="42"/>
      <c r="AO1274" s="42"/>
      <c r="AP1274" s="42"/>
      <c r="AQ1274" s="42"/>
      <c r="AR1274" s="42"/>
      <c r="AS1274" s="42"/>
      <c r="AT1274" s="42"/>
      <c r="AU1274" s="42"/>
      <c r="AV1274" s="42"/>
      <c r="AW1274" s="42"/>
      <c r="AX1274" s="42"/>
      <c r="AY1274" s="42"/>
      <c r="AZ1274" s="42"/>
      <c r="BA1274" s="42"/>
      <c r="BB1274" s="42"/>
      <c r="BC1274" s="42"/>
      <c r="BD1274" s="42"/>
      <c r="BE1274" s="42"/>
      <c r="BF1274" s="42"/>
    </row>
    <row r="1275" spans="1:58" hidden="1">
      <c r="A1275" s="52"/>
      <c r="B1275" s="52"/>
      <c r="C1275" s="52"/>
      <c r="D1275" s="83"/>
      <c r="E1275" s="83"/>
      <c r="F1275" s="50"/>
      <c r="G1275" s="50"/>
      <c r="H1275" s="52"/>
      <c r="I1275" s="52"/>
      <c r="J1275" s="42"/>
      <c r="K1275" s="42"/>
      <c r="L1275" s="42"/>
      <c r="M1275" s="42"/>
      <c r="N1275" s="42"/>
      <c r="O1275" s="42"/>
      <c r="P1275" s="42"/>
      <c r="Q1275" s="42"/>
      <c r="R1275" s="42"/>
      <c r="S1275" s="42"/>
      <c r="T1275" s="42"/>
      <c r="U1275" s="42"/>
      <c r="V1275" s="42"/>
      <c r="W1275" s="42"/>
      <c r="X1275" s="42"/>
      <c r="Y1275" s="42"/>
      <c r="Z1275" s="42"/>
      <c r="AA1275" s="42"/>
      <c r="AB1275" s="42"/>
      <c r="AC1275" s="42"/>
      <c r="AD1275" s="42"/>
      <c r="AE1275" s="42"/>
      <c r="AF1275" s="42"/>
      <c r="AG1275" s="42"/>
      <c r="AH1275" s="42"/>
      <c r="AI1275" s="42"/>
      <c r="AJ1275" s="42"/>
      <c r="AK1275" s="42"/>
      <c r="AL1275" s="42"/>
      <c r="AM1275" s="42"/>
      <c r="AN1275" s="42"/>
      <c r="AO1275" s="42"/>
      <c r="AP1275" s="42"/>
      <c r="AQ1275" s="42"/>
      <c r="AR1275" s="42"/>
      <c r="AS1275" s="42"/>
      <c r="AT1275" s="42"/>
      <c r="AU1275" s="42"/>
      <c r="AV1275" s="42"/>
      <c r="AW1275" s="42"/>
      <c r="AX1275" s="42"/>
      <c r="AY1275" s="42"/>
      <c r="AZ1275" s="42"/>
      <c r="BA1275" s="42"/>
      <c r="BB1275" s="42"/>
      <c r="BC1275" s="42"/>
      <c r="BD1275" s="42"/>
      <c r="BE1275" s="42"/>
      <c r="BF1275" s="42"/>
    </row>
    <row r="1276" spans="1:58" hidden="1">
      <c r="A1276" s="52"/>
      <c r="B1276" s="52"/>
      <c r="C1276" s="52"/>
      <c r="D1276" s="83"/>
      <c r="E1276" s="83"/>
      <c r="F1276" s="50"/>
      <c r="G1276" s="50"/>
      <c r="H1276" s="52"/>
      <c r="I1276" s="52"/>
      <c r="J1276" s="42"/>
      <c r="K1276" s="42"/>
      <c r="L1276" s="42"/>
      <c r="M1276" s="42"/>
      <c r="N1276" s="42"/>
      <c r="O1276" s="42"/>
      <c r="P1276" s="42"/>
      <c r="Q1276" s="42"/>
      <c r="R1276" s="42"/>
      <c r="S1276" s="42"/>
      <c r="T1276" s="42"/>
      <c r="U1276" s="42"/>
      <c r="V1276" s="42"/>
      <c r="W1276" s="42"/>
      <c r="X1276" s="42"/>
      <c r="Y1276" s="42"/>
      <c r="Z1276" s="42"/>
      <c r="AA1276" s="42"/>
      <c r="AB1276" s="42"/>
      <c r="AC1276" s="42"/>
      <c r="AD1276" s="42"/>
      <c r="AE1276" s="42"/>
      <c r="AF1276" s="42"/>
      <c r="AG1276" s="42"/>
      <c r="AH1276" s="42"/>
      <c r="AI1276" s="42"/>
      <c r="AJ1276" s="42"/>
      <c r="AK1276" s="42"/>
      <c r="AL1276" s="42"/>
      <c r="AM1276" s="42"/>
      <c r="AN1276" s="42"/>
      <c r="AO1276" s="42"/>
      <c r="AP1276" s="42"/>
      <c r="AQ1276" s="42"/>
      <c r="AR1276" s="42"/>
      <c r="AS1276" s="42"/>
      <c r="AT1276" s="42"/>
      <c r="AU1276" s="42"/>
      <c r="AV1276" s="42"/>
      <c r="AW1276" s="42"/>
      <c r="AX1276" s="42"/>
      <c r="AY1276" s="42"/>
      <c r="AZ1276" s="42"/>
      <c r="BA1276" s="42"/>
      <c r="BB1276" s="42"/>
      <c r="BC1276" s="42"/>
      <c r="BD1276" s="42"/>
      <c r="BE1276" s="42"/>
      <c r="BF1276" s="42"/>
    </row>
    <row r="1277" spans="1:58" hidden="1">
      <c r="A1277" s="52"/>
      <c r="B1277" s="52"/>
      <c r="C1277" s="52"/>
      <c r="D1277" s="83"/>
      <c r="E1277" s="83"/>
      <c r="F1277" s="50"/>
      <c r="G1277" s="50"/>
      <c r="H1277" s="52"/>
      <c r="I1277" s="52"/>
      <c r="J1277" s="42"/>
      <c r="K1277" s="42"/>
      <c r="L1277" s="42"/>
      <c r="M1277" s="42"/>
      <c r="N1277" s="42"/>
      <c r="O1277" s="42"/>
      <c r="P1277" s="42"/>
      <c r="Q1277" s="42"/>
      <c r="R1277" s="42"/>
      <c r="S1277" s="42"/>
      <c r="T1277" s="42"/>
      <c r="U1277" s="42"/>
      <c r="V1277" s="42"/>
      <c r="W1277" s="42"/>
      <c r="X1277" s="42"/>
      <c r="Y1277" s="42"/>
      <c r="Z1277" s="42"/>
      <c r="AA1277" s="42"/>
      <c r="AB1277" s="42"/>
      <c r="AC1277" s="42"/>
      <c r="AD1277" s="42"/>
      <c r="AE1277" s="42"/>
      <c r="AF1277" s="42"/>
      <c r="AG1277" s="42"/>
      <c r="AH1277" s="42"/>
      <c r="AI1277" s="42"/>
      <c r="AJ1277" s="42"/>
      <c r="AK1277" s="42"/>
      <c r="AL1277" s="42"/>
      <c r="AM1277" s="42"/>
      <c r="AN1277" s="42"/>
      <c r="AO1277" s="42"/>
      <c r="AP1277" s="42"/>
      <c r="AQ1277" s="42"/>
      <c r="AR1277" s="42"/>
      <c r="AS1277" s="42"/>
      <c r="AT1277" s="42"/>
      <c r="AU1277" s="42"/>
      <c r="AV1277" s="42"/>
      <c r="AW1277" s="42"/>
      <c r="AX1277" s="42"/>
      <c r="AY1277" s="42"/>
      <c r="AZ1277" s="42"/>
      <c r="BA1277" s="42"/>
      <c r="BB1277" s="42"/>
      <c r="BC1277" s="42"/>
      <c r="BD1277" s="42"/>
      <c r="BE1277" s="42"/>
      <c r="BF1277" s="42"/>
    </row>
    <row r="1278" spans="1:58" hidden="1">
      <c r="A1278" s="52"/>
      <c r="B1278" s="52"/>
      <c r="C1278" s="52"/>
      <c r="D1278" s="83"/>
      <c r="E1278" s="83"/>
      <c r="F1278" s="50"/>
      <c r="G1278" s="50"/>
      <c r="H1278" s="52"/>
      <c r="I1278" s="52"/>
      <c r="J1278" s="42"/>
      <c r="K1278" s="42"/>
      <c r="L1278" s="42"/>
      <c r="M1278" s="42"/>
      <c r="N1278" s="42"/>
      <c r="O1278" s="42"/>
      <c r="P1278" s="42"/>
      <c r="Q1278" s="42"/>
      <c r="R1278" s="42"/>
      <c r="S1278" s="42"/>
      <c r="T1278" s="42"/>
      <c r="U1278" s="42"/>
      <c r="V1278" s="42"/>
      <c r="W1278" s="42"/>
      <c r="X1278" s="42"/>
      <c r="Y1278" s="42"/>
      <c r="Z1278" s="42"/>
      <c r="AA1278" s="42"/>
      <c r="AB1278" s="42"/>
      <c r="AC1278" s="42"/>
      <c r="AD1278" s="42"/>
      <c r="AE1278" s="42"/>
      <c r="AF1278" s="42"/>
      <c r="AG1278" s="42"/>
      <c r="AH1278" s="42"/>
      <c r="AI1278" s="42"/>
      <c r="AJ1278" s="42"/>
      <c r="AK1278" s="42"/>
      <c r="AL1278" s="42"/>
      <c r="AM1278" s="42"/>
      <c r="AN1278" s="42"/>
      <c r="AO1278" s="42"/>
      <c r="AP1278" s="42"/>
      <c r="AQ1278" s="42"/>
      <c r="AR1278" s="42"/>
      <c r="AS1278" s="42"/>
      <c r="AT1278" s="42"/>
      <c r="AU1278" s="42"/>
      <c r="AV1278" s="42"/>
      <c r="AW1278" s="42"/>
      <c r="AX1278" s="42"/>
      <c r="AY1278" s="42"/>
      <c r="AZ1278" s="42"/>
      <c r="BA1278" s="42"/>
      <c r="BB1278" s="42"/>
      <c r="BC1278" s="42"/>
      <c r="BD1278" s="42"/>
      <c r="BE1278" s="42"/>
      <c r="BF1278" s="42"/>
    </row>
    <row r="1279" spans="1:58" hidden="1">
      <c r="A1279" s="52"/>
      <c r="B1279" s="52"/>
      <c r="C1279" s="52"/>
      <c r="D1279" s="83"/>
      <c r="E1279" s="83"/>
      <c r="F1279" s="50"/>
      <c r="G1279" s="50"/>
      <c r="H1279" s="52"/>
      <c r="I1279" s="52"/>
      <c r="J1279" s="42"/>
      <c r="K1279" s="42"/>
      <c r="L1279" s="42"/>
      <c r="M1279" s="42"/>
      <c r="N1279" s="42"/>
      <c r="O1279" s="42"/>
      <c r="P1279" s="42"/>
      <c r="Q1279" s="42"/>
      <c r="R1279" s="42"/>
      <c r="S1279" s="42"/>
      <c r="T1279" s="42"/>
      <c r="U1279" s="42"/>
      <c r="V1279" s="42"/>
      <c r="W1279" s="42"/>
      <c r="X1279" s="42"/>
      <c r="Y1279" s="42"/>
      <c r="Z1279" s="42"/>
      <c r="AA1279" s="42"/>
      <c r="AB1279" s="42"/>
      <c r="AC1279" s="42"/>
      <c r="AD1279" s="42"/>
      <c r="AE1279" s="42"/>
      <c r="AF1279" s="42"/>
      <c r="AG1279" s="42"/>
      <c r="AH1279" s="42"/>
      <c r="AI1279" s="42"/>
      <c r="AJ1279" s="42"/>
      <c r="AK1279" s="42"/>
      <c r="AL1279" s="42"/>
      <c r="AM1279" s="42"/>
      <c r="AN1279" s="42"/>
      <c r="AO1279" s="42"/>
      <c r="AP1279" s="42"/>
      <c r="AQ1279" s="42"/>
      <c r="AR1279" s="42"/>
      <c r="AS1279" s="42"/>
      <c r="AT1279" s="42"/>
      <c r="AU1279" s="42"/>
      <c r="AV1279" s="42"/>
      <c r="AW1279" s="42"/>
      <c r="AX1279" s="42"/>
      <c r="AY1279" s="42"/>
      <c r="AZ1279" s="42"/>
      <c r="BA1279" s="42"/>
      <c r="BB1279" s="42"/>
      <c r="BC1279" s="42"/>
      <c r="BD1279" s="42"/>
      <c r="BE1279" s="42"/>
      <c r="BF1279" s="42"/>
    </row>
    <row r="1280" spans="1:58" hidden="1">
      <c r="A1280" s="52"/>
      <c r="B1280" s="52"/>
      <c r="C1280" s="52"/>
      <c r="D1280" s="83"/>
      <c r="E1280" s="83"/>
      <c r="F1280" s="50"/>
      <c r="G1280" s="50"/>
      <c r="H1280" s="52"/>
      <c r="I1280" s="52"/>
      <c r="J1280" s="42"/>
      <c r="K1280" s="42"/>
      <c r="L1280" s="42"/>
      <c r="M1280" s="42"/>
      <c r="N1280" s="42"/>
      <c r="O1280" s="42"/>
      <c r="P1280" s="42"/>
      <c r="Q1280" s="42"/>
      <c r="R1280" s="42"/>
      <c r="S1280" s="42"/>
      <c r="T1280" s="42"/>
      <c r="U1280" s="42"/>
      <c r="V1280" s="42"/>
      <c r="W1280" s="42"/>
      <c r="X1280" s="42"/>
      <c r="Y1280" s="42"/>
      <c r="Z1280" s="42"/>
      <c r="AA1280" s="42"/>
      <c r="AB1280" s="42"/>
      <c r="AC1280" s="42"/>
      <c r="AD1280" s="42"/>
      <c r="AE1280" s="42"/>
      <c r="AF1280" s="42"/>
      <c r="AG1280" s="42"/>
      <c r="AH1280" s="42"/>
      <c r="AI1280" s="42"/>
      <c r="AJ1280" s="42"/>
      <c r="AK1280" s="42"/>
      <c r="AL1280" s="42"/>
      <c r="AM1280" s="42"/>
      <c r="AN1280" s="42"/>
      <c r="AO1280" s="42"/>
      <c r="AP1280" s="42"/>
      <c r="AQ1280" s="42"/>
      <c r="AR1280" s="42"/>
      <c r="AS1280" s="42"/>
      <c r="AT1280" s="42"/>
      <c r="AU1280" s="42"/>
      <c r="AV1280" s="42"/>
      <c r="AW1280" s="42"/>
      <c r="AX1280" s="42"/>
      <c r="AY1280" s="42"/>
      <c r="AZ1280" s="42"/>
      <c r="BA1280" s="42"/>
      <c r="BB1280" s="42"/>
      <c r="BC1280" s="42"/>
      <c r="BD1280" s="42"/>
      <c r="BE1280" s="42"/>
      <c r="BF1280" s="42"/>
    </row>
    <row r="1281" spans="1:58" hidden="1">
      <c r="A1281" s="52"/>
      <c r="B1281" s="52"/>
      <c r="C1281" s="52"/>
      <c r="D1281" s="83"/>
      <c r="E1281" s="83"/>
      <c r="F1281" s="50"/>
      <c r="G1281" s="50"/>
      <c r="H1281" s="52"/>
      <c r="I1281" s="52"/>
      <c r="J1281" s="42"/>
      <c r="K1281" s="42"/>
      <c r="L1281" s="42"/>
      <c r="M1281" s="42"/>
      <c r="N1281" s="42"/>
      <c r="O1281" s="42"/>
      <c r="P1281" s="42"/>
      <c r="Q1281" s="42"/>
      <c r="R1281" s="42"/>
      <c r="S1281" s="42"/>
      <c r="T1281" s="42"/>
      <c r="U1281" s="42"/>
      <c r="V1281" s="42"/>
      <c r="W1281" s="42"/>
      <c r="X1281" s="42"/>
      <c r="Y1281" s="42"/>
      <c r="Z1281" s="42"/>
      <c r="AA1281" s="42"/>
      <c r="AB1281" s="42"/>
      <c r="AC1281" s="42"/>
      <c r="AD1281" s="42"/>
      <c r="AE1281" s="42"/>
      <c r="AF1281" s="42"/>
      <c r="AG1281" s="42"/>
      <c r="AH1281" s="42"/>
      <c r="AI1281" s="42"/>
      <c r="AJ1281" s="42"/>
      <c r="AK1281" s="42"/>
      <c r="AL1281" s="42"/>
      <c r="AM1281" s="42"/>
      <c r="AN1281" s="42"/>
      <c r="AO1281" s="42"/>
      <c r="AP1281" s="42"/>
      <c r="AQ1281" s="42"/>
      <c r="AR1281" s="42"/>
      <c r="AS1281" s="42"/>
      <c r="AT1281" s="42"/>
      <c r="AU1281" s="42"/>
      <c r="AV1281" s="42"/>
      <c r="AW1281" s="42"/>
      <c r="AX1281" s="42"/>
      <c r="AY1281" s="42"/>
      <c r="AZ1281" s="42"/>
      <c r="BA1281" s="42"/>
      <c r="BB1281" s="42"/>
      <c r="BC1281" s="42"/>
      <c r="BD1281" s="42"/>
      <c r="BE1281" s="42"/>
      <c r="BF1281" s="42"/>
    </row>
    <row r="1282" spans="1:58" hidden="1">
      <c r="A1282" s="52"/>
      <c r="B1282" s="52"/>
      <c r="C1282" s="52"/>
      <c r="D1282" s="83"/>
      <c r="E1282" s="83"/>
      <c r="F1282" s="50"/>
      <c r="G1282" s="50"/>
      <c r="H1282" s="52"/>
      <c r="I1282" s="52"/>
      <c r="J1282" s="42"/>
      <c r="K1282" s="42"/>
      <c r="L1282" s="42"/>
      <c r="M1282" s="42"/>
      <c r="N1282" s="42"/>
      <c r="O1282" s="42"/>
      <c r="P1282" s="42"/>
      <c r="Q1282" s="42"/>
      <c r="R1282" s="42"/>
      <c r="S1282" s="42"/>
      <c r="T1282" s="42"/>
      <c r="U1282" s="42"/>
      <c r="V1282" s="42"/>
      <c r="W1282" s="42"/>
      <c r="X1282" s="42"/>
      <c r="Y1282" s="42"/>
      <c r="Z1282" s="42"/>
      <c r="AA1282" s="42"/>
      <c r="AB1282" s="42"/>
      <c r="AC1282" s="42"/>
      <c r="AD1282" s="42"/>
      <c r="AE1282" s="42"/>
      <c r="AF1282" s="42"/>
      <c r="AG1282" s="42"/>
      <c r="AH1282" s="42"/>
      <c r="AI1282" s="42"/>
      <c r="AJ1282" s="42"/>
      <c r="AK1282" s="42"/>
      <c r="AL1282" s="42"/>
      <c r="AM1282" s="42"/>
      <c r="AN1282" s="42"/>
      <c r="AO1282" s="42"/>
      <c r="AP1282" s="42"/>
      <c r="AQ1282" s="42"/>
      <c r="AR1282" s="42"/>
      <c r="AS1282" s="42"/>
      <c r="AT1282" s="42"/>
      <c r="AU1282" s="42"/>
      <c r="AV1282" s="42"/>
      <c r="AW1282" s="42"/>
      <c r="AX1282" s="42"/>
      <c r="AY1282" s="42"/>
      <c r="AZ1282" s="42"/>
      <c r="BA1282" s="42"/>
      <c r="BB1282" s="42"/>
      <c r="BC1282" s="42"/>
      <c r="BD1282" s="42"/>
      <c r="BE1282" s="42"/>
      <c r="BF1282" s="42"/>
    </row>
    <row r="1283" spans="1:58" hidden="1">
      <c r="A1283" s="52"/>
      <c r="B1283" s="52"/>
      <c r="C1283" s="52"/>
      <c r="D1283" s="83"/>
      <c r="E1283" s="83"/>
      <c r="F1283" s="50"/>
      <c r="G1283" s="50"/>
      <c r="H1283" s="52"/>
      <c r="I1283" s="52"/>
      <c r="J1283" s="42"/>
      <c r="K1283" s="42"/>
      <c r="L1283" s="42"/>
      <c r="M1283" s="42"/>
      <c r="N1283" s="42"/>
      <c r="O1283" s="42"/>
      <c r="P1283" s="42"/>
      <c r="Q1283" s="42"/>
      <c r="R1283" s="42"/>
      <c r="S1283" s="42"/>
      <c r="T1283" s="42"/>
      <c r="U1283" s="42"/>
      <c r="V1283" s="42"/>
      <c r="W1283" s="42"/>
      <c r="X1283" s="42"/>
      <c r="Y1283" s="42"/>
      <c r="Z1283" s="42"/>
      <c r="AA1283" s="42"/>
      <c r="AB1283" s="42"/>
      <c r="AC1283" s="42"/>
      <c r="AD1283" s="42"/>
      <c r="AE1283" s="42"/>
      <c r="AF1283" s="42"/>
      <c r="AG1283" s="42"/>
      <c r="AH1283" s="42"/>
      <c r="AI1283" s="42"/>
      <c r="AJ1283" s="42"/>
      <c r="AK1283" s="42"/>
      <c r="AL1283" s="42"/>
      <c r="AM1283" s="42"/>
      <c r="AN1283" s="42"/>
      <c r="AO1283" s="42"/>
      <c r="AP1283" s="42"/>
      <c r="AQ1283" s="42"/>
      <c r="AR1283" s="42"/>
      <c r="AS1283" s="42"/>
      <c r="AT1283" s="42"/>
      <c r="AU1283" s="42"/>
      <c r="AV1283" s="42"/>
      <c r="AW1283" s="42"/>
      <c r="AX1283" s="42"/>
      <c r="AY1283" s="42"/>
      <c r="AZ1283" s="42"/>
      <c r="BA1283" s="42"/>
      <c r="BB1283" s="42"/>
      <c r="BC1283" s="42"/>
      <c r="BD1283" s="42"/>
      <c r="BE1283" s="42"/>
      <c r="BF1283" s="42"/>
    </row>
    <row r="1284" spans="1:58" hidden="1">
      <c r="A1284" s="52"/>
      <c r="B1284" s="52"/>
      <c r="C1284" s="52"/>
      <c r="D1284" s="83"/>
      <c r="E1284" s="83"/>
      <c r="F1284" s="50"/>
      <c r="G1284" s="50"/>
      <c r="H1284" s="52"/>
      <c r="I1284" s="52"/>
      <c r="J1284" s="42"/>
      <c r="K1284" s="42"/>
      <c r="L1284" s="42"/>
      <c r="M1284" s="42"/>
      <c r="N1284" s="42"/>
      <c r="O1284" s="42"/>
      <c r="P1284" s="42"/>
      <c r="Q1284" s="42"/>
      <c r="R1284" s="42"/>
      <c r="S1284" s="42"/>
      <c r="T1284" s="42"/>
      <c r="U1284" s="42"/>
      <c r="V1284" s="42"/>
      <c r="W1284" s="42"/>
      <c r="X1284" s="42"/>
      <c r="Y1284" s="42"/>
      <c r="Z1284" s="42"/>
      <c r="AA1284" s="42"/>
      <c r="AB1284" s="42"/>
      <c r="AC1284" s="42"/>
      <c r="AD1284" s="42"/>
      <c r="AE1284" s="42"/>
      <c r="AF1284" s="42"/>
      <c r="AG1284" s="42"/>
      <c r="AH1284" s="42"/>
      <c r="AI1284" s="42"/>
      <c r="AJ1284" s="42"/>
      <c r="AK1284" s="42"/>
      <c r="AL1284" s="42"/>
      <c r="AM1284" s="42"/>
      <c r="AN1284" s="42"/>
      <c r="AO1284" s="42"/>
      <c r="AP1284" s="42"/>
      <c r="AQ1284" s="42"/>
      <c r="AR1284" s="42"/>
      <c r="AS1284" s="42"/>
      <c r="AT1284" s="42"/>
      <c r="AU1284" s="42"/>
      <c r="AV1284" s="42"/>
      <c r="AW1284" s="42"/>
      <c r="AX1284" s="42"/>
      <c r="AY1284" s="42"/>
      <c r="AZ1284" s="42"/>
      <c r="BA1284" s="42"/>
      <c r="BB1284" s="42"/>
      <c r="BC1284" s="42"/>
      <c r="BD1284" s="42"/>
      <c r="BE1284" s="42"/>
      <c r="BF1284" s="42"/>
    </row>
    <row r="1285" spans="1:58" hidden="1">
      <c r="A1285" s="52"/>
      <c r="B1285" s="52"/>
      <c r="C1285" s="52"/>
      <c r="D1285" s="83"/>
      <c r="E1285" s="83"/>
      <c r="F1285" s="50"/>
      <c r="G1285" s="50"/>
      <c r="H1285" s="52"/>
      <c r="I1285" s="52"/>
      <c r="J1285" s="42"/>
      <c r="K1285" s="42"/>
      <c r="L1285" s="42"/>
      <c r="M1285" s="42"/>
      <c r="N1285" s="42"/>
      <c r="O1285" s="42"/>
      <c r="P1285" s="42"/>
      <c r="Q1285" s="42"/>
      <c r="R1285" s="42"/>
      <c r="S1285" s="42"/>
      <c r="T1285" s="42"/>
      <c r="U1285" s="42"/>
      <c r="V1285" s="42"/>
      <c r="W1285" s="42"/>
      <c r="X1285" s="42"/>
      <c r="Y1285" s="42"/>
      <c r="Z1285" s="42"/>
      <c r="AA1285" s="42"/>
      <c r="AB1285" s="42"/>
      <c r="AC1285" s="42"/>
      <c r="AD1285" s="42"/>
      <c r="AE1285" s="42"/>
      <c r="AF1285" s="42"/>
      <c r="AG1285" s="42"/>
      <c r="AH1285" s="42"/>
      <c r="AI1285" s="42"/>
      <c r="AJ1285" s="42"/>
      <c r="AK1285" s="42"/>
      <c r="AL1285" s="42"/>
      <c r="AM1285" s="42"/>
      <c r="AN1285" s="42"/>
      <c r="AO1285" s="42"/>
      <c r="AP1285" s="42"/>
      <c r="AQ1285" s="42"/>
      <c r="AR1285" s="42"/>
      <c r="AS1285" s="42"/>
      <c r="AT1285" s="42"/>
      <c r="AU1285" s="42"/>
      <c r="AV1285" s="42"/>
      <c r="AW1285" s="42"/>
      <c r="AX1285" s="42"/>
      <c r="AY1285" s="42"/>
      <c r="AZ1285" s="42"/>
      <c r="BA1285" s="42"/>
      <c r="BB1285" s="42"/>
      <c r="BC1285" s="42"/>
      <c r="BD1285" s="42"/>
      <c r="BE1285" s="42"/>
      <c r="BF1285" s="42"/>
    </row>
    <row r="1286" spans="1:58" hidden="1">
      <c r="A1286" s="52"/>
      <c r="B1286" s="52"/>
      <c r="C1286" s="52"/>
      <c r="D1286" s="83"/>
      <c r="E1286" s="83"/>
      <c r="F1286" s="50"/>
      <c r="G1286" s="50"/>
      <c r="H1286" s="52"/>
      <c r="I1286" s="52"/>
      <c r="J1286" s="42"/>
      <c r="K1286" s="42"/>
      <c r="L1286" s="42"/>
      <c r="M1286" s="42"/>
      <c r="N1286" s="42"/>
      <c r="O1286" s="42"/>
      <c r="P1286" s="42"/>
      <c r="Q1286" s="42"/>
      <c r="R1286" s="42"/>
      <c r="S1286" s="42"/>
      <c r="T1286" s="42"/>
      <c r="U1286" s="42"/>
      <c r="V1286" s="42"/>
      <c r="W1286" s="42"/>
      <c r="X1286" s="42"/>
      <c r="Y1286" s="42"/>
      <c r="Z1286" s="42"/>
      <c r="AA1286" s="42"/>
      <c r="AB1286" s="42"/>
      <c r="AC1286" s="42"/>
      <c r="AD1286" s="42"/>
      <c r="AE1286" s="42"/>
      <c r="AF1286" s="42"/>
      <c r="AG1286" s="42"/>
      <c r="AH1286" s="42"/>
      <c r="AI1286" s="42"/>
      <c r="AJ1286" s="42"/>
      <c r="AK1286" s="42"/>
      <c r="AL1286" s="42"/>
      <c r="AM1286" s="42"/>
      <c r="AN1286" s="42"/>
      <c r="AO1286" s="42"/>
      <c r="AP1286" s="42"/>
      <c r="AQ1286" s="42"/>
      <c r="AR1286" s="42"/>
      <c r="AS1286" s="42"/>
      <c r="AT1286" s="42"/>
      <c r="AU1286" s="42"/>
      <c r="AV1286" s="42"/>
      <c r="AW1286" s="42"/>
      <c r="AX1286" s="42"/>
      <c r="AY1286" s="42"/>
      <c r="AZ1286" s="42"/>
      <c r="BA1286" s="42"/>
      <c r="BB1286" s="42"/>
      <c r="BC1286" s="42"/>
      <c r="BD1286" s="42"/>
      <c r="BE1286" s="42"/>
      <c r="BF1286" s="42"/>
    </row>
    <row r="1287" spans="1:58" hidden="1">
      <c r="A1287" s="52"/>
      <c r="B1287" s="52"/>
      <c r="C1287" s="52"/>
      <c r="D1287" s="83"/>
      <c r="E1287" s="83"/>
      <c r="F1287" s="50"/>
      <c r="G1287" s="50"/>
      <c r="H1287" s="52"/>
      <c r="I1287" s="52"/>
      <c r="J1287" s="42"/>
      <c r="K1287" s="42"/>
      <c r="L1287" s="42"/>
      <c r="M1287" s="42"/>
      <c r="N1287" s="42"/>
      <c r="O1287" s="42"/>
      <c r="P1287" s="42"/>
      <c r="Q1287" s="42"/>
      <c r="R1287" s="42"/>
      <c r="S1287" s="42"/>
      <c r="T1287" s="42"/>
      <c r="U1287" s="42"/>
      <c r="V1287" s="42"/>
      <c r="W1287" s="42"/>
      <c r="X1287" s="42"/>
      <c r="Y1287" s="42"/>
      <c r="Z1287" s="42"/>
      <c r="AA1287" s="42"/>
      <c r="AB1287" s="42"/>
      <c r="AC1287" s="42"/>
      <c r="AD1287" s="42"/>
      <c r="AE1287" s="42"/>
      <c r="AF1287" s="42"/>
      <c r="AG1287" s="42"/>
      <c r="AH1287" s="42"/>
      <c r="AI1287" s="42"/>
      <c r="AJ1287" s="42"/>
      <c r="AK1287" s="42"/>
      <c r="AL1287" s="42"/>
      <c r="AM1287" s="42"/>
      <c r="AN1287" s="42"/>
      <c r="AO1287" s="42"/>
      <c r="AP1287" s="42"/>
      <c r="AQ1287" s="42"/>
      <c r="AR1287" s="42"/>
      <c r="AS1287" s="42"/>
      <c r="AT1287" s="42"/>
      <c r="AU1287" s="42"/>
      <c r="AV1287" s="42"/>
      <c r="AW1287" s="42"/>
      <c r="AX1287" s="42"/>
      <c r="AY1287" s="42"/>
      <c r="AZ1287" s="42"/>
      <c r="BA1287" s="42"/>
      <c r="BB1287" s="42"/>
      <c r="BC1287" s="42"/>
      <c r="BD1287" s="42"/>
      <c r="BE1287" s="42"/>
      <c r="BF1287" s="42"/>
    </row>
    <row r="1288" spans="1:58" hidden="1">
      <c r="A1288" s="52"/>
      <c r="B1288" s="52"/>
      <c r="C1288" s="52"/>
      <c r="D1288" s="83"/>
      <c r="E1288" s="83"/>
      <c r="F1288" s="50"/>
      <c r="G1288" s="50"/>
      <c r="H1288" s="52"/>
      <c r="I1288" s="52"/>
      <c r="J1288" s="42"/>
      <c r="K1288" s="42"/>
      <c r="L1288" s="42"/>
      <c r="M1288" s="42"/>
      <c r="N1288" s="42"/>
      <c r="O1288" s="42"/>
      <c r="P1288" s="42"/>
      <c r="Q1288" s="42"/>
      <c r="R1288" s="42"/>
      <c r="S1288" s="42"/>
      <c r="T1288" s="42"/>
      <c r="U1288" s="42"/>
      <c r="V1288" s="42"/>
      <c r="W1288" s="42"/>
      <c r="X1288" s="42"/>
      <c r="Y1288" s="42"/>
      <c r="Z1288" s="42"/>
      <c r="AA1288" s="42"/>
      <c r="AB1288" s="42"/>
      <c r="AC1288" s="42"/>
      <c r="AD1288" s="42"/>
      <c r="AE1288" s="42"/>
      <c r="AF1288" s="42"/>
      <c r="AG1288" s="42"/>
      <c r="AH1288" s="42"/>
      <c r="AI1288" s="42"/>
      <c r="AJ1288" s="42"/>
      <c r="AK1288" s="42"/>
      <c r="AL1288" s="42"/>
      <c r="AM1288" s="42"/>
      <c r="AN1288" s="42"/>
      <c r="AO1288" s="42"/>
      <c r="AP1288" s="42"/>
      <c r="AQ1288" s="42"/>
      <c r="AR1288" s="42"/>
      <c r="AS1288" s="42"/>
      <c r="AT1288" s="42"/>
      <c r="AU1288" s="42"/>
      <c r="AV1288" s="42"/>
      <c r="AW1288" s="42"/>
      <c r="AX1288" s="42"/>
      <c r="AY1288" s="42"/>
      <c r="AZ1288" s="42"/>
      <c r="BA1288" s="42"/>
      <c r="BB1288" s="42"/>
      <c r="BC1288" s="42"/>
      <c r="BD1288" s="42"/>
      <c r="BE1288" s="42"/>
      <c r="BF1288" s="42"/>
    </row>
    <row r="1289" spans="1:58" hidden="1">
      <c r="A1289" s="52"/>
      <c r="B1289" s="52"/>
      <c r="C1289" s="52"/>
      <c r="D1289" s="83"/>
      <c r="E1289" s="83"/>
      <c r="F1289" s="50"/>
      <c r="G1289" s="50"/>
      <c r="H1289" s="52"/>
      <c r="I1289" s="52"/>
      <c r="J1289" s="42"/>
      <c r="K1289" s="42"/>
      <c r="L1289" s="42"/>
      <c r="M1289" s="42"/>
      <c r="N1289" s="42"/>
      <c r="O1289" s="42"/>
      <c r="P1289" s="42"/>
      <c r="Q1289" s="42"/>
      <c r="R1289" s="42"/>
      <c r="S1289" s="42"/>
      <c r="T1289" s="42"/>
      <c r="U1289" s="42"/>
      <c r="V1289" s="42"/>
      <c r="W1289" s="42"/>
      <c r="X1289" s="42"/>
      <c r="Y1289" s="42"/>
      <c r="Z1289" s="42"/>
      <c r="AA1289" s="42"/>
      <c r="AB1289" s="42"/>
      <c r="AC1289" s="42"/>
      <c r="AD1289" s="42"/>
      <c r="AE1289" s="42"/>
      <c r="AF1289" s="42"/>
      <c r="AG1289" s="42"/>
      <c r="AH1289" s="42"/>
      <c r="AI1289" s="42"/>
      <c r="AJ1289" s="42"/>
      <c r="AK1289" s="42"/>
      <c r="AL1289" s="42"/>
      <c r="AM1289" s="42"/>
      <c r="AN1289" s="42"/>
      <c r="AO1289" s="42"/>
      <c r="AP1289" s="42"/>
      <c r="AQ1289" s="42"/>
      <c r="AR1289" s="42"/>
      <c r="AS1289" s="42"/>
      <c r="AT1289" s="42"/>
      <c r="AU1289" s="42"/>
      <c r="AV1289" s="42"/>
      <c r="AW1289" s="42"/>
      <c r="AX1289" s="42"/>
      <c r="AY1289" s="42"/>
      <c r="AZ1289" s="42"/>
      <c r="BA1289" s="42"/>
      <c r="BB1289" s="42"/>
      <c r="BC1289" s="42"/>
      <c r="BD1289" s="42"/>
      <c r="BE1289" s="42"/>
      <c r="BF1289" s="42"/>
    </row>
    <row r="1290" spans="1:58" hidden="1">
      <c r="A1290" s="52"/>
      <c r="B1290" s="52"/>
      <c r="C1290" s="52"/>
      <c r="D1290" s="83"/>
      <c r="E1290" s="83"/>
      <c r="F1290" s="50"/>
      <c r="G1290" s="50"/>
      <c r="H1290" s="52"/>
      <c r="I1290" s="52"/>
      <c r="J1290" s="42"/>
      <c r="K1290" s="42"/>
      <c r="L1290" s="42"/>
      <c r="M1290" s="42"/>
      <c r="N1290" s="42"/>
      <c r="O1290" s="42"/>
      <c r="P1290" s="42"/>
      <c r="Q1290" s="42"/>
      <c r="R1290" s="42"/>
      <c r="S1290" s="42"/>
      <c r="T1290" s="42"/>
      <c r="U1290" s="42"/>
      <c r="V1290" s="42"/>
      <c r="W1290" s="42"/>
      <c r="X1290" s="42"/>
      <c r="Y1290" s="42"/>
      <c r="Z1290" s="42"/>
      <c r="AA1290" s="42"/>
      <c r="AB1290" s="42"/>
      <c r="AC1290" s="42"/>
      <c r="AD1290" s="42"/>
      <c r="AE1290" s="42"/>
      <c r="AF1290" s="42"/>
      <c r="AG1290" s="42"/>
      <c r="AH1290" s="42"/>
      <c r="AI1290" s="42"/>
      <c r="AJ1290" s="42"/>
      <c r="AK1290" s="42"/>
      <c r="AL1290" s="42"/>
      <c r="AM1290" s="42"/>
      <c r="AN1290" s="42"/>
      <c r="AO1290" s="42"/>
      <c r="AP1290" s="42"/>
      <c r="AQ1290" s="42"/>
      <c r="AR1290" s="42"/>
      <c r="AS1290" s="42"/>
      <c r="AT1290" s="42"/>
      <c r="AU1290" s="42"/>
      <c r="AV1290" s="42"/>
      <c r="AW1290" s="42"/>
      <c r="AX1290" s="42"/>
      <c r="AY1290" s="42"/>
      <c r="AZ1290" s="42"/>
      <c r="BA1290" s="42"/>
      <c r="BB1290" s="42"/>
      <c r="BC1290" s="42"/>
      <c r="BD1290" s="42"/>
      <c r="BE1290" s="42"/>
      <c r="BF1290" s="42"/>
    </row>
    <row r="1291" spans="1:58" hidden="1">
      <c r="A1291" s="52"/>
      <c r="B1291" s="52"/>
      <c r="C1291" s="52"/>
      <c r="D1291" s="83"/>
      <c r="E1291" s="83"/>
      <c r="F1291" s="50"/>
      <c r="G1291" s="50"/>
      <c r="H1291" s="52"/>
      <c r="I1291" s="52"/>
      <c r="J1291" s="42"/>
      <c r="K1291" s="42"/>
      <c r="L1291" s="42"/>
      <c r="M1291" s="42"/>
      <c r="N1291" s="42"/>
      <c r="O1291" s="42"/>
      <c r="P1291" s="42"/>
      <c r="Q1291" s="42"/>
      <c r="R1291" s="42"/>
      <c r="S1291" s="42"/>
      <c r="T1291" s="42"/>
      <c r="U1291" s="42"/>
      <c r="V1291" s="42"/>
      <c r="W1291" s="42"/>
      <c r="X1291" s="42"/>
      <c r="Y1291" s="42"/>
      <c r="Z1291" s="42"/>
      <c r="AA1291" s="42"/>
      <c r="AB1291" s="42"/>
      <c r="AC1291" s="42"/>
      <c r="AD1291" s="42"/>
      <c r="AE1291" s="42"/>
      <c r="AF1291" s="42"/>
      <c r="AG1291" s="42"/>
      <c r="AH1291" s="42"/>
      <c r="AI1291" s="42"/>
      <c r="AJ1291" s="42"/>
      <c r="AK1291" s="42"/>
      <c r="AL1291" s="42"/>
      <c r="AM1291" s="42"/>
      <c r="AN1291" s="42"/>
      <c r="AO1291" s="42"/>
      <c r="AP1291" s="42"/>
      <c r="AQ1291" s="42"/>
      <c r="AR1291" s="42"/>
      <c r="AS1291" s="42"/>
      <c r="AT1291" s="42"/>
      <c r="AU1291" s="42"/>
      <c r="AV1291" s="42"/>
      <c r="AW1291" s="42"/>
      <c r="AX1291" s="42"/>
      <c r="AY1291" s="42"/>
      <c r="AZ1291" s="42"/>
      <c r="BA1291" s="42"/>
      <c r="BB1291" s="42"/>
      <c r="BC1291" s="42"/>
      <c r="BD1291" s="42"/>
      <c r="BE1291" s="42"/>
      <c r="BF1291" s="42"/>
    </row>
    <row r="1292" spans="1:58" hidden="1">
      <c r="A1292" s="52"/>
      <c r="B1292" s="52"/>
      <c r="C1292" s="52"/>
      <c r="D1292" s="83"/>
      <c r="E1292" s="83"/>
      <c r="F1292" s="50"/>
      <c r="G1292" s="50"/>
      <c r="H1292" s="52"/>
      <c r="I1292" s="52"/>
      <c r="J1292" s="42"/>
      <c r="K1292" s="42"/>
      <c r="L1292" s="42"/>
      <c r="M1292" s="42"/>
      <c r="N1292" s="42"/>
      <c r="O1292" s="42"/>
      <c r="P1292" s="42"/>
      <c r="Q1292" s="42"/>
      <c r="R1292" s="42"/>
      <c r="S1292" s="42"/>
      <c r="T1292" s="42"/>
      <c r="U1292" s="42"/>
      <c r="V1292" s="42"/>
      <c r="W1292" s="42"/>
      <c r="X1292" s="42"/>
      <c r="Y1292" s="42"/>
      <c r="Z1292" s="42"/>
      <c r="AA1292" s="42"/>
      <c r="AB1292" s="42"/>
      <c r="AC1292" s="42"/>
      <c r="AD1292" s="42"/>
      <c r="AE1292" s="42"/>
      <c r="AF1292" s="42"/>
      <c r="AG1292" s="42"/>
      <c r="AH1292" s="42"/>
      <c r="AI1292" s="42"/>
      <c r="AJ1292" s="42"/>
      <c r="AK1292" s="42"/>
      <c r="AL1292" s="42"/>
      <c r="AM1292" s="42"/>
      <c r="AN1292" s="42"/>
      <c r="AO1292" s="42"/>
      <c r="AP1292" s="42"/>
      <c r="AQ1292" s="42"/>
      <c r="AR1292" s="42"/>
      <c r="AS1292" s="42"/>
      <c r="AT1292" s="42"/>
      <c r="AU1292" s="42"/>
      <c r="AV1292" s="42"/>
      <c r="AW1292" s="42"/>
      <c r="AX1292" s="42"/>
      <c r="AY1292" s="42"/>
      <c r="AZ1292" s="42"/>
      <c r="BA1292" s="42"/>
      <c r="BB1292" s="42"/>
      <c r="BC1292" s="42"/>
      <c r="BD1292" s="42"/>
      <c r="BE1292" s="42"/>
      <c r="BF1292" s="42"/>
    </row>
    <row r="1293" spans="1:58" hidden="1">
      <c r="A1293" s="52"/>
      <c r="B1293" s="52"/>
      <c r="C1293" s="52"/>
      <c r="D1293" s="83"/>
      <c r="E1293" s="83"/>
      <c r="F1293" s="50"/>
      <c r="G1293" s="50"/>
      <c r="H1293" s="52"/>
      <c r="I1293" s="52"/>
      <c r="J1293" s="42"/>
      <c r="K1293" s="42"/>
      <c r="L1293" s="42"/>
      <c r="M1293" s="42"/>
      <c r="N1293" s="42"/>
      <c r="O1293" s="42"/>
      <c r="P1293" s="42"/>
      <c r="Q1293" s="42"/>
      <c r="R1293" s="42"/>
      <c r="S1293" s="42"/>
      <c r="T1293" s="42"/>
      <c r="U1293" s="42"/>
      <c r="V1293" s="42"/>
      <c r="W1293" s="42"/>
      <c r="X1293" s="42"/>
      <c r="Y1293" s="42"/>
      <c r="Z1293" s="42"/>
      <c r="AA1293" s="42"/>
      <c r="AB1293" s="42"/>
      <c r="AC1293" s="42"/>
      <c r="AD1293" s="42"/>
      <c r="AE1293" s="42"/>
      <c r="AF1293" s="42"/>
      <c r="AG1293" s="42"/>
      <c r="AH1293" s="42"/>
      <c r="AI1293" s="42"/>
      <c r="AJ1293" s="42"/>
      <c r="AK1293" s="42"/>
      <c r="AL1293" s="42"/>
      <c r="AM1293" s="42"/>
      <c r="AN1293" s="42"/>
      <c r="AO1293" s="42"/>
      <c r="AP1293" s="42"/>
      <c r="AQ1293" s="42"/>
      <c r="AR1293" s="42"/>
      <c r="AS1293" s="42"/>
      <c r="AT1293" s="42"/>
      <c r="AU1293" s="42"/>
      <c r="AV1293" s="42"/>
      <c r="AW1293" s="42"/>
      <c r="AX1293" s="42"/>
      <c r="AY1293" s="42"/>
      <c r="AZ1293" s="42"/>
      <c r="BA1293" s="42"/>
      <c r="BB1293" s="42"/>
      <c r="BC1293" s="42"/>
      <c r="BD1293" s="42"/>
      <c r="BE1293" s="42"/>
      <c r="BF1293" s="42"/>
    </row>
    <row r="1294" spans="1:58" hidden="1">
      <c r="A1294" s="52"/>
      <c r="B1294" s="52"/>
      <c r="C1294" s="52"/>
      <c r="D1294" s="83"/>
      <c r="E1294" s="83"/>
      <c r="F1294" s="50"/>
      <c r="G1294" s="50"/>
      <c r="H1294" s="52"/>
      <c r="I1294" s="52"/>
      <c r="J1294" s="42"/>
      <c r="K1294" s="42"/>
      <c r="L1294" s="42"/>
      <c r="M1294" s="42"/>
      <c r="N1294" s="42"/>
      <c r="O1294" s="42"/>
      <c r="P1294" s="42"/>
      <c r="Q1294" s="42"/>
      <c r="R1294" s="42"/>
      <c r="S1294" s="42"/>
      <c r="T1294" s="42"/>
      <c r="U1294" s="42"/>
      <c r="V1294" s="42"/>
      <c r="W1294" s="42"/>
      <c r="X1294" s="42"/>
      <c r="Y1294" s="42"/>
      <c r="Z1294" s="42"/>
      <c r="AA1294" s="42"/>
      <c r="AB1294" s="42"/>
      <c r="AC1294" s="42"/>
      <c r="AD1294" s="42"/>
      <c r="AE1294" s="42"/>
      <c r="AF1294" s="42"/>
      <c r="AG1294" s="42"/>
      <c r="AH1294" s="42"/>
      <c r="AI1294" s="42"/>
      <c r="AJ1294" s="42"/>
      <c r="AK1294" s="42"/>
      <c r="AL1294" s="42"/>
      <c r="AM1294" s="42"/>
      <c r="AN1294" s="42"/>
      <c r="AO1294" s="42"/>
      <c r="AP1294" s="42"/>
      <c r="AQ1294" s="42"/>
      <c r="AR1294" s="42"/>
      <c r="AS1294" s="42"/>
      <c r="AT1294" s="42"/>
      <c r="AU1294" s="42"/>
      <c r="AV1294" s="42"/>
      <c r="AW1294" s="42"/>
      <c r="AX1294" s="42"/>
      <c r="AY1294" s="42"/>
      <c r="AZ1294" s="42"/>
      <c r="BA1294" s="42"/>
      <c r="BB1294" s="42"/>
      <c r="BC1294" s="42"/>
      <c r="BD1294" s="42"/>
      <c r="BE1294" s="42"/>
      <c r="BF1294" s="42"/>
    </row>
    <row r="1295" spans="1:58" hidden="1">
      <c r="A1295" s="52"/>
      <c r="B1295" s="52"/>
      <c r="C1295" s="52"/>
      <c r="D1295" s="83"/>
      <c r="E1295" s="83"/>
      <c r="F1295" s="50"/>
      <c r="G1295" s="50"/>
      <c r="H1295" s="52"/>
      <c r="I1295" s="52"/>
      <c r="J1295" s="42"/>
      <c r="K1295" s="42"/>
      <c r="L1295" s="42"/>
      <c r="M1295" s="42"/>
      <c r="N1295" s="42"/>
      <c r="O1295" s="42"/>
      <c r="P1295" s="42"/>
      <c r="Q1295" s="42"/>
      <c r="R1295" s="42"/>
      <c r="S1295" s="42"/>
      <c r="T1295" s="42"/>
      <c r="U1295" s="42"/>
      <c r="V1295" s="42"/>
      <c r="W1295" s="42"/>
      <c r="X1295" s="42"/>
      <c r="Y1295" s="42"/>
      <c r="Z1295" s="42"/>
      <c r="AA1295" s="42"/>
      <c r="AB1295" s="42"/>
      <c r="AC1295" s="42"/>
      <c r="AD1295" s="42"/>
      <c r="AE1295" s="42"/>
      <c r="AF1295" s="42"/>
      <c r="AG1295" s="42"/>
      <c r="AH1295" s="42"/>
      <c r="AI1295" s="42"/>
      <c r="AJ1295" s="42"/>
      <c r="AK1295" s="42"/>
      <c r="AL1295" s="42"/>
      <c r="AM1295" s="42"/>
      <c r="AN1295" s="42"/>
      <c r="AO1295" s="42"/>
      <c r="AP1295" s="42"/>
      <c r="AQ1295" s="42"/>
      <c r="AR1295" s="42"/>
      <c r="AS1295" s="42"/>
      <c r="AT1295" s="42"/>
      <c r="AU1295" s="42"/>
      <c r="AV1295" s="42"/>
      <c r="AW1295" s="42"/>
      <c r="AX1295" s="42"/>
      <c r="AY1295" s="42"/>
      <c r="AZ1295" s="42"/>
      <c r="BA1295" s="42"/>
      <c r="BB1295" s="42"/>
      <c r="BC1295" s="42"/>
      <c r="BD1295" s="42"/>
      <c r="BE1295" s="42"/>
      <c r="BF1295" s="42"/>
    </row>
    <row r="1296" spans="1:58" hidden="1">
      <c r="A1296" s="52"/>
      <c r="B1296" s="52"/>
      <c r="C1296" s="52"/>
      <c r="D1296" s="83"/>
      <c r="E1296" s="83"/>
      <c r="F1296" s="50"/>
      <c r="G1296" s="50"/>
      <c r="H1296" s="52"/>
      <c r="I1296" s="52"/>
      <c r="J1296" s="42"/>
      <c r="K1296" s="42"/>
      <c r="L1296" s="42"/>
      <c r="M1296" s="42"/>
      <c r="N1296" s="42"/>
      <c r="O1296" s="42"/>
      <c r="P1296" s="42"/>
      <c r="Q1296" s="42"/>
      <c r="R1296" s="42"/>
      <c r="S1296" s="42"/>
      <c r="T1296" s="42"/>
      <c r="U1296" s="42"/>
      <c r="V1296" s="42"/>
      <c r="W1296" s="42"/>
      <c r="X1296" s="42"/>
      <c r="Y1296" s="42"/>
      <c r="Z1296" s="42"/>
      <c r="AA1296" s="42"/>
      <c r="AB1296" s="42"/>
      <c r="AC1296" s="42"/>
      <c r="AD1296" s="42"/>
      <c r="AE1296" s="42"/>
      <c r="AF1296" s="42"/>
      <c r="AG1296" s="42"/>
      <c r="AH1296" s="42"/>
      <c r="AI1296" s="42"/>
      <c r="AJ1296" s="42"/>
      <c r="AK1296" s="42"/>
      <c r="AL1296" s="42"/>
      <c r="AM1296" s="42"/>
      <c r="AN1296" s="42"/>
      <c r="AO1296" s="42"/>
      <c r="AP1296" s="42"/>
      <c r="AQ1296" s="42"/>
      <c r="AR1296" s="42"/>
      <c r="AS1296" s="42"/>
      <c r="AT1296" s="42"/>
      <c r="AU1296" s="42"/>
      <c r="AV1296" s="42"/>
      <c r="AW1296" s="42"/>
      <c r="AX1296" s="42"/>
      <c r="AY1296" s="42"/>
      <c r="AZ1296" s="42"/>
      <c r="BA1296" s="42"/>
      <c r="BB1296" s="42"/>
      <c r="BC1296" s="42"/>
      <c r="BD1296" s="42"/>
      <c r="BE1296" s="42"/>
      <c r="BF1296" s="42"/>
    </row>
    <row r="1297" spans="1:58" hidden="1">
      <c r="A1297" s="52"/>
      <c r="B1297" s="52"/>
      <c r="C1297" s="52"/>
      <c r="D1297" s="83"/>
      <c r="E1297" s="83"/>
      <c r="F1297" s="50"/>
      <c r="G1297" s="50"/>
      <c r="H1297" s="52"/>
      <c r="I1297" s="52"/>
      <c r="J1297" s="42"/>
      <c r="K1297" s="42"/>
      <c r="L1297" s="42"/>
      <c r="M1297" s="42"/>
      <c r="N1297" s="42"/>
      <c r="O1297" s="42"/>
      <c r="P1297" s="42"/>
      <c r="Q1297" s="42"/>
      <c r="R1297" s="42"/>
      <c r="S1297" s="42"/>
      <c r="T1297" s="42"/>
      <c r="U1297" s="42"/>
      <c r="V1297" s="42"/>
      <c r="W1297" s="42"/>
      <c r="X1297" s="42"/>
      <c r="Y1297" s="42"/>
      <c r="Z1297" s="42"/>
      <c r="AA1297" s="42"/>
      <c r="AB1297" s="42"/>
      <c r="AC1297" s="42"/>
      <c r="AD1297" s="42"/>
      <c r="AE1297" s="42"/>
      <c r="AF1297" s="42"/>
      <c r="AG1297" s="42"/>
      <c r="AH1297" s="42"/>
      <c r="AI1297" s="42"/>
      <c r="AJ1297" s="42"/>
      <c r="AK1297" s="42"/>
      <c r="AL1297" s="42"/>
      <c r="AM1297" s="42"/>
      <c r="AN1297" s="42"/>
      <c r="AO1297" s="42"/>
      <c r="AP1297" s="42"/>
      <c r="AQ1297" s="42"/>
      <c r="AR1297" s="42"/>
      <c r="AS1297" s="42"/>
      <c r="AT1297" s="42"/>
      <c r="AU1297" s="42"/>
      <c r="AV1297" s="42"/>
      <c r="AW1297" s="42"/>
      <c r="AX1297" s="42"/>
      <c r="AY1297" s="42"/>
      <c r="AZ1297" s="42"/>
      <c r="BA1297" s="42"/>
      <c r="BB1297" s="42"/>
      <c r="BC1297" s="42"/>
      <c r="BD1297" s="42"/>
      <c r="BE1297" s="42"/>
      <c r="BF1297" s="42"/>
    </row>
    <row r="1298" spans="1:58" hidden="1">
      <c r="A1298" s="52"/>
      <c r="B1298" s="52"/>
      <c r="C1298" s="52"/>
      <c r="D1298" s="83"/>
      <c r="E1298" s="83"/>
      <c r="F1298" s="50"/>
      <c r="G1298" s="50"/>
      <c r="H1298" s="52"/>
      <c r="I1298" s="52"/>
      <c r="J1298" s="42"/>
      <c r="K1298" s="42"/>
      <c r="L1298" s="42"/>
      <c r="M1298" s="42"/>
      <c r="N1298" s="42"/>
      <c r="O1298" s="42"/>
      <c r="P1298" s="42"/>
      <c r="Q1298" s="42"/>
      <c r="R1298" s="42"/>
      <c r="S1298" s="42"/>
      <c r="T1298" s="42"/>
      <c r="U1298" s="42"/>
      <c r="V1298" s="42"/>
      <c r="W1298" s="42"/>
      <c r="X1298" s="42"/>
      <c r="Y1298" s="42"/>
      <c r="Z1298" s="42"/>
      <c r="AA1298" s="42"/>
      <c r="AB1298" s="42"/>
      <c r="AC1298" s="42"/>
      <c r="AD1298" s="42"/>
      <c r="AE1298" s="42"/>
      <c r="AF1298" s="42"/>
      <c r="AG1298" s="42"/>
      <c r="AH1298" s="42"/>
      <c r="AI1298" s="42"/>
      <c r="AJ1298" s="42"/>
      <c r="AK1298" s="42"/>
      <c r="AL1298" s="42"/>
      <c r="AM1298" s="42"/>
      <c r="AN1298" s="42"/>
      <c r="AO1298" s="42"/>
      <c r="AP1298" s="42"/>
      <c r="AQ1298" s="42"/>
      <c r="AR1298" s="42"/>
      <c r="AS1298" s="42"/>
      <c r="AT1298" s="42"/>
      <c r="AU1298" s="42"/>
      <c r="AV1298" s="42"/>
      <c r="AW1298" s="42"/>
      <c r="AX1298" s="42"/>
      <c r="AY1298" s="42"/>
      <c r="AZ1298" s="42"/>
      <c r="BA1298" s="42"/>
      <c r="BB1298" s="42"/>
      <c r="BC1298" s="42"/>
      <c r="BD1298" s="42"/>
      <c r="BE1298" s="42"/>
      <c r="BF1298" s="42"/>
    </row>
    <row r="1299" spans="1:58" hidden="1">
      <c r="A1299" s="52"/>
      <c r="B1299" s="52"/>
      <c r="C1299" s="52"/>
      <c r="D1299" s="83"/>
      <c r="E1299" s="83"/>
      <c r="F1299" s="50"/>
      <c r="G1299" s="50"/>
      <c r="H1299" s="52"/>
      <c r="I1299" s="52"/>
      <c r="J1299" s="42"/>
      <c r="K1299" s="42"/>
      <c r="L1299" s="42"/>
      <c r="M1299" s="42"/>
      <c r="N1299" s="42"/>
      <c r="O1299" s="42"/>
      <c r="P1299" s="42"/>
      <c r="Q1299" s="42"/>
      <c r="R1299" s="42"/>
      <c r="S1299" s="42"/>
      <c r="T1299" s="42"/>
      <c r="U1299" s="42"/>
      <c r="V1299" s="42"/>
      <c r="W1299" s="42"/>
      <c r="X1299" s="42"/>
      <c r="Y1299" s="42"/>
      <c r="Z1299" s="42"/>
      <c r="AA1299" s="42"/>
      <c r="AB1299" s="42"/>
      <c r="AC1299" s="42"/>
      <c r="AD1299" s="42"/>
      <c r="AE1299" s="42"/>
      <c r="AF1299" s="42"/>
      <c r="AG1299" s="42"/>
      <c r="AH1299" s="42"/>
      <c r="AI1299" s="42"/>
      <c r="AJ1299" s="42"/>
      <c r="AK1299" s="42"/>
      <c r="AL1299" s="42"/>
      <c r="AM1299" s="42"/>
      <c r="AN1299" s="42"/>
      <c r="AO1299" s="42"/>
      <c r="AP1299" s="42"/>
      <c r="AQ1299" s="42"/>
      <c r="AR1299" s="42"/>
      <c r="AS1299" s="42"/>
      <c r="AT1299" s="42"/>
      <c r="AU1299" s="42"/>
      <c r="AV1299" s="42"/>
      <c r="AW1299" s="42"/>
      <c r="AX1299" s="42"/>
      <c r="AY1299" s="42"/>
      <c r="AZ1299" s="42"/>
      <c r="BA1299" s="42"/>
      <c r="BB1299" s="42"/>
      <c r="BC1299" s="42"/>
      <c r="BD1299" s="42"/>
      <c r="BE1299" s="42"/>
      <c r="BF1299" s="42"/>
    </row>
    <row r="1300" spans="1:58" hidden="1">
      <c r="A1300" s="52"/>
      <c r="B1300" s="52"/>
      <c r="C1300" s="52"/>
      <c r="D1300" s="83"/>
      <c r="E1300" s="83"/>
      <c r="F1300" s="50"/>
      <c r="G1300" s="50"/>
      <c r="H1300" s="52"/>
      <c r="I1300" s="52"/>
      <c r="J1300" s="42"/>
      <c r="K1300" s="42"/>
      <c r="L1300" s="42"/>
      <c r="M1300" s="42"/>
      <c r="N1300" s="42"/>
      <c r="O1300" s="42"/>
      <c r="P1300" s="42"/>
      <c r="Q1300" s="42"/>
      <c r="R1300" s="42"/>
      <c r="S1300" s="42"/>
      <c r="T1300" s="42"/>
      <c r="U1300" s="42"/>
      <c r="V1300" s="42"/>
      <c r="W1300" s="42"/>
      <c r="X1300" s="42"/>
      <c r="Y1300" s="42"/>
      <c r="Z1300" s="42"/>
      <c r="AA1300" s="42"/>
      <c r="AB1300" s="42"/>
      <c r="AC1300" s="42"/>
      <c r="AD1300" s="42"/>
      <c r="AE1300" s="42"/>
      <c r="AF1300" s="42"/>
      <c r="AG1300" s="42"/>
      <c r="AH1300" s="42"/>
      <c r="AI1300" s="42"/>
      <c r="AJ1300" s="42"/>
      <c r="AK1300" s="42"/>
      <c r="AL1300" s="42"/>
      <c r="AM1300" s="42"/>
      <c r="AN1300" s="42"/>
      <c r="AO1300" s="42"/>
      <c r="AP1300" s="42"/>
      <c r="AQ1300" s="42"/>
      <c r="AR1300" s="42"/>
      <c r="AS1300" s="42"/>
      <c r="AT1300" s="42"/>
      <c r="AU1300" s="42"/>
      <c r="AV1300" s="42"/>
      <c r="AW1300" s="42"/>
      <c r="AX1300" s="42"/>
      <c r="AY1300" s="42"/>
      <c r="AZ1300" s="42"/>
      <c r="BA1300" s="42"/>
      <c r="BB1300" s="42"/>
      <c r="BC1300" s="42"/>
      <c r="BD1300" s="42"/>
      <c r="BE1300" s="42"/>
      <c r="BF1300" s="42"/>
    </row>
    <row r="1301" spans="1:58" hidden="1">
      <c r="A1301" s="52"/>
      <c r="B1301" s="52"/>
      <c r="C1301" s="52"/>
      <c r="D1301" s="83"/>
      <c r="E1301" s="83"/>
      <c r="F1301" s="50"/>
      <c r="G1301" s="50"/>
      <c r="H1301" s="52"/>
      <c r="I1301" s="52"/>
      <c r="J1301" s="42"/>
      <c r="K1301" s="42"/>
      <c r="L1301" s="42"/>
      <c r="M1301" s="42"/>
      <c r="N1301" s="42"/>
      <c r="O1301" s="42"/>
      <c r="P1301" s="42"/>
      <c r="Q1301" s="42"/>
      <c r="R1301" s="42"/>
      <c r="S1301" s="42"/>
      <c r="T1301" s="42"/>
      <c r="U1301" s="42"/>
      <c r="V1301" s="42"/>
      <c r="W1301" s="42"/>
      <c r="X1301" s="42"/>
      <c r="Y1301" s="42"/>
      <c r="Z1301" s="42"/>
      <c r="AA1301" s="42"/>
      <c r="AB1301" s="42"/>
      <c r="AC1301" s="42"/>
      <c r="AD1301" s="42"/>
      <c r="AE1301" s="42"/>
      <c r="AF1301" s="42"/>
      <c r="AG1301" s="42"/>
      <c r="AH1301" s="42"/>
      <c r="AI1301" s="42"/>
      <c r="AJ1301" s="42"/>
      <c r="AK1301" s="42"/>
      <c r="AL1301" s="42"/>
      <c r="AM1301" s="42"/>
      <c r="AN1301" s="42"/>
      <c r="AO1301" s="42"/>
      <c r="AP1301" s="42"/>
      <c r="AQ1301" s="42"/>
      <c r="AR1301" s="42"/>
      <c r="AS1301" s="42"/>
      <c r="AT1301" s="42"/>
      <c r="AU1301" s="42"/>
      <c r="AV1301" s="42"/>
      <c r="AW1301" s="42"/>
      <c r="AX1301" s="42"/>
      <c r="AY1301" s="42"/>
      <c r="AZ1301" s="42"/>
      <c r="BA1301" s="42"/>
      <c r="BB1301" s="42"/>
      <c r="BC1301" s="42"/>
      <c r="BD1301" s="42"/>
      <c r="BE1301" s="42"/>
      <c r="BF1301" s="42"/>
    </row>
    <row r="1302" spans="1:58" hidden="1">
      <c r="A1302" s="52"/>
      <c r="B1302" s="52"/>
      <c r="C1302" s="52"/>
      <c r="D1302" s="83"/>
      <c r="E1302" s="83"/>
      <c r="F1302" s="50"/>
      <c r="G1302" s="50"/>
      <c r="H1302" s="52"/>
      <c r="I1302" s="52"/>
      <c r="J1302" s="42"/>
      <c r="K1302" s="42"/>
      <c r="L1302" s="42"/>
      <c r="M1302" s="42"/>
      <c r="N1302" s="42"/>
      <c r="O1302" s="42"/>
      <c r="P1302" s="42"/>
      <c r="Q1302" s="42"/>
      <c r="R1302" s="42"/>
      <c r="S1302" s="42"/>
      <c r="T1302" s="42"/>
      <c r="U1302" s="42"/>
      <c r="V1302" s="42"/>
      <c r="W1302" s="42"/>
      <c r="X1302" s="42"/>
      <c r="Y1302" s="42"/>
      <c r="Z1302" s="42"/>
      <c r="AA1302" s="42"/>
      <c r="AB1302" s="42"/>
      <c r="AC1302" s="42"/>
      <c r="AD1302" s="42"/>
      <c r="AE1302" s="42"/>
      <c r="AF1302" s="42"/>
      <c r="AG1302" s="42"/>
      <c r="AH1302" s="42"/>
      <c r="AI1302" s="42"/>
      <c r="AJ1302" s="42"/>
      <c r="AK1302" s="42"/>
      <c r="AL1302" s="42"/>
      <c r="AM1302" s="42"/>
      <c r="AN1302" s="42"/>
      <c r="AO1302" s="42"/>
      <c r="AP1302" s="42"/>
      <c r="AQ1302" s="42"/>
      <c r="AR1302" s="42"/>
      <c r="AS1302" s="42"/>
      <c r="AT1302" s="42"/>
      <c r="AU1302" s="42"/>
      <c r="AV1302" s="42"/>
      <c r="AW1302" s="42"/>
      <c r="AX1302" s="42"/>
      <c r="AY1302" s="42"/>
      <c r="AZ1302" s="42"/>
      <c r="BA1302" s="42"/>
      <c r="BB1302" s="42"/>
      <c r="BC1302" s="42"/>
      <c r="BD1302" s="42"/>
      <c r="BE1302" s="42"/>
      <c r="BF1302" s="42"/>
    </row>
    <row r="1303" spans="1:58" hidden="1">
      <c r="A1303" s="52"/>
      <c r="B1303" s="52"/>
      <c r="C1303" s="52"/>
      <c r="D1303" s="83"/>
      <c r="E1303" s="83"/>
      <c r="F1303" s="50"/>
      <c r="G1303" s="50"/>
      <c r="H1303" s="52"/>
      <c r="I1303" s="52"/>
      <c r="J1303" s="42"/>
      <c r="K1303" s="42"/>
      <c r="L1303" s="42"/>
      <c r="M1303" s="42"/>
      <c r="N1303" s="42"/>
      <c r="O1303" s="42"/>
      <c r="P1303" s="42"/>
      <c r="Q1303" s="42"/>
      <c r="R1303" s="42"/>
      <c r="S1303" s="42"/>
      <c r="T1303" s="42"/>
      <c r="U1303" s="42"/>
      <c r="V1303" s="42"/>
      <c r="W1303" s="42"/>
      <c r="X1303" s="42"/>
      <c r="Y1303" s="42"/>
      <c r="Z1303" s="42"/>
      <c r="AA1303" s="42"/>
      <c r="AB1303" s="42"/>
      <c r="AC1303" s="42"/>
      <c r="AD1303" s="42"/>
      <c r="AE1303" s="42"/>
      <c r="AF1303" s="42"/>
      <c r="AG1303" s="42"/>
      <c r="AH1303" s="42"/>
      <c r="AI1303" s="42"/>
      <c r="AJ1303" s="42"/>
      <c r="AK1303" s="42"/>
      <c r="AL1303" s="42"/>
      <c r="AM1303" s="42"/>
      <c r="AN1303" s="42"/>
      <c r="AO1303" s="42"/>
      <c r="AP1303" s="42"/>
      <c r="AQ1303" s="42"/>
      <c r="AR1303" s="42"/>
      <c r="AS1303" s="42"/>
      <c r="AT1303" s="42"/>
      <c r="AU1303" s="42"/>
      <c r="AV1303" s="42"/>
      <c r="AW1303" s="42"/>
      <c r="AX1303" s="42"/>
      <c r="AY1303" s="42"/>
      <c r="AZ1303" s="42"/>
      <c r="BA1303" s="42"/>
      <c r="BB1303" s="42"/>
      <c r="BC1303" s="42"/>
      <c r="BD1303" s="42"/>
      <c r="BE1303" s="42"/>
      <c r="BF1303" s="42"/>
    </row>
    <row r="1304" spans="1:58" hidden="1">
      <c r="A1304" s="52"/>
      <c r="B1304" s="52"/>
      <c r="C1304" s="52"/>
      <c r="D1304" s="83"/>
      <c r="E1304" s="83"/>
      <c r="F1304" s="50"/>
      <c r="G1304" s="50"/>
      <c r="H1304" s="52"/>
      <c r="I1304" s="52"/>
      <c r="J1304" s="42"/>
      <c r="K1304" s="42"/>
      <c r="L1304" s="42"/>
      <c r="M1304" s="42"/>
      <c r="N1304" s="42"/>
      <c r="O1304" s="42"/>
      <c r="P1304" s="42"/>
      <c r="Q1304" s="42"/>
      <c r="R1304" s="42"/>
      <c r="S1304" s="42"/>
      <c r="T1304" s="42"/>
      <c r="U1304" s="42"/>
      <c r="V1304" s="42"/>
      <c r="W1304" s="42"/>
      <c r="X1304" s="42"/>
      <c r="Y1304" s="42"/>
      <c r="Z1304" s="42"/>
      <c r="AA1304" s="42"/>
      <c r="AB1304" s="42"/>
      <c r="AC1304" s="42"/>
      <c r="AD1304" s="42"/>
      <c r="AE1304" s="42"/>
      <c r="AF1304" s="42"/>
      <c r="AG1304" s="42"/>
      <c r="AH1304" s="42"/>
      <c r="AI1304" s="42"/>
      <c r="AJ1304" s="42"/>
      <c r="AK1304" s="42"/>
      <c r="AL1304" s="42"/>
      <c r="AM1304" s="42"/>
      <c r="AN1304" s="42"/>
      <c r="AO1304" s="42"/>
      <c r="AP1304" s="42"/>
      <c r="AQ1304" s="42"/>
      <c r="AR1304" s="42"/>
      <c r="AS1304" s="42"/>
      <c r="AT1304" s="42"/>
      <c r="AU1304" s="42"/>
      <c r="AV1304" s="42"/>
      <c r="AW1304" s="42"/>
      <c r="AX1304" s="42"/>
      <c r="AY1304" s="42"/>
      <c r="AZ1304" s="42"/>
      <c r="BA1304" s="42"/>
      <c r="BB1304" s="42"/>
      <c r="BC1304" s="42"/>
      <c r="BD1304" s="42"/>
      <c r="BE1304" s="42"/>
      <c r="BF1304" s="42"/>
    </row>
    <row r="1305" spans="1:58" hidden="1">
      <c r="A1305" s="52"/>
      <c r="B1305" s="52"/>
      <c r="C1305" s="52"/>
      <c r="D1305" s="83"/>
      <c r="E1305" s="83"/>
      <c r="F1305" s="50"/>
      <c r="G1305" s="50"/>
      <c r="H1305" s="52"/>
      <c r="I1305" s="52"/>
      <c r="J1305" s="42"/>
      <c r="K1305" s="42"/>
      <c r="L1305" s="42"/>
      <c r="M1305" s="42"/>
      <c r="N1305" s="42"/>
      <c r="O1305" s="42"/>
      <c r="P1305" s="42"/>
      <c r="Q1305" s="42"/>
      <c r="R1305" s="42"/>
      <c r="S1305" s="42"/>
      <c r="T1305" s="42"/>
      <c r="U1305" s="42"/>
      <c r="V1305" s="42"/>
      <c r="W1305" s="42"/>
      <c r="X1305" s="42"/>
      <c r="Y1305" s="42"/>
      <c r="Z1305" s="42"/>
      <c r="AA1305" s="42"/>
      <c r="AB1305" s="42"/>
      <c r="AC1305" s="42"/>
      <c r="AD1305" s="42"/>
      <c r="AE1305" s="42"/>
      <c r="AF1305" s="42"/>
      <c r="AG1305" s="42"/>
      <c r="AH1305" s="42"/>
      <c r="AI1305" s="42"/>
      <c r="AJ1305" s="42"/>
      <c r="AK1305" s="42"/>
      <c r="AL1305" s="42"/>
      <c r="AM1305" s="42"/>
      <c r="AN1305" s="42"/>
      <c r="AO1305" s="42"/>
      <c r="AP1305" s="42"/>
      <c r="AQ1305" s="42"/>
      <c r="AR1305" s="42"/>
      <c r="AS1305" s="42"/>
      <c r="AT1305" s="42"/>
      <c r="AU1305" s="42"/>
      <c r="AV1305" s="42"/>
      <c r="AW1305" s="42"/>
      <c r="AX1305" s="42"/>
      <c r="AY1305" s="42"/>
      <c r="AZ1305" s="42"/>
      <c r="BA1305" s="42"/>
      <c r="BB1305" s="42"/>
      <c r="BC1305" s="42"/>
      <c r="BD1305" s="42"/>
      <c r="BE1305" s="42"/>
      <c r="BF1305" s="42"/>
    </row>
    <row r="1306" spans="1:58" hidden="1">
      <c r="A1306" s="52"/>
      <c r="B1306" s="52"/>
      <c r="C1306" s="52"/>
      <c r="D1306" s="83"/>
      <c r="E1306" s="83"/>
      <c r="F1306" s="50"/>
      <c r="G1306" s="50"/>
      <c r="H1306" s="52"/>
      <c r="I1306" s="52"/>
      <c r="J1306" s="42"/>
      <c r="K1306" s="42"/>
      <c r="L1306" s="42"/>
      <c r="M1306" s="42"/>
      <c r="N1306" s="42"/>
      <c r="O1306" s="42"/>
      <c r="P1306" s="42"/>
      <c r="Q1306" s="42"/>
      <c r="R1306" s="42"/>
      <c r="S1306" s="42"/>
      <c r="T1306" s="42"/>
      <c r="U1306" s="42"/>
      <c r="V1306" s="42"/>
      <c r="W1306" s="42"/>
      <c r="X1306" s="42"/>
      <c r="Y1306" s="42"/>
      <c r="Z1306" s="42"/>
      <c r="AA1306" s="42"/>
      <c r="AB1306" s="42"/>
      <c r="AC1306" s="42"/>
      <c r="AD1306" s="42"/>
      <c r="AE1306" s="42"/>
      <c r="AF1306" s="42"/>
      <c r="AG1306" s="42"/>
      <c r="AH1306" s="42"/>
      <c r="AI1306" s="42"/>
      <c r="AJ1306" s="42"/>
      <c r="AK1306" s="42"/>
      <c r="AL1306" s="42"/>
      <c r="AM1306" s="42"/>
      <c r="AN1306" s="42"/>
      <c r="AO1306" s="42"/>
      <c r="AP1306" s="42"/>
      <c r="AQ1306" s="42"/>
      <c r="AR1306" s="42"/>
      <c r="AS1306" s="42"/>
      <c r="AT1306" s="42"/>
      <c r="AU1306" s="42"/>
      <c r="AV1306" s="42"/>
      <c r="AW1306" s="42"/>
      <c r="AX1306" s="42"/>
      <c r="AY1306" s="42"/>
      <c r="AZ1306" s="42"/>
      <c r="BA1306" s="42"/>
      <c r="BB1306" s="42"/>
      <c r="BC1306" s="42"/>
      <c r="BD1306" s="42"/>
      <c r="BE1306" s="42"/>
      <c r="BF1306" s="42"/>
    </row>
    <row r="1307" spans="1:58" hidden="1">
      <c r="A1307" s="52"/>
      <c r="B1307" s="52"/>
      <c r="C1307" s="52"/>
      <c r="D1307" s="83"/>
      <c r="E1307" s="83"/>
      <c r="F1307" s="50"/>
      <c r="G1307" s="50"/>
      <c r="H1307" s="52"/>
      <c r="I1307" s="52"/>
      <c r="J1307" s="42"/>
      <c r="K1307" s="42"/>
      <c r="L1307" s="42"/>
      <c r="M1307" s="42"/>
      <c r="N1307" s="42"/>
      <c r="O1307" s="42"/>
      <c r="P1307" s="42"/>
      <c r="Q1307" s="42"/>
      <c r="R1307" s="42"/>
      <c r="S1307" s="42"/>
      <c r="T1307" s="42"/>
      <c r="U1307" s="42"/>
      <c r="V1307" s="42"/>
      <c r="W1307" s="42"/>
      <c r="X1307" s="42"/>
      <c r="Y1307" s="42"/>
      <c r="Z1307" s="42"/>
      <c r="AA1307" s="42"/>
      <c r="AB1307" s="42"/>
      <c r="AC1307" s="42"/>
      <c r="AD1307" s="42"/>
      <c r="AE1307" s="42"/>
      <c r="AF1307" s="42"/>
      <c r="AG1307" s="42"/>
      <c r="AH1307" s="42"/>
      <c r="AI1307" s="42"/>
      <c r="AJ1307" s="42"/>
      <c r="AK1307" s="42"/>
      <c r="AL1307" s="42"/>
      <c r="AM1307" s="42"/>
      <c r="AN1307" s="42"/>
      <c r="AO1307" s="42"/>
      <c r="AP1307" s="42"/>
      <c r="AQ1307" s="42"/>
      <c r="AR1307" s="42"/>
      <c r="AS1307" s="42"/>
      <c r="AT1307" s="42"/>
      <c r="AU1307" s="42"/>
      <c r="AV1307" s="42"/>
      <c r="AW1307" s="42"/>
      <c r="AX1307" s="42"/>
      <c r="AY1307" s="42"/>
      <c r="AZ1307" s="42"/>
      <c r="BA1307" s="42"/>
      <c r="BB1307" s="42"/>
      <c r="BC1307" s="42"/>
      <c r="BD1307" s="42"/>
      <c r="BE1307" s="42"/>
      <c r="BF1307" s="42"/>
    </row>
    <row r="1308" spans="1:58" hidden="1">
      <c r="A1308" s="52"/>
      <c r="B1308" s="52"/>
      <c r="C1308" s="52"/>
      <c r="D1308" s="83"/>
      <c r="E1308" s="83"/>
      <c r="F1308" s="50"/>
      <c r="G1308" s="50"/>
      <c r="H1308" s="52"/>
      <c r="I1308" s="52"/>
      <c r="J1308" s="42"/>
      <c r="K1308" s="42"/>
      <c r="L1308" s="42"/>
      <c r="M1308" s="42"/>
      <c r="N1308" s="42"/>
      <c r="O1308" s="42"/>
      <c r="P1308" s="42"/>
      <c r="Q1308" s="42"/>
      <c r="R1308" s="42"/>
      <c r="S1308" s="42"/>
      <c r="T1308" s="42"/>
      <c r="U1308" s="42"/>
      <c r="V1308" s="42"/>
      <c r="W1308" s="42"/>
      <c r="X1308" s="42"/>
      <c r="Y1308" s="42"/>
      <c r="Z1308" s="42"/>
      <c r="AA1308" s="42"/>
      <c r="AB1308" s="42"/>
      <c r="AC1308" s="42"/>
      <c r="AD1308" s="42"/>
      <c r="AE1308" s="42"/>
      <c r="AF1308" s="42"/>
      <c r="AG1308" s="42"/>
      <c r="AH1308" s="42"/>
      <c r="AI1308" s="42"/>
      <c r="AJ1308" s="42"/>
      <c r="AK1308" s="42"/>
      <c r="AL1308" s="42"/>
      <c r="AM1308" s="42"/>
      <c r="AN1308" s="42"/>
      <c r="AO1308" s="42"/>
      <c r="AP1308" s="42"/>
      <c r="AQ1308" s="42"/>
      <c r="AR1308" s="42"/>
      <c r="AS1308" s="42"/>
      <c r="AT1308" s="42"/>
      <c r="AU1308" s="42"/>
      <c r="AV1308" s="42"/>
      <c r="AW1308" s="42"/>
      <c r="AX1308" s="42"/>
      <c r="AY1308" s="42"/>
      <c r="AZ1308" s="42"/>
      <c r="BA1308" s="42"/>
      <c r="BB1308" s="42"/>
      <c r="BC1308" s="42"/>
      <c r="BD1308" s="42"/>
      <c r="BE1308" s="42"/>
      <c r="BF1308" s="42"/>
    </row>
    <row r="1309" spans="1:58" hidden="1">
      <c r="A1309" s="52"/>
      <c r="B1309" s="52"/>
      <c r="C1309" s="52"/>
      <c r="D1309" s="83"/>
      <c r="E1309" s="83"/>
      <c r="F1309" s="50"/>
      <c r="G1309" s="50"/>
      <c r="H1309" s="52"/>
      <c r="I1309" s="52"/>
      <c r="J1309" s="42"/>
      <c r="K1309" s="42"/>
      <c r="L1309" s="42"/>
      <c r="M1309" s="42"/>
      <c r="N1309" s="42"/>
      <c r="O1309" s="42"/>
      <c r="P1309" s="42"/>
      <c r="Q1309" s="42"/>
      <c r="R1309" s="42"/>
      <c r="S1309" s="42"/>
      <c r="T1309" s="42"/>
      <c r="U1309" s="42"/>
      <c r="V1309" s="42"/>
      <c r="W1309" s="42"/>
      <c r="X1309" s="42"/>
      <c r="Y1309" s="42"/>
      <c r="Z1309" s="42"/>
      <c r="AA1309" s="42"/>
      <c r="AB1309" s="42"/>
      <c r="AC1309" s="42"/>
      <c r="AD1309" s="42"/>
      <c r="AE1309" s="42"/>
      <c r="AF1309" s="42"/>
      <c r="AG1309" s="42"/>
      <c r="AH1309" s="42"/>
      <c r="AI1309" s="42"/>
      <c r="AJ1309" s="42"/>
      <c r="AK1309" s="42"/>
      <c r="AL1309" s="42"/>
      <c r="AM1309" s="42"/>
      <c r="AN1309" s="42"/>
      <c r="AO1309" s="42"/>
      <c r="AP1309" s="42"/>
      <c r="AQ1309" s="42"/>
      <c r="AR1309" s="42"/>
      <c r="AS1309" s="42"/>
      <c r="AT1309" s="42"/>
      <c r="AU1309" s="42"/>
      <c r="AV1309" s="42"/>
      <c r="AW1309" s="42"/>
      <c r="AX1309" s="42"/>
      <c r="AY1309" s="42"/>
      <c r="AZ1309" s="42"/>
      <c r="BA1309" s="42"/>
      <c r="BB1309" s="42"/>
      <c r="BC1309" s="42"/>
      <c r="BD1309" s="42"/>
      <c r="BE1309" s="42"/>
      <c r="BF1309" s="42"/>
    </row>
    <row r="1310" spans="1:58" hidden="1">
      <c r="A1310" s="52"/>
      <c r="B1310" s="52"/>
      <c r="C1310" s="52"/>
      <c r="D1310" s="83"/>
      <c r="E1310" s="83"/>
      <c r="F1310" s="50"/>
      <c r="G1310" s="50"/>
      <c r="H1310" s="52"/>
      <c r="I1310" s="52"/>
      <c r="J1310" s="42"/>
      <c r="K1310" s="42"/>
      <c r="L1310" s="42"/>
      <c r="M1310" s="42"/>
      <c r="N1310" s="42"/>
      <c r="O1310" s="42"/>
      <c r="P1310" s="42"/>
      <c r="Q1310" s="42"/>
      <c r="R1310" s="42"/>
      <c r="S1310" s="42"/>
      <c r="T1310" s="42"/>
      <c r="U1310" s="42"/>
      <c r="V1310" s="42"/>
      <c r="W1310" s="42"/>
      <c r="X1310" s="42"/>
      <c r="Y1310" s="42"/>
      <c r="Z1310" s="42"/>
      <c r="AA1310" s="42"/>
      <c r="AB1310" s="42"/>
      <c r="AC1310" s="42"/>
      <c r="AD1310" s="42"/>
      <c r="AE1310" s="42"/>
      <c r="AF1310" s="42"/>
      <c r="AG1310" s="42"/>
      <c r="AH1310" s="42"/>
      <c r="AI1310" s="42"/>
      <c r="AJ1310" s="42"/>
      <c r="AK1310" s="42"/>
      <c r="AL1310" s="42"/>
      <c r="AM1310" s="42"/>
      <c r="AN1310" s="42"/>
      <c r="AO1310" s="42"/>
      <c r="AP1310" s="42"/>
      <c r="AQ1310" s="42"/>
      <c r="AR1310" s="42"/>
      <c r="AS1310" s="42"/>
      <c r="AT1310" s="42"/>
      <c r="AU1310" s="42"/>
      <c r="AV1310" s="42"/>
      <c r="AW1310" s="42"/>
      <c r="AX1310" s="42"/>
      <c r="AY1310" s="42"/>
      <c r="AZ1310" s="42"/>
      <c r="BA1310" s="42"/>
      <c r="BB1310" s="42"/>
      <c r="BC1310" s="42"/>
      <c r="BD1310" s="42"/>
      <c r="BE1310" s="42"/>
      <c r="BF1310" s="42"/>
    </row>
    <row r="1311" spans="1:58" hidden="1">
      <c r="A1311" s="52"/>
      <c r="B1311" s="52"/>
      <c r="C1311" s="52"/>
      <c r="D1311" s="83"/>
      <c r="E1311" s="83"/>
      <c r="F1311" s="50"/>
      <c r="G1311" s="50"/>
      <c r="H1311" s="52"/>
      <c r="I1311" s="52"/>
      <c r="J1311" s="42"/>
      <c r="K1311" s="42"/>
      <c r="L1311" s="42"/>
      <c r="M1311" s="42"/>
      <c r="N1311" s="42"/>
      <c r="O1311" s="42"/>
      <c r="P1311" s="42"/>
      <c r="Q1311" s="42"/>
      <c r="R1311" s="42"/>
      <c r="S1311" s="42"/>
      <c r="T1311" s="42"/>
      <c r="U1311" s="42"/>
      <c r="V1311" s="42"/>
      <c r="W1311" s="42"/>
      <c r="X1311" s="42"/>
      <c r="Y1311" s="42"/>
      <c r="Z1311" s="42"/>
      <c r="AA1311" s="42"/>
      <c r="AB1311" s="42"/>
      <c r="AC1311" s="42"/>
      <c r="AD1311" s="42"/>
      <c r="AE1311" s="42"/>
      <c r="AF1311" s="42"/>
      <c r="AG1311" s="42"/>
      <c r="AH1311" s="42"/>
      <c r="AI1311" s="42"/>
      <c r="AJ1311" s="42"/>
      <c r="AK1311" s="42"/>
      <c r="AL1311" s="42"/>
      <c r="AM1311" s="42"/>
      <c r="AN1311" s="42"/>
      <c r="AO1311" s="42"/>
      <c r="AP1311" s="42"/>
      <c r="AQ1311" s="42"/>
      <c r="AR1311" s="42"/>
      <c r="AS1311" s="42"/>
      <c r="AT1311" s="42"/>
      <c r="AU1311" s="42"/>
      <c r="AV1311" s="42"/>
      <c r="AW1311" s="42"/>
      <c r="AX1311" s="42"/>
      <c r="AY1311" s="42"/>
      <c r="AZ1311" s="42"/>
      <c r="BA1311" s="42"/>
      <c r="BB1311" s="42"/>
      <c r="BC1311" s="42"/>
      <c r="BD1311" s="42"/>
      <c r="BE1311" s="42"/>
      <c r="BF1311" s="42"/>
    </row>
    <row r="1312" spans="1:58" hidden="1">
      <c r="A1312" s="52"/>
      <c r="B1312" s="52"/>
      <c r="C1312" s="52"/>
      <c r="D1312" s="83"/>
      <c r="E1312" s="83"/>
      <c r="F1312" s="50"/>
      <c r="G1312" s="50"/>
      <c r="H1312" s="52"/>
      <c r="I1312" s="52"/>
      <c r="J1312" s="42"/>
      <c r="K1312" s="42"/>
      <c r="L1312" s="42"/>
      <c r="M1312" s="42"/>
      <c r="N1312" s="42"/>
      <c r="O1312" s="42"/>
      <c r="P1312" s="42"/>
      <c r="Q1312" s="42"/>
      <c r="R1312" s="42"/>
      <c r="S1312" s="42"/>
      <c r="T1312" s="42"/>
      <c r="U1312" s="42"/>
      <c r="V1312" s="42"/>
      <c r="W1312" s="42"/>
      <c r="X1312" s="42"/>
      <c r="Y1312" s="42"/>
      <c r="Z1312" s="42"/>
      <c r="AA1312" s="42"/>
      <c r="AB1312" s="42"/>
      <c r="AC1312" s="42"/>
      <c r="AD1312" s="42"/>
      <c r="AE1312" s="42"/>
      <c r="AF1312" s="42"/>
      <c r="AG1312" s="42"/>
      <c r="AH1312" s="42"/>
      <c r="AI1312" s="42"/>
      <c r="AJ1312" s="42"/>
      <c r="AK1312" s="42"/>
      <c r="AL1312" s="42"/>
      <c r="AM1312" s="42"/>
      <c r="AN1312" s="42"/>
      <c r="AO1312" s="42"/>
      <c r="AP1312" s="42"/>
      <c r="AQ1312" s="42"/>
      <c r="AR1312" s="42"/>
      <c r="AS1312" s="42"/>
      <c r="AT1312" s="42"/>
      <c r="AU1312" s="42"/>
      <c r="AV1312" s="42"/>
      <c r="AW1312" s="42"/>
      <c r="AX1312" s="42"/>
      <c r="AY1312" s="42"/>
      <c r="AZ1312" s="42"/>
      <c r="BA1312" s="42"/>
      <c r="BB1312" s="42"/>
      <c r="BC1312" s="42"/>
      <c r="BD1312" s="42"/>
      <c r="BE1312" s="42"/>
      <c r="BF1312" s="42"/>
    </row>
    <row r="1313" spans="1:58" hidden="1">
      <c r="A1313" s="52"/>
      <c r="B1313" s="52"/>
      <c r="C1313" s="52"/>
      <c r="D1313" s="83"/>
      <c r="E1313" s="83"/>
      <c r="F1313" s="50"/>
      <c r="G1313" s="50"/>
      <c r="H1313" s="52"/>
      <c r="I1313" s="52"/>
      <c r="J1313" s="42"/>
      <c r="K1313" s="42"/>
      <c r="L1313" s="42"/>
      <c r="M1313" s="42"/>
      <c r="N1313" s="42"/>
      <c r="O1313" s="42"/>
      <c r="P1313" s="42"/>
      <c r="Q1313" s="42"/>
      <c r="R1313" s="42"/>
      <c r="S1313" s="42"/>
      <c r="T1313" s="42"/>
      <c r="U1313" s="42"/>
      <c r="V1313" s="42"/>
      <c r="W1313" s="42"/>
      <c r="X1313" s="42"/>
      <c r="Y1313" s="42"/>
      <c r="Z1313" s="42"/>
      <c r="AA1313" s="42"/>
      <c r="AB1313" s="42"/>
      <c r="AC1313" s="42"/>
      <c r="AD1313" s="42"/>
      <c r="AE1313" s="42"/>
      <c r="AF1313" s="42"/>
      <c r="AG1313" s="42"/>
      <c r="AH1313" s="42"/>
      <c r="AI1313" s="42"/>
      <c r="AJ1313" s="42"/>
      <c r="AK1313" s="42"/>
      <c r="AL1313" s="42"/>
      <c r="AM1313" s="42"/>
      <c r="AN1313" s="42"/>
      <c r="AO1313" s="42"/>
      <c r="AP1313" s="42"/>
      <c r="AQ1313" s="42"/>
      <c r="AR1313" s="42"/>
      <c r="AS1313" s="42"/>
      <c r="AT1313" s="42"/>
      <c r="AU1313" s="42"/>
      <c r="AV1313" s="42"/>
      <c r="AW1313" s="42"/>
      <c r="AX1313" s="42"/>
      <c r="AY1313" s="42"/>
      <c r="AZ1313" s="42"/>
      <c r="BA1313" s="42"/>
      <c r="BB1313" s="42"/>
      <c r="BC1313" s="42"/>
      <c r="BD1313" s="42"/>
      <c r="BE1313" s="42"/>
      <c r="BF1313" s="42"/>
    </row>
    <row r="1314" spans="1:58" hidden="1">
      <c r="A1314" s="52"/>
      <c r="B1314" s="52"/>
      <c r="C1314" s="52"/>
      <c r="D1314" s="83"/>
      <c r="E1314" s="83"/>
      <c r="F1314" s="50"/>
      <c r="G1314" s="50"/>
      <c r="H1314" s="52"/>
      <c r="I1314" s="52"/>
      <c r="J1314" s="42"/>
      <c r="K1314" s="42"/>
      <c r="L1314" s="42"/>
      <c r="M1314" s="42"/>
      <c r="N1314" s="42"/>
      <c r="O1314" s="42"/>
      <c r="P1314" s="42"/>
      <c r="Q1314" s="42"/>
      <c r="R1314" s="42"/>
      <c r="S1314" s="42"/>
      <c r="T1314" s="42"/>
      <c r="U1314" s="42"/>
      <c r="V1314" s="42"/>
      <c r="W1314" s="42"/>
      <c r="X1314" s="42"/>
      <c r="Y1314" s="42"/>
      <c r="Z1314" s="42"/>
      <c r="AA1314" s="42"/>
      <c r="AB1314" s="42"/>
      <c r="AC1314" s="42"/>
      <c r="AD1314" s="42"/>
      <c r="AE1314" s="42"/>
      <c r="AF1314" s="42"/>
      <c r="AG1314" s="42"/>
      <c r="AH1314" s="42"/>
      <c r="AI1314" s="42"/>
      <c r="AJ1314" s="42"/>
      <c r="AK1314" s="42"/>
      <c r="AL1314" s="42"/>
      <c r="AM1314" s="42"/>
      <c r="AN1314" s="42"/>
      <c r="AO1314" s="42"/>
      <c r="AP1314" s="42"/>
      <c r="AQ1314" s="42"/>
      <c r="AR1314" s="42"/>
      <c r="AS1314" s="42"/>
      <c r="AT1314" s="42"/>
      <c r="AU1314" s="42"/>
      <c r="AV1314" s="42"/>
      <c r="AW1314" s="42"/>
      <c r="AX1314" s="42"/>
      <c r="AY1314" s="42"/>
      <c r="AZ1314" s="42"/>
      <c r="BA1314" s="42"/>
      <c r="BB1314" s="42"/>
      <c r="BC1314" s="42"/>
      <c r="BD1314" s="42"/>
      <c r="BE1314" s="42"/>
      <c r="BF1314" s="42"/>
    </row>
    <row r="1315" spans="1:58" hidden="1">
      <c r="A1315" s="52"/>
      <c r="B1315" s="52"/>
      <c r="C1315" s="52"/>
      <c r="D1315" s="83"/>
      <c r="E1315" s="83"/>
      <c r="F1315" s="50"/>
      <c r="G1315" s="50"/>
      <c r="H1315" s="52"/>
      <c r="I1315" s="52"/>
      <c r="J1315" s="42"/>
      <c r="K1315" s="42"/>
      <c r="L1315" s="42"/>
      <c r="M1315" s="42"/>
      <c r="N1315" s="42"/>
      <c r="O1315" s="42"/>
      <c r="P1315" s="42"/>
      <c r="Q1315" s="42"/>
      <c r="R1315" s="42"/>
      <c r="S1315" s="42"/>
      <c r="T1315" s="42"/>
      <c r="U1315" s="42"/>
      <c r="V1315" s="42"/>
      <c r="W1315" s="42"/>
      <c r="X1315" s="42"/>
      <c r="Y1315" s="42"/>
      <c r="Z1315" s="42"/>
      <c r="AA1315" s="42"/>
      <c r="AB1315" s="42"/>
      <c r="AC1315" s="42"/>
      <c r="AD1315" s="42"/>
      <c r="AE1315" s="42"/>
      <c r="AF1315" s="42"/>
      <c r="AG1315" s="42"/>
      <c r="AH1315" s="42"/>
      <c r="AI1315" s="42"/>
      <c r="AJ1315" s="42"/>
      <c r="AK1315" s="42"/>
      <c r="AL1315" s="42"/>
      <c r="AM1315" s="42"/>
      <c r="AN1315" s="42"/>
      <c r="AO1315" s="42"/>
      <c r="AP1315" s="42"/>
      <c r="AQ1315" s="42"/>
      <c r="AR1315" s="42"/>
      <c r="AS1315" s="42"/>
      <c r="AT1315" s="42"/>
      <c r="AU1315" s="42"/>
      <c r="AV1315" s="42"/>
      <c r="AW1315" s="42"/>
      <c r="AX1315" s="42"/>
      <c r="AY1315" s="42"/>
      <c r="AZ1315" s="42"/>
      <c r="BA1315" s="42"/>
      <c r="BB1315" s="42"/>
      <c r="BC1315" s="42"/>
      <c r="BD1315" s="42"/>
      <c r="BE1315" s="42"/>
      <c r="BF1315" s="42"/>
    </row>
    <row r="1316" spans="1:58" hidden="1">
      <c r="A1316" s="52"/>
      <c r="B1316" s="52"/>
      <c r="C1316" s="52"/>
      <c r="D1316" s="83"/>
      <c r="E1316" s="83"/>
      <c r="F1316" s="50"/>
      <c r="G1316" s="50"/>
      <c r="H1316" s="52"/>
      <c r="I1316" s="52"/>
      <c r="J1316" s="42"/>
      <c r="K1316" s="42"/>
      <c r="L1316" s="42"/>
      <c r="M1316" s="42"/>
      <c r="N1316" s="42"/>
      <c r="O1316" s="42"/>
      <c r="P1316" s="42"/>
      <c r="Q1316" s="42"/>
      <c r="R1316" s="42"/>
      <c r="S1316" s="42"/>
      <c r="T1316" s="42"/>
      <c r="U1316" s="42"/>
      <c r="V1316" s="42"/>
      <c r="W1316" s="42"/>
      <c r="X1316" s="42"/>
      <c r="Y1316" s="42"/>
      <c r="Z1316" s="42"/>
      <c r="AA1316" s="42"/>
      <c r="AB1316" s="42"/>
      <c r="AC1316" s="42"/>
      <c r="AD1316" s="42"/>
      <c r="AE1316" s="42"/>
      <c r="AF1316" s="42"/>
      <c r="AG1316" s="42"/>
      <c r="AH1316" s="42"/>
      <c r="AI1316" s="42"/>
      <c r="AJ1316" s="42"/>
      <c r="AK1316" s="42"/>
      <c r="AL1316" s="42"/>
      <c r="AM1316" s="42"/>
      <c r="AN1316" s="42"/>
      <c r="AO1316" s="42"/>
      <c r="AP1316" s="42"/>
      <c r="AQ1316" s="42"/>
      <c r="AR1316" s="42"/>
      <c r="AS1316" s="42"/>
      <c r="AT1316" s="42"/>
      <c r="AU1316" s="42"/>
      <c r="AV1316" s="42"/>
      <c r="AW1316" s="42"/>
      <c r="AX1316" s="42"/>
      <c r="AY1316" s="42"/>
      <c r="AZ1316" s="42"/>
      <c r="BA1316" s="42"/>
      <c r="BB1316" s="42"/>
      <c r="BC1316" s="42"/>
      <c r="BD1316" s="42"/>
      <c r="BE1316" s="42"/>
      <c r="BF1316" s="42"/>
    </row>
    <row r="1317" spans="1:58" hidden="1">
      <c r="A1317" s="52"/>
      <c r="B1317" s="52"/>
      <c r="C1317" s="52"/>
      <c r="D1317" s="83"/>
      <c r="E1317" s="83"/>
      <c r="F1317" s="50"/>
      <c r="G1317" s="50"/>
      <c r="H1317" s="52"/>
      <c r="I1317" s="52"/>
      <c r="J1317" s="42"/>
      <c r="K1317" s="42"/>
      <c r="L1317" s="42"/>
      <c r="M1317" s="42"/>
      <c r="N1317" s="42"/>
      <c r="O1317" s="42"/>
      <c r="P1317" s="42"/>
      <c r="Q1317" s="42"/>
      <c r="R1317" s="42"/>
      <c r="S1317" s="42"/>
      <c r="T1317" s="42"/>
      <c r="U1317" s="42"/>
      <c r="V1317" s="42"/>
      <c r="W1317" s="42"/>
      <c r="X1317" s="42"/>
      <c r="Y1317" s="42"/>
      <c r="Z1317" s="42"/>
      <c r="AA1317" s="42"/>
      <c r="AB1317" s="42"/>
      <c r="AC1317" s="42"/>
      <c r="AD1317" s="42"/>
      <c r="AE1317" s="42"/>
      <c r="AF1317" s="42"/>
      <c r="AG1317" s="42"/>
      <c r="AH1317" s="42"/>
      <c r="AI1317" s="42"/>
      <c r="AJ1317" s="42"/>
      <c r="AK1317" s="42"/>
      <c r="AL1317" s="42"/>
      <c r="AM1317" s="42"/>
      <c r="AN1317" s="42"/>
      <c r="AO1317" s="42"/>
      <c r="AP1317" s="42"/>
      <c r="AQ1317" s="42"/>
      <c r="AR1317" s="42"/>
      <c r="AS1317" s="42"/>
      <c r="AT1317" s="42"/>
      <c r="AU1317" s="42"/>
      <c r="AV1317" s="42"/>
      <c r="AW1317" s="42"/>
      <c r="AX1317" s="42"/>
      <c r="AY1317" s="42"/>
      <c r="AZ1317" s="42"/>
      <c r="BA1317" s="42"/>
      <c r="BB1317" s="42"/>
      <c r="BC1317" s="42"/>
      <c r="BD1317" s="42"/>
      <c r="BE1317" s="42"/>
      <c r="BF1317" s="42"/>
    </row>
    <row r="1318" spans="1:58" hidden="1">
      <c r="A1318" s="52"/>
      <c r="B1318" s="52"/>
      <c r="C1318" s="52"/>
      <c r="D1318" s="83"/>
      <c r="E1318" s="83"/>
      <c r="F1318" s="50"/>
      <c r="G1318" s="50"/>
      <c r="H1318" s="52"/>
      <c r="I1318" s="52"/>
      <c r="J1318" s="42"/>
      <c r="K1318" s="42"/>
      <c r="L1318" s="42"/>
      <c r="M1318" s="42"/>
      <c r="N1318" s="42"/>
      <c r="O1318" s="42"/>
      <c r="P1318" s="42"/>
      <c r="Q1318" s="42"/>
      <c r="R1318" s="42"/>
      <c r="S1318" s="42"/>
      <c r="T1318" s="42"/>
      <c r="U1318" s="42"/>
      <c r="V1318" s="42"/>
      <c r="W1318" s="42"/>
      <c r="X1318" s="42"/>
      <c r="Y1318" s="42"/>
      <c r="Z1318" s="42"/>
      <c r="AA1318" s="42"/>
      <c r="AB1318" s="42"/>
      <c r="AC1318" s="42"/>
      <c r="AD1318" s="42"/>
      <c r="AE1318" s="42"/>
      <c r="AF1318" s="42"/>
      <c r="AG1318" s="42"/>
      <c r="AH1318" s="42"/>
      <c r="AI1318" s="42"/>
      <c r="AJ1318" s="42"/>
      <c r="AK1318" s="42"/>
      <c r="AL1318" s="42"/>
      <c r="AM1318" s="42"/>
      <c r="AN1318" s="42"/>
      <c r="AO1318" s="42"/>
      <c r="AP1318" s="42"/>
      <c r="AQ1318" s="42"/>
      <c r="AR1318" s="42"/>
      <c r="AS1318" s="42"/>
      <c r="AT1318" s="42"/>
      <c r="AU1318" s="42"/>
      <c r="AV1318" s="42"/>
      <c r="AW1318" s="42"/>
      <c r="AX1318" s="42"/>
      <c r="AY1318" s="42"/>
      <c r="AZ1318" s="42"/>
      <c r="BA1318" s="42"/>
      <c r="BB1318" s="42"/>
      <c r="BC1318" s="42"/>
      <c r="BD1318" s="42"/>
      <c r="BE1318" s="42"/>
      <c r="BF1318" s="42"/>
    </row>
    <row r="1319" spans="1:58" hidden="1">
      <c r="A1319" s="52"/>
      <c r="B1319" s="52"/>
      <c r="C1319" s="52"/>
      <c r="D1319" s="83"/>
      <c r="E1319" s="83"/>
      <c r="F1319" s="50"/>
      <c r="G1319" s="50"/>
      <c r="H1319" s="52"/>
      <c r="I1319" s="52"/>
      <c r="J1319" s="42"/>
      <c r="K1319" s="42"/>
      <c r="L1319" s="42"/>
      <c r="M1319" s="42"/>
      <c r="N1319" s="42"/>
      <c r="O1319" s="42"/>
      <c r="P1319" s="42"/>
      <c r="Q1319" s="42"/>
      <c r="R1319" s="42"/>
      <c r="S1319" s="42"/>
      <c r="T1319" s="42"/>
      <c r="U1319" s="42"/>
      <c r="V1319" s="42"/>
      <c r="W1319" s="42"/>
      <c r="X1319" s="42"/>
      <c r="Y1319" s="42"/>
      <c r="Z1319" s="42"/>
      <c r="AA1319" s="42"/>
      <c r="AB1319" s="42"/>
      <c r="AC1319" s="42"/>
      <c r="AD1319" s="42"/>
      <c r="AE1319" s="42"/>
      <c r="AF1319" s="42"/>
      <c r="AG1319" s="42"/>
      <c r="AH1319" s="42"/>
      <c r="AI1319" s="42"/>
      <c r="AJ1319" s="42"/>
      <c r="AK1319" s="42"/>
      <c r="AL1319" s="42"/>
      <c r="AM1319" s="42"/>
      <c r="AN1319" s="42"/>
      <c r="AO1319" s="42"/>
      <c r="AP1319" s="42"/>
      <c r="AQ1319" s="42"/>
      <c r="AR1319" s="42"/>
      <c r="AS1319" s="42"/>
      <c r="AT1319" s="42"/>
      <c r="AU1319" s="42"/>
      <c r="AV1319" s="42"/>
      <c r="AW1319" s="42"/>
      <c r="AX1319" s="42"/>
      <c r="AY1319" s="42"/>
      <c r="AZ1319" s="42"/>
      <c r="BA1319" s="42"/>
      <c r="BB1319" s="42"/>
      <c r="BC1319" s="42"/>
      <c r="BD1319" s="42"/>
      <c r="BE1319" s="42"/>
      <c r="BF1319" s="42"/>
    </row>
    <row r="1320" spans="1:58" hidden="1">
      <c r="A1320" s="52"/>
      <c r="B1320" s="52"/>
      <c r="C1320" s="52"/>
      <c r="D1320" s="83"/>
      <c r="E1320" s="83"/>
      <c r="F1320" s="50"/>
      <c r="G1320" s="50"/>
      <c r="H1320" s="52"/>
      <c r="I1320" s="52"/>
      <c r="J1320" s="42"/>
      <c r="K1320" s="42"/>
      <c r="L1320" s="42"/>
      <c r="M1320" s="42"/>
      <c r="N1320" s="42"/>
      <c r="O1320" s="42"/>
      <c r="P1320" s="42"/>
      <c r="Q1320" s="42"/>
      <c r="R1320" s="42"/>
      <c r="S1320" s="42"/>
      <c r="T1320" s="42"/>
      <c r="U1320" s="42"/>
      <c r="V1320" s="42"/>
      <c r="W1320" s="42"/>
      <c r="X1320" s="42"/>
      <c r="Y1320" s="42"/>
      <c r="Z1320" s="42"/>
      <c r="AA1320" s="42"/>
      <c r="AB1320" s="42"/>
      <c r="AC1320" s="42"/>
      <c r="AD1320" s="42"/>
      <c r="AE1320" s="42"/>
      <c r="AF1320" s="42"/>
      <c r="AG1320" s="42"/>
      <c r="AH1320" s="42"/>
      <c r="AI1320" s="42"/>
      <c r="AJ1320" s="42"/>
      <c r="AK1320" s="42"/>
      <c r="AL1320" s="42"/>
      <c r="AM1320" s="42"/>
      <c r="AN1320" s="42"/>
      <c r="AO1320" s="42"/>
      <c r="AP1320" s="42"/>
      <c r="AQ1320" s="42"/>
      <c r="AR1320" s="42"/>
      <c r="AS1320" s="42"/>
      <c r="AT1320" s="42"/>
      <c r="AU1320" s="42"/>
      <c r="AV1320" s="42"/>
      <c r="AW1320" s="42"/>
      <c r="AX1320" s="42"/>
      <c r="AY1320" s="42"/>
      <c r="AZ1320" s="42"/>
      <c r="BA1320" s="42"/>
      <c r="BB1320" s="42"/>
      <c r="BC1320" s="42"/>
      <c r="BD1320" s="42"/>
      <c r="BE1320" s="42"/>
      <c r="BF1320" s="42"/>
    </row>
    <row r="1321" spans="1:58" hidden="1">
      <c r="A1321" s="52"/>
      <c r="B1321" s="52"/>
      <c r="C1321" s="52"/>
      <c r="D1321" s="83"/>
      <c r="E1321" s="83"/>
      <c r="F1321" s="50"/>
      <c r="G1321" s="50"/>
      <c r="H1321" s="52"/>
      <c r="I1321" s="52"/>
      <c r="J1321" s="42"/>
      <c r="K1321" s="42"/>
      <c r="L1321" s="42"/>
      <c r="M1321" s="42"/>
      <c r="N1321" s="42"/>
      <c r="O1321" s="42"/>
      <c r="P1321" s="42"/>
      <c r="Q1321" s="42"/>
      <c r="R1321" s="42"/>
      <c r="S1321" s="42"/>
      <c r="T1321" s="42"/>
      <c r="U1321" s="42"/>
      <c r="V1321" s="42"/>
      <c r="W1321" s="42"/>
      <c r="X1321" s="42"/>
      <c r="Y1321" s="42"/>
      <c r="Z1321" s="42"/>
      <c r="AA1321" s="42"/>
      <c r="AB1321" s="42"/>
      <c r="AC1321" s="42"/>
      <c r="AD1321" s="42"/>
      <c r="AE1321" s="42"/>
      <c r="AF1321" s="42"/>
      <c r="AG1321" s="42"/>
      <c r="AH1321" s="42"/>
      <c r="AI1321" s="42"/>
      <c r="AJ1321" s="42"/>
      <c r="AK1321" s="42"/>
      <c r="AL1321" s="42"/>
      <c r="AM1321" s="42"/>
      <c r="AN1321" s="42"/>
      <c r="AO1321" s="42"/>
      <c r="AP1321" s="42"/>
      <c r="AQ1321" s="42"/>
      <c r="AR1321" s="42"/>
      <c r="AS1321" s="42"/>
      <c r="AT1321" s="42"/>
      <c r="AU1321" s="42"/>
      <c r="AV1321" s="42"/>
      <c r="AW1321" s="42"/>
      <c r="AX1321" s="42"/>
      <c r="AY1321" s="42"/>
      <c r="AZ1321" s="42"/>
      <c r="BA1321" s="42"/>
      <c r="BB1321" s="42"/>
      <c r="BC1321" s="42"/>
      <c r="BD1321" s="42"/>
      <c r="BE1321" s="42"/>
      <c r="BF1321" s="42"/>
    </row>
    <row r="1322" spans="1:58" hidden="1">
      <c r="A1322" s="52"/>
      <c r="B1322" s="52"/>
      <c r="C1322" s="52"/>
      <c r="D1322" s="83"/>
      <c r="E1322" s="83"/>
      <c r="F1322" s="50"/>
      <c r="G1322" s="50"/>
      <c r="H1322" s="52"/>
      <c r="I1322" s="52"/>
      <c r="J1322" s="42"/>
      <c r="K1322" s="42"/>
      <c r="L1322" s="42"/>
      <c r="M1322" s="42"/>
      <c r="N1322" s="42"/>
      <c r="O1322" s="42"/>
      <c r="P1322" s="42"/>
      <c r="Q1322" s="42"/>
      <c r="R1322" s="42"/>
      <c r="S1322" s="42"/>
      <c r="T1322" s="42"/>
      <c r="U1322" s="42"/>
      <c r="V1322" s="42"/>
      <c r="W1322" s="42"/>
      <c r="X1322" s="42"/>
      <c r="Y1322" s="42"/>
      <c r="Z1322" s="42"/>
      <c r="AA1322" s="42"/>
      <c r="AB1322" s="42"/>
      <c r="AC1322" s="42"/>
      <c r="AD1322" s="42"/>
      <c r="AE1322" s="42"/>
      <c r="AF1322" s="42"/>
      <c r="AG1322" s="42"/>
      <c r="AH1322" s="42"/>
      <c r="AI1322" s="42"/>
      <c r="AJ1322" s="42"/>
      <c r="AK1322" s="42"/>
      <c r="AL1322" s="42"/>
      <c r="AM1322" s="42"/>
      <c r="AN1322" s="42"/>
      <c r="AO1322" s="42"/>
      <c r="AP1322" s="42"/>
      <c r="AQ1322" s="42"/>
      <c r="AR1322" s="42"/>
      <c r="AS1322" s="42"/>
      <c r="AT1322" s="42"/>
      <c r="AU1322" s="42"/>
      <c r="AV1322" s="42"/>
      <c r="AW1322" s="42"/>
      <c r="AX1322" s="42"/>
      <c r="AY1322" s="42"/>
      <c r="AZ1322" s="42"/>
      <c r="BA1322" s="42"/>
      <c r="BB1322" s="42"/>
      <c r="BC1322" s="42"/>
      <c r="BD1322" s="42"/>
      <c r="BE1322" s="42"/>
      <c r="BF1322" s="42"/>
    </row>
    <row r="1323" spans="1:58" hidden="1">
      <c r="A1323" s="52"/>
      <c r="B1323" s="52"/>
      <c r="C1323" s="52"/>
      <c r="D1323" s="83"/>
      <c r="E1323" s="83"/>
      <c r="F1323" s="50"/>
      <c r="G1323" s="50"/>
      <c r="H1323" s="52"/>
      <c r="I1323" s="52"/>
      <c r="J1323" s="42"/>
      <c r="K1323" s="42"/>
      <c r="L1323" s="42"/>
      <c r="M1323" s="42"/>
      <c r="N1323" s="42"/>
      <c r="O1323" s="42"/>
      <c r="P1323" s="42"/>
      <c r="Q1323" s="42"/>
      <c r="R1323" s="42"/>
      <c r="S1323" s="42"/>
      <c r="T1323" s="42"/>
      <c r="U1323" s="42"/>
      <c r="V1323" s="42"/>
      <c r="W1323" s="42"/>
      <c r="X1323" s="42"/>
      <c r="Y1323" s="42"/>
      <c r="Z1323" s="42"/>
      <c r="AA1323" s="42"/>
      <c r="AB1323" s="42"/>
      <c r="AC1323" s="42"/>
      <c r="AD1323" s="42"/>
      <c r="AE1323" s="42"/>
      <c r="AF1323" s="42"/>
      <c r="AG1323" s="42"/>
      <c r="AH1323" s="42"/>
      <c r="AI1323" s="42"/>
      <c r="AJ1323" s="42"/>
      <c r="AK1323" s="42"/>
      <c r="AL1323" s="42"/>
      <c r="AM1323" s="42"/>
      <c r="AN1323" s="42"/>
      <c r="AO1323" s="42"/>
      <c r="AP1323" s="42"/>
      <c r="AQ1323" s="42"/>
      <c r="AR1323" s="42"/>
      <c r="AS1323" s="42"/>
      <c r="AT1323" s="42"/>
      <c r="AU1323" s="42"/>
      <c r="AV1323" s="42"/>
      <c r="AW1323" s="42"/>
      <c r="AX1323" s="42"/>
      <c r="AY1323" s="42"/>
      <c r="AZ1323" s="42"/>
      <c r="BA1323" s="42"/>
      <c r="BB1323" s="42"/>
      <c r="BC1323" s="42"/>
      <c r="BD1323" s="42"/>
      <c r="BE1323" s="42"/>
      <c r="BF1323" s="42"/>
    </row>
    <row r="1324" spans="1:58" hidden="1">
      <c r="A1324" s="52"/>
      <c r="B1324" s="52"/>
      <c r="C1324" s="52"/>
      <c r="D1324" s="83"/>
      <c r="E1324" s="83"/>
      <c r="F1324" s="50"/>
      <c r="G1324" s="50"/>
      <c r="H1324" s="52"/>
      <c r="I1324" s="52"/>
      <c r="J1324" s="42"/>
      <c r="K1324" s="42"/>
      <c r="L1324" s="42"/>
      <c r="M1324" s="42"/>
      <c r="N1324" s="42"/>
      <c r="O1324" s="42"/>
      <c r="P1324" s="42"/>
      <c r="Q1324" s="42"/>
      <c r="R1324" s="42"/>
      <c r="S1324" s="42"/>
      <c r="T1324" s="42"/>
      <c r="U1324" s="42"/>
      <c r="V1324" s="42"/>
      <c r="W1324" s="42"/>
      <c r="X1324" s="42"/>
      <c r="Y1324" s="42"/>
      <c r="Z1324" s="42"/>
      <c r="AA1324" s="42"/>
      <c r="AB1324" s="42"/>
      <c r="AC1324" s="42"/>
      <c r="AD1324" s="42"/>
      <c r="AE1324" s="42"/>
      <c r="AF1324" s="42"/>
      <c r="AG1324" s="42"/>
      <c r="AH1324" s="42"/>
      <c r="AI1324" s="42"/>
      <c r="AJ1324" s="42"/>
      <c r="AK1324" s="42"/>
      <c r="AL1324" s="42"/>
      <c r="AM1324" s="42"/>
      <c r="AN1324" s="42"/>
      <c r="AO1324" s="42"/>
      <c r="AP1324" s="42"/>
      <c r="AQ1324" s="42"/>
      <c r="AR1324" s="42"/>
      <c r="AS1324" s="42"/>
      <c r="AT1324" s="42"/>
      <c r="AU1324" s="42"/>
      <c r="AV1324" s="42"/>
      <c r="AW1324" s="42"/>
      <c r="AX1324" s="42"/>
      <c r="AY1324" s="42"/>
      <c r="AZ1324" s="42"/>
      <c r="BA1324" s="42"/>
      <c r="BB1324" s="42"/>
      <c r="BC1324" s="42"/>
      <c r="BD1324" s="42"/>
      <c r="BE1324" s="42"/>
      <c r="BF1324" s="42"/>
    </row>
    <row r="1325" spans="1:58" hidden="1">
      <c r="A1325" s="52"/>
      <c r="B1325" s="52"/>
      <c r="C1325" s="52"/>
      <c r="D1325" s="83"/>
      <c r="E1325" s="83"/>
      <c r="F1325" s="50"/>
      <c r="G1325" s="50"/>
      <c r="H1325" s="52"/>
      <c r="I1325" s="52"/>
      <c r="J1325" s="42"/>
      <c r="K1325" s="42"/>
      <c r="L1325" s="42"/>
      <c r="M1325" s="42"/>
      <c r="N1325" s="42"/>
      <c r="O1325" s="42"/>
      <c r="P1325" s="42"/>
      <c r="Q1325" s="42"/>
      <c r="R1325" s="42"/>
      <c r="S1325" s="42"/>
      <c r="T1325" s="42"/>
      <c r="U1325" s="42"/>
      <c r="V1325" s="42"/>
      <c r="W1325" s="42"/>
      <c r="X1325" s="42"/>
      <c r="Y1325" s="42"/>
      <c r="Z1325" s="42"/>
      <c r="AA1325" s="42"/>
      <c r="AB1325" s="42"/>
      <c r="AC1325" s="42"/>
      <c r="AD1325" s="42"/>
      <c r="AE1325" s="42"/>
      <c r="AF1325" s="42"/>
      <c r="AG1325" s="42"/>
      <c r="AH1325" s="42"/>
      <c r="AI1325" s="42"/>
      <c r="AJ1325" s="42"/>
      <c r="AK1325" s="42"/>
      <c r="AL1325" s="42"/>
      <c r="AM1325" s="42"/>
      <c r="AN1325" s="42"/>
      <c r="AO1325" s="42"/>
      <c r="AP1325" s="42"/>
      <c r="AQ1325" s="42"/>
      <c r="AR1325" s="42"/>
      <c r="AS1325" s="42"/>
      <c r="AT1325" s="42"/>
      <c r="AU1325" s="42"/>
      <c r="AV1325" s="42"/>
      <c r="AW1325" s="42"/>
      <c r="AX1325" s="42"/>
      <c r="AY1325" s="42"/>
      <c r="AZ1325" s="42"/>
      <c r="BA1325" s="42"/>
      <c r="BB1325" s="42"/>
      <c r="BC1325" s="42"/>
      <c r="BD1325" s="42"/>
      <c r="BE1325" s="42"/>
      <c r="BF1325" s="42"/>
    </row>
    <row r="1326" spans="1:58" hidden="1">
      <c r="A1326" s="52"/>
      <c r="B1326" s="52"/>
      <c r="C1326" s="52"/>
      <c r="D1326" s="83"/>
      <c r="E1326" s="83"/>
      <c r="F1326" s="50"/>
      <c r="G1326" s="50"/>
      <c r="H1326" s="52"/>
      <c r="I1326" s="52"/>
      <c r="J1326" s="42"/>
      <c r="K1326" s="42"/>
      <c r="L1326" s="42"/>
      <c r="M1326" s="42"/>
      <c r="N1326" s="42"/>
      <c r="O1326" s="42"/>
      <c r="P1326" s="42"/>
      <c r="Q1326" s="42"/>
      <c r="R1326" s="42"/>
      <c r="S1326" s="42"/>
      <c r="T1326" s="42"/>
      <c r="U1326" s="42"/>
      <c r="V1326" s="42"/>
      <c r="W1326" s="42"/>
      <c r="X1326" s="42"/>
      <c r="Y1326" s="42"/>
      <c r="Z1326" s="42"/>
      <c r="AA1326" s="42"/>
      <c r="AB1326" s="42"/>
      <c r="AC1326" s="42"/>
      <c r="AD1326" s="42"/>
      <c r="AE1326" s="42"/>
      <c r="AF1326" s="42"/>
      <c r="AG1326" s="42"/>
      <c r="AH1326" s="42"/>
      <c r="AI1326" s="42"/>
      <c r="AJ1326" s="42"/>
      <c r="AK1326" s="42"/>
      <c r="AL1326" s="42"/>
      <c r="AM1326" s="42"/>
      <c r="AN1326" s="42"/>
      <c r="AO1326" s="42"/>
      <c r="AP1326" s="42"/>
      <c r="AQ1326" s="42"/>
      <c r="AR1326" s="42"/>
      <c r="AS1326" s="42"/>
      <c r="AT1326" s="42"/>
      <c r="AU1326" s="42"/>
      <c r="AV1326" s="42"/>
      <c r="AW1326" s="42"/>
      <c r="AX1326" s="42"/>
      <c r="AY1326" s="42"/>
      <c r="AZ1326" s="42"/>
      <c r="BA1326" s="42"/>
      <c r="BB1326" s="42"/>
      <c r="BC1326" s="42"/>
      <c r="BD1326" s="42"/>
      <c r="BE1326" s="42"/>
      <c r="BF1326" s="42"/>
    </row>
    <row r="1327" spans="1:58" hidden="1">
      <c r="A1327" s="52"/>
      <c r="B1327" s="52"/>
      <c r="C1327" s="52"/>
      <c r="D1327" s="83"/>
      <c r="E1327" s="83"/>
      <c r="F1327" s="50"/>
      <c r="G1327" s="50"/>
      <c r="H1327" s="52"/>
      <c r="I1327" s="52"/>
      <c r="J1327" s="42"/>
      <c r="K1327" s="42"/>
      <c r="L1327" s="42"/>
      <c r="M1327" s="42"/>
      <c r="N1327" s="42"/>
      <c r="O1327" s="42"/>
      <c r="P1327" s="42"/>
      <c r="Q1327" s="42"/>
      <c r="R1327" s="42"/>
      <c r="S1327" s="42"/>
      <c r="T1327" s="42"/>
      <c r="U1327" s="42"/>
      <c r="V1327" s="42"/>
      <c r="W1327" s="42"/>
      <c r="X1327" s="42"/>
      <c r="Y1327" s="42"/>
      <c r="Z1327" s="42"/>
      <c r="AA1327" s="42"/>
      <c r="AB1327" s="42"/>
      <c r="AC1327" s="42"/>
      <c r="AD1327" s="42"/>
      <c r="AE1327" s="42"/>
      <c r="AF1327" s="42"/>
      <c r="AG1327" s="42"/>
      <c r="AH1327" s="42"/>
      <c r="AI1327" s="42"/>
      <c r="AJ1327" s="42"/>
      <c r="AK1327" s="42"/>
      <c r="AL1327" s="42"/>
      <c r="AM1327" s="42"/>
      <c r="AN1327" s="42"/>
      <c r="AO1327" s="42"/>
      <c r="AP1327" s="42"/>
      <c r="AQ1327" s="42"/>
      <c r="AR1327" s="42"/>
      <c r="AS1327" s="42"/>
      <c r="AT1327" s="42"/>
      <c r="AU1327" s="42"/>
      <c r="AV1327" s="42"/>
      <c r="AW1327" s="42"/>
      <c r="AX1327" s="42"/>
      <c r="AY1327" s="42"/>
      <c r="AZ1327" s="42"/>
      <c r="BA1327" s="42"/>
      <c r="BB1327" s="42"/>
      <c r="BC1327" s="42"/>
      <c r="BD1327" s="42"/>
      <c r="BE1327" s="42"/>
      <c r="BF1327" s="42"/>
    </row>
    <row r="1328" spans="1:58" hidden="1">
      <c r="A1328" s="52"/>
      <c r="B1328" s="52"/>
      <c r="C1328" s="52"/>
      <c r="D1328" s="83"/>
      <c r="E1328" s="83"/>
      <c r="F1328" s="50"/>
      <c r="G1328" s="50"/>
      <c r="H1328" s="52"/>
      <c r="I1328" s="52"/>
      <c r="J1328" s="42"/>
      <c r="K1328" s="42"/>
      <c r="L1328" s="42"/>
      <c r="M1328" s="42"/>
      <c r="N1328" s="42"/>
      <c r="O1328" s="42"/>
      <c r="P1328" s="42"/>
      <c r="Q1328" s="42"/>
      <c r="R1328" s="42"/>
      <c r="S1328" s="42"/>
      <c r="T1328" s="42"/>
      <c r="U1328" s="42"/>
      <c r="V1328" s="42"/>
      <c r="W1328" s="42"/>
      <c r="X1328" s="42"/>
      <c r="Y1328" s="42"/>
      <c r="Z1328" s="42"/>
      <c r="AA1328" s="42"/>
      <c r="AB1328" s="42"/>
      <c r="AC1328" s="42"/>
      <c r="AD1328" s="42"/>
      <c r="AE1328" s="42"/>
      <c r="AF1328" s="42"/>
      <c r="AG1328" s="42"/>
      <c r="AH1328" s="42"/>
      <c r="AI1328" s="42"/>
      <c r="AJ1328" s="42"/>
      <c r="AK1328" s="42"/>
      <c r="AL1328" s="42"/>
      <c r="AM1328" s="42"/>
      <c r="AN1328" s="42"/>
      <c r="AO1328" s="42"/>
      <c r="AP1328" s="42"/>
      <c r="AQ1328" s="42"/>
      <c r="AR1328" s="42"/>
      <c r="AS1328" s="42"/>
      <c r="AT1328" s="42"/>
      <c r="AU1328" s="42"/>
      <c r="AV1328" s="42"/>
      <c r="AW1328" s="42"/>
      <c r="AX1328" s="42"/>
      <c r="AY1328" s="42"/>
      <c r="AZ1328" s="42"/>
      <c r="BA1328" s="42"/>
      <c r="BB1328" s="42"/>
      <c r="BC1328" s="42"/>
      <c r="BD1328" s="42"/>
      <c r="BE1328" s="42"/>
      <c r="BF1328" s="42"/>
    </row>
    <row r="1329" spans="1:58" hidden="1">
      <c r="A1329" s="52"/>
      <c r="B1329" s="52"/>
      <c r="C1329" s="52"/>
      <c r="D1329" s="83"/>
      <c r="E1329" s="83"/>
      <c r="F1329" s="50"/>
      <c r="G1329" s="50"/>
      <c r="H1329" s="52"/>
      <c r="I1329" s="52"/>
      <c r="J1329" s="42"/>
      <c r="K1329" s="42"/>
      <c r="L1329" s="42"/>
      <c r="M1329" s="42"/>
      <c r="N1329" s="42"/>
      <c r="O1329" s="42"/>
      <c r="P1329" s="42"/>
      <c r="Q1329" s="42"/>
      <c r="R1329" s="42"/>
      <c r="S1329" s="42"/>
      <c r="T1329" s="42"/>
      <c r="U1329" s="42"/>
      <c r="V1329" s="42"/>
      <c r="W1329" s="42"/>
      <c r="X1329" s="42"/>
      <c r="Y1329" s="42"/>
      <c r="Z1329" s="42"/>
      <c r="AA1329" s="42"/>
      <c r="AB1329" s="42"/>
      <c r="AC1329" s="42"/>
      <c r="AD1329" s="42"/>
      <c r="AE1329" s="42"/>
      <c r="AF1329" s="42"/>
      <c r="AG1329" s="42"/>
      <c r="AH1329" s="42"/>
      <c r="AI1329" s="42"/>
      <c r="AJ1329" s="42"/>
      <c r="AK1329" s="42"/>
      <c r="AL1329" s="42"/>
      <c r="AM1329" s="42"/>
      <c r="AN1329" s="42"/>
      <c r="AO1329" s="42"/>
      <c r="AP1329" s="42"/>
      <c r="AQ1329" s="42"/>
      <c r="AR1329" s="42"/>
      <c r="AS1329" s="42"/>
      <c r="AT1329" s="42"/>
      <c r="AU1329" s="42"/>
      <c r="AV1329" s="42"/>
      <c r="AW1329" s="42"/>
      <c r="AX1329" s="42"/>
      <c r="AY1329" s="42"/>
      <c r="AZ1329" s="42"/>
      <c r="BA1329" s="42"/>
      <c r="BB1329" s="42"/>
      <c r="BC1329" s="42"/>
      <c r="BD1329" s="42"/>
      <c r="BE1329" s="42"/>
      <c r="BF1329" s="42"/>
    </row>
    <row r="1330" spans="1:58" hidden="1">
      <c r="A1330" s="52"/>
      <c r="B1330" s="52"/>
      <c r="C1330" s="52"/>
      <c r="D1330" s="83"/>
      <c r="E1330" s="83"/>
      <c r="F1330" s="50"/>
      <c r="G1330" s="50"/>
      <c r="H1330" s="52"/>
      <c r="I1330" s="52"/>
      <c r="J1330" s="42"/>
      <c r="K1330" s="42"/>
      <c r="L1330" s="42"/>
      <c r="M1330" s="42"/>
      <c r="N1330" s="42"/>
      <c r="O1330" s="42"/>
      <c r="P1330" s="42"/>
      <c r="Q1330" s="42"/>
      <c r="R1330" s="42"/>
      <c r="S1330" s="42"/>
      <c r="T1330" s="42"/>
      <c r="U1330" s="42"/>
      <c r="V1330" s="42"/>
      <c r="W1330" s="42"/>
      <c r="X1330" s="42"/>
      <c r="Y1330" s="42"/>
      <c r="Z1330" s="42"/>
      <c r="AA1330" s="42"/>
      <c r="AB1330" s="42"/>
      <c r="AC1330" s="42"/>
      <c r="AD1330" s="42"/>
      <c r="AE1330" s="42"/>
      <c r="AF1330" s="42"/>
      <c r="AG1330" s="42"/>
      <c r="AH1330" s="42"/>
      <c r="AI1330" s="42"/>
      <c r="AJ1330" s="42"/>
      <c r="AK1330" s="42"/>
      <c r="AL1330" s="42"/>
      <c r="AM1330" s="42"/>
      <c r="AN1330" s="42"/>
      <c r="AO1330" s="42"/>
      <c r="AP1330" s="42"/>
      <c r="AQ1330" s="42"/>
      <c r="AR1330" s="42"/>
      <c r="AS1330" s="42"/>
      <c r="AT1330" s="42"/>
      <c r="AU1330" s="42"/>
      <c r="AV1330" s="42"/>
      <c r="AW1330" s="42"/>
      <c r="AX1330" s="42"/>
      <c r="AY1330" s="42"/>
      <c r="AZ1330" s="42"/>
      <c r="BA1330" s="42"/>
      <c r="BB1330" s="42"/>
      <c r="BC1330" s="42"/>
      <c r="BD1330" s="42"/>
      <c r="BE1330" s="42"/>
      <c r="BF1330" s="42"/>
    </row>
    <row r="1331" spans="1:58" hidden="1">
      <c r="A1331" s="52"/>
      <c r="B1331" s="52"/>
      <c r="C1331" s="52"/>
      <c r="D1331" s="83"/>
      <c r="E1331" s="83"/>
      <c r="F1331" s="50"/>
      <c r="G1331" s="50"/>
      <c r="H1331" s="52"/>
      <c r="I1331" s="52"/>
      <c r="J1331" s="42"/>
      <c r="K1331" s="42"/>
      <c r="L1331" s="42"/>
      <c r="M1331" s="42"/>
      <c r="N1331" s="42"/>
      <c r="O1331" s="42"/>
      <c r="P1331" s="42"/>
      <c r="Q1331" s="42"/>
      <c r="R1331" s="42"/>
      <c r="S1331" s="42"/>
      <c r="T1331" s="42"/>
      <c r="U1331" s="42"/>
      <c r="V1331" s="42"/>
      <c r="W1331" s="42"/>
      <c r="X1331" s="42"/>
      <c r="Y1331" s="42"/>
      <c r="Z1331" s="42"/>
      <c r="AA1331" s="42"/>
      <c r="AB1331" s="42"/>
      <c r="AC1331" s="42"/>
      <c r="AD1331" s="42"/>
      <c r="AE1331" s="42"/>
      <c r="AF1331" s="42"/>
      <c r="AG1331" s="42"/>
      <c r="AH1331" s="42"/>
      <c r="AI1331" s="42"/>
      <c r="AJ1331" s="42"/>
      <c r="AK1331" s="42"/>
      <c r="AL1331" s="42"/>
      <c r="AM1331" s="42"/>
      <c r="AN1331" s="42"/>
      <c r="AO1331" s="42"/>
      <c r="AP1331" s="42"/>
      <c r="AQ1331" s="42"/>
      <c r="AR1331" s="42"/>
      <c r="AS1331" s="42"/>
      <c r="AT1331" s="42"/>
      <c r="AU1331" s="42"/>
      <c r="AV1331" s="42"/>
      <c r="AW1331" s="42"/>
      <c r="AX1331" s="42"/>
      <c r="AY1331" s="42"/>
      <c r="AZ1331" s="42"/>
      <c r="BA1331" s="42"/>
      <c r="BB1331" s="42"/>
      <c r="BC1331" s="42"/>
      <c r="BD1331" s="42"/>
      <c r="BE1331" s="42"/>
      <c r="BF1331" s="42"/>
    </row>
    <row r="1332" spans="1:58" hidden="1">
      <c r="A1332" s="52"/>
      <c r="B1332" s="52"/>
      <c r="C1332" s="52"/>
      <c r="D1332" s="83"/>
      <c r="E1332" s="83"/>
      <c r="F1332" s="50"/>
      <c r="G1332" s="50"/>
      <c r="H1332" s="52"/>
      <c r="I1332" s="52"/>
      <c r="J1332" s="42"/>
      <c r="K1332" s="42"/>
      <c r="L1332" s="42"/>
      <c r="M1332" s="42"/>
      <c r="N1332" s="42"/>
      <c r="O1332" s="42"/>
      <c r="P1332" s="42"/>
      <c r="Q1332" s="42"/>
      <c r="R1332" s="42"/>
      <c r="S1332" s="42"/>
      <c r="T1332" s="42"/>
      <c r="U1332" s="42"/>
      <c r="V1332" s="42"/>
      <c r="W1332" s="42"/>
      <c r="X1332" s="42"/>
      <c r="Y1332" s="42"/>
      <c r="Z1332" s="42"/>
      <c r="AA1332" s="42"/>
      <c r="AB1332" s="42"/>
      <c r="AC1332" s="42"/>
      <c r="AD1332" s="42"/>
      <c r="AE1332" s="42"/>
      <c r="AF1332" s="42"/>
      <c r="AG1332" s="42"/>
      <c r="AH1332" s="42"/>
      <c r="AI1332" s="42"/>
      <c r="AJ1332" s="42"/>
      <c r="AK1332" s="42"/>
      <c r="AL1332" s="42"/>
      <c r="AM1332" s="42"/>
      <c r="AN1332" s="42"/>
      <c r="AO1332" s="42"/>
      <c r="AP1332" s="42"/>
      <c r="AQ1332" s="42"/>
      <c r="AR1332" s="42"/>
      <c r="AS1332" s="42"/>
      <c r="AT1332" s="42"/>
      <c r="AU1332" s="42"/>
      <c r="AV1332" s="42"/>
      <c r="AW1332" s="42"/>
      <c r="AX1332" s="42"/>
      <c r="AY1332" s="42"/>
      <c r="AZ1332" s="42"/>
      <c r="BA1332" s="42"/>
      <c r="BB1332" s="42"/>
      <c r="BC1332" s="42"/>
      <c r="BD1332" s="42"/>
      <c r="BE1332" s="42"/>
      <c r="BF1332" s="42"/>
    </row>
    <row r="1333" spans="1:58" hidden="1">
      <c r="A1333" s="52"/>
      <c r="B1333" s="52"/>
      <c r="C1333" s="52"/>
      <c r="D1333" s="83"/>
      <c r="E1333" s="83"/>
      <c r="F1333" s="50"/>
      <c r="G1333" s="50"/>
      <c r="H1333" s="52"/>
      <c r="I1333" s="52"/>
      <c r="J1333" s="42"/>
      <c r="K1333" s="42"/>
      <c r="L1333" s="42"/>
      <c r="M1333" s="42"/>
      <c r="N1333" s="42"/>
      <c r="O1333" s="42"/>
      <c r="P1333" s="42"/>
      <c r="Q1333" s="42"/>
      <c r="R1333" s="42"/>
      <c r="S1333" s="42"/>
      <c r="T1333" s="42"/>
      <c r="U1333" s="42"/>
      <c r="V1333" s="42"/>
      <c r="W1333" s="42"/>
      <c r="X1333" s="42"/>
      <c r="Y1333" s="42"/>
      <c r="Z1333" s="42"/>
      <c r="AA1333" s="42"/>
      <c r="AB1333" s="42"/>
      <c r="AC1333" s="42"/>
      <c r="AD1333" s="42"/>
      <c r="AE1333" s="42"/>
      <c r="AF1333" s="42"/>
      <c r="AG1333" s="42"/>
      <c r="AH1333" s="42"/>
      <c r="AI1333" s="42"/>
      <c r="AJ1333" s="42"/>
      <c r="AK1333" s="42"/>
      <c r="AL1333" s="42"/>
      <c r="AM1333" s="42"/>
      <c r="AN1333" s="42"/>
      <c r="AO1333" s="42"/>
      <c r="AP1333" s="42"/>
      <c r="AQ1333" s="42"/>
      <c r="AR1333" s="42"/>
      <c r="AS1333" s="42"/>
      <c r="AT1333" s="42"/>
      <c r="AU1333" s="42"/>
      <c r="AV1333" s="42"/>
      <c r="AW1333" s="42"/>
      <c r="AX1333" s="42"/>
      <c r="AY1333" s="42"/>
      <c r="AZ1333" s="42"/>
      <c r="BA1333" s="42"/>
      <c r="BB1333" s="42"/>
      <c r="BC1333" s="42"/>
      <c r="BD1333" s="42"/>
      <c r="BE1333" s="42"/>
      <c r="BF1333" s="42"/>
    </row>
    <row r="1334" spans="1:58" hidden="1">
      <c r="A1334" s="52"/>
      <c r="B1334" s="52"/>
      <c r="C1334" s="52"/>
      <c r="D1334" s="83"/>
      <c r="E1334" s="83"/>
      <c r="F1334" s="50"/>
      <c r="G1334" s="50"/>
      <c r="H1334" s="52"/>
      <c r="I1334" s="52"/>
      <c r="J1334" s="42"/>
      <c r="K1334" s="42"/>
      <c r="L1334" s="42"/>
      <c r="M1334" s="42"/>
      <c r="N1334" s="42"/>
      <c r="O1334" s="42"/>
      <c r="P1334" s="42"/>
      <c r="Q1334" s="42"/>
      <c r="R1334" s="42"/>
      <c r="S1334" s="42"/>
      <c r="T1334" s="42"/>
      <c r="U1334" s="42"/>
      <c r="V1334" s="42"/>
      <c r="W1334" s="42"/>
      <c r="X1334" s="42"/>
      <c r="Y1334" s="42"/>
      <c r="Z1334" s="42"/>
      <c r="AA1334" s="42"/>
      <c r="AB1334" s="42"/>
      <c r="AC1334" s="42"/>
      <c r="AD1334" s="42"/>
      <c r="AE1334" s="42"/>
      <c r="AF1334" s="42"/>
      <c r="AG1334" s="42"/>
      <c r="AH1334" s="42"/>
      <c r="AI1334" s="42"/>
      <c r="AJ1334" s="42"/>
      <c r="AK1334" s="42"/>
      <c r="AL1334" s="42"/>
      <c r="AM1334" s="42"/>
      <c r="AN1334" s="42"/>
      <c r="AO1334" s="42"/>
      <c r="AP1334" s="42"/>
      <c r="AQ1334" s="42"/>
      <c r="AR1334" s="42"/>
      <c r="AS1334" s="42"/>
      <c r="AT1334" s="42"/>
      <c r="AU1334" s="42"/>
      <c r="AV1334" s="42"/>
      <c r="AW1334" s="42"/>
      <c r="AX1334" s="42"/>
      <c r="AY1334" s="42"/>
      <c r="AZ1334" s="42"/>
      <c r="BA1334" s="42"/>
      <c r="BB1334" s="42"/>
      <c r="BC1334" s="42"/>
      <c r="BD1334" s="42"/>
      <c r="BE1334" s="42"/>
      <c r="BF1334" s="42"/>
    </row>
    <row r="1335" spans="1:58" hidden="1">
      <c r="A1335" s="52"/>
      <c r="B1335" s="52"/>
      <c r="C1335" s="52"/>
      <c r="D1335" s="83"/>
      <c r="E1335" s="83"/>
      <c r="F1335" s="50"/>
      <c r="G1335" s="50"/>
      <c r="H1335" s="52"/>
      <c r="I1335" s="52"/>
      <c r="J1335" s="42"/>
      <c r="K1335" s="42"/>
      <c r="L1335" s="42"/>
      <c r="M1335" s="42"/>
      <c r="N1335" s="42"/>
      <c r="O1335" s="42"/>
      <c r="P1335" s="42"/>
      <c r="Q1335" s="42"/>
      <c r="R1335" s="42"/>
      <c r="S1335" s="42"/>
      <c r="T1335" s="42"/>
      <c r="U1335" s="42"/>
      <c r="V1335" s="42"/>
      <c r="W1335" s="42"/>
      <c r="X1335" s="42"/>
      <c r="Y1335" s="42"/>
      <c r="Z1335" s="42"/>
      <c r="AA1335" s="42"/>
      <c r="AB1335" s="42"/>
      <c r="AC1335" s="42"/>
      <c r="AD1335" s="42"/>
      <c r="AE1335" s="42"/>
      <c r="AF1335" s="42"/>
      <c r="AG1335" s="42"/>
      <c r="AH1335" s="42"/>
      <c r="AI1335" s="42"/>
      <c r="AJ1335" s="42"/>
      <c r="AK1335" s="42"/>
      <c r="AL1335" s="42"/>
      <c r="AM1335" s="42"/>
      <c r="AN1335" s="42"/>
      <c r="AO1335" s="42"/>
      <c r="AP1335" s="42"/>
      <c r="AQ1335" s="42"/>
      <c r="AR1335" s="42"/>
      <c r="AS1335" s="42"/>
      <c r="AT1335" s="42"/>
      <c r="AU1335" s="42"/>
      <c r="AV1335" s="42"/>
      <c r="AW1335" s="42"/>
      <c r="AX1335" s="42"/>
      <c r="AY1335" s="42"/>
      <c r="AZ1335" s="42"/>
      <c r="BA1335" s="42"/>
      <c r="BB1335" s="42"/>
      <c r="BC1335" s="42"/>
      <c r="BD1335" s="42"/>
      <c r="BE1335" s="42"/>
      <c r="BF1335" s="42"/>
    </row>
    <row r="1336" spans="1:58">
      <c r="A1336" s="52"/>
      <c r="B1336" s="52"/>
      <c r="C1336" s="52"/>
      <c r="D1336" s="83"/>
      <c r="E1336" s="83"/>
      <c r="F1336" s="50"/>
      <c r="G1336" s="50"/>
      <c r="H1336" s="52"/>
      <c r="I1336" s="52"/>
      <c r="J1336" s="42"/>
      <c r="K1336" s="42"/>
      <c r="L1336" s="42"/>
      <c r="M1336" s="42"/>
      <c r="N1336" s="42"/>
      <c r="O1336" s="42"/>
      <c r="P1336" s="42"/>
      <c r="Q1336" s="42"/>
      <c r="R1336" s="42"/>
      <c r="S1336" s="42"/>
      <c r="T1336" s="42"/>
      <c r="U1336" s="42"/>
      <c r="V1336" s="42"/>
      <c r="W1336" s="42"/>
      <c r="X1336" s="42"/>
      <c r="Y1336" s="42"/>
      <c r="Z1336" s="42"/>
      <c r="AA1336" s="42"/>
      <c r="AB1336" s="42"/>
      <c r="AC1336" s="42"/>
      <c r="AD1336" s="42"/>
      <c r="AE1336" s="42"/>
      <c r="AF1336" s="42"/>
      <c r="AG1336" s="42"/>
      <c r="AH1336" s="42"/>
      <c r="AI1336" s="42"/>
      <c r="AJ1336" s="42"/>
      <c r="AK1336" s="42"/>
      <c r="AL1336" s="42"/>
      <c r="AM1336" s="42"/>
      <c r="AN1336" s="42"/>
      <c r="AO1336" s="42"/>
      <c r="AP1336" s="42"/>
      <c r="AQ1336" s="42"/>
      <c r="AR1336" s="42"/>
      <c r="AS1336" s="42"/>
      <c r="AT1336" s="42"/>
      <c r="AU1336" s="42"/>
      <c r="AV1336" s="42"/>
      <c r="AW1336" s="42"/>
      <c r="AX1336" s="42"/>
      <c r="AY1336" s="42"/>
      <c r="AZ1336" s="42"/>
      <c r="BA1336" s="42"/>
      <c r="BB1336" s="42"/>
      <c r="BC1336" s="42"/>
      <c r="BD1336" s="42"/>
      <c r="BE1336" s="42"/>
      <c r="BF1336" s="42"/>
    </row>
    <row r="1337" spans="1:58">
      <c r="A1337" s="52"/>
      <c r="B1337" s="52"/>
      <c r="C1337" s="52"/>
      <c r="D1337" s="83"/>
      <c r="E1337" s="83"/>
      <c r="F1337" s="50"/>
      <c r="G1337" s="50"/>
      <c r="H1337" s="52"/>
      <c r="I1337" s="52"/>
      <c r="J1337" s="42"/>
      <c r="K1337" s="42"/>
      <c r="L1337" s="42"/>
      <c r="M1337" s="42"/>
      <c r="N1337" s="42"/>
      <c r="O1337" s="42"/>
      <c r="P1337" s="42"/>
      <c r="Q1337" s="42"/>
      <c r="R1337" s="42"/>
      <c r="S1337" s="42"/>
      <c r="T1337" s="42"/>
      <c r="U1337" s="42"/>
      <c r="V1337" s="42"/>
      <c r="W1337" s="42"/>
      <c r="X1337" s="42"/>
      <c r="Y1337" s="42"/>
      <c r="Z1337" s="42"/>
      <c r="AA1337" s="42"/>
      <c r="AB1337" s="42"/>
      <c r="AC1337" s="42"/>
      <c r="AD1337" s="42"/>
      <c r="AE1337" s="42"/>
      <c r="AF1337" s="42"/>
      <c r="AG1337" s="42"/>
      <c r="AH1337" s="42"/>
      <c r="AI1337" s="42"/>
      <c r="AJ1337" s="42"/>
      <c r="AK1337" s="42"/>
      <c r="AL1337" s="42"/>
      <c r="AM1337" s="42"/>
      <c r="AN1337" s="42"/>
      <c r="AO1337" s="42"/>
      <c r="AP1337" s="42"/>
      <c r="AQ1337" s="42"/>
      <c r="AR1337" s="42"/>
      <c r="AS1337" s="42"/>
      <c r="AT1337" s="42"/>
      <c r="AU1337" s="42"/>
      <c r="AV1337" s="42"/>
      <c r="AW1337" s="42"/>
      <c r="AX1337" s="42"/>
      <c r="AY1337" s="42"/>
      <c r="AZ1337" s="42"/>
      <c r="BA1337" s="42"/>
      <c r="BB1337" s="42"/>
      <c r="BC1337" s="42"/>
      <c r="BD1337" s="42"/>
      <c r="BE1337" s="42"/>
      <c r="BF1337" s="42"/>
    </row>
    <row r="1338" spans="1:58">
      <c r="A1338" s="52"/>
      <c r="B1338" s="52"/>
      <c r="C1338" s="52"/>
      <c r="D1338" s="83"/>
      <c r="E1338" s="83"/>
      <c r="F1338" s="50"/>
      <c r="G1338" s="50"/>
      <c r="H1338" s="52"/>
      <c r="I1338" s="52"/>
      <c r="J1338" s="42"/>
      <c r="K1338" s="42"/>
      <c r="L1338" s="42"/>
      <c r="M1338" s="42"/>
      <c r="N1338" s="42"/>
      <c r="O1338" s="42"/>
      <c r="P1338" s="42"/>
      <c r="Q1338" s="42"/>
      <c r="R1338" s="42"/>
      <c r="S1338" s="42"/>
      <c r="T1338" s="42"/>
      <c r="U1338" s="42"/>
      <c r="V1338" s="42"/>
      <c r="W1338" s="42"/>
      <c r="X1338" s="42"/>
      <c r="Y1338" s="42"/>
      <c r="Z1338" s="42"/>
      <c r="AA1338" s="42"/>
      <c r="AB1338" s="42"/>
      <c r="AC1338" s="42"/>
      <c r="AD1338" s="42"/>
      <c r="AE1338" s="42"/>
      <c r="AF1338" s="42"/>
      <c r="AG1338" s="42"/>
      <c r="AH1338" s="42"/>
      <c r="AI1338" s="42"/>
      <c r="AJ1338" s="42"/>
      <c r="AK1338" s="42"/>
      <c r="AL1338" s="42"/>
      <c r="AM1338" s="42"/>
      <c r="AN1338" s="42"/>
      <c r="AO1338" s="42"/>
      <c r="AP1338" s="42"/>
      <c r="AQ1338" s="42"/>
      <c r="AR1338" s="42"/>
      <c r="AS1338" s="42"/>
      <c r="AT1338" s="42"/>
      <c r="AU1338" s="42"/>
      <c r="AV1338" s="42"/>
      <c r="AW1338" s="42"/>
      <c r="AX1338" s="42"/>
      <c r="AY1338" s="42"/>
      <c r="AZ1338" s="42"/>
      <c r="BA1338" s="42"/>
      <c r="BB1338" s="42"/>
      <c r="BC1338" s="42"/>
      <c r="BD1338" s="42"/>
      <c r="BE1338" s="42"/>
      <c r="BF1338" s="42"/>
    </row>
  </sheetData>
  <mergeCells count="31">
    <mergeCell ref="C466:C467"/>
    <mergeCell ref="J1:P1"/>
    <mergeCell ref="Q1:W1"/>
    <mergeCell ref="A1:A3"/>
    <mergeCell ref="B1:B3"/>
    <mergeCell ref="C1:C3"/>
    <mergeCell ref="D1:E1"/>
    <mergeCell ref="E2:E3"/>
    <mergeCell ref="D2:D3"/>
    <mergeCell ref="AS1:AY1"/>
    <mergeCell ref="AL1:AR1"/>
    <mergeCell ref="AZ1:BF1"/>
    <mergeCell ref="AS2:AY2"/>
    <mergeCell ref="AL2:AR2"/>
    <mergeCell ref="AZ2:BF2"/>
    <mergeCell ref="X1:AD1"/>
    <mergeCell ref="AE1:AK1"/>
    <mergeCell ref="A991:I991"/>
    <mergeCell ref="A943:B943"/>
    <mergeCell ref="H944:H945"/>
    <mergeCell ref="C968:C969"/>
    <mergeCell ref="H647:H649"/>
    <mergeCell ref="H662:H666"/>
    <mergeCell ref="F1:F3"/>
    <mergeCell ref="G1:G3"/>
    <mergeCell ref="J2:P2"/>
    <mergeCell ref="Q2:W2"/>
    <mergeCell ref="X2:AD2"/>
    <mergeCell ref="AE2:AK2"/>
    <mergeCell ref="H1:H3"/>
    <mergeCell ref="I1:I3"/>
  </mergeCells>
  <dataValidations count="2">
    <dataValidation type="list" allowBlank="1" showInputMessage="1" sqref="E781">
      <formula1>"CAR, NCR, I, II, III, IVA, IVB, V, VI, VII, VIII, IX, X, XI, XII, XIII, ARMM,  "</formula1>
    </dataValidation>
    <dataValidation type="list" allowBlank="1" showInputMessage="1" sqref="D752 D781">
      <formula1>"Nationwide, Interregional, Region-Specific,  "</formula1>
    </dataValidation>
  </dataValidations>
  <hyperlinks>
    <hyperlink ref="A1008" r:id="rId1" display="http://www.google.com.ph/url?sa=t&amp;rct=j&amp;q=&amp;esrc=s&amp;source=web&amp;cd=4&amp;cad=rja&amp;ved=0CEkQFjAD&amp;url=http%3A%2F%2Ffil.wikipilipinas.org%2Findex.php%3Ftitle%3DNational_Disaster_Coordinating_Council&amp;ei=7LVTUsXhMcSUiAeWgoHIDw&amp;usg=AFQjCNH3ILX7VNic_Y6YHfM4owKcB9_hiw&amp;bvm=bv.53537100,d.aGc"/>
    <hyperlink ref="A1009" r:id="rId2" display="http://www.google.com.ph/url?sa=t&amp;rct=j&amp;q=&amp;esrc=s&amp;source=web&amp;cd=1&amp;cad=rja&amp;ved=0CCoQFjAA&amp;url=http%3A%2F%2Fwww.ntc.gov.ph%2F&amp;ei=OrZTUr2QA6boiAfC7IDAAw&amp;usg=AFQjCNGVH4EaQNoJNNoBGkXFdl_7zC_2kA&amp;bvm=bv.53537100,d.aGc"/>
    <hyperlink ref="A1011" r:id="rId3" display="http://www.google.com.ph/url?sa=t&amp;rct=j&amp;q=&amp;esrc=s&amp;source=web&amp;cd=3&amp;cad=rja&amp;ved=0CDUQFjAC&amp;url=http%3A%2F%2Fwww.philpost7.com%2F&amp;ei=hLZTUoeIIeatiQeUn4CAAw&amp;usg=AFQjCNHGxI4b7f6o1uieuifOubd9vnAbxA&amp;bvm=bv.53537100,d.aGc"/>
    <hyperlink ref="A1067" r:id="rId4" display="http://www.google.com.ph/url?sa=t&amp;rct=j&amp;q=&amp;esrc=s&amp;source=web&amp;cd=4&amp;cad=rja&amp;ved=0CEkQFjAD&amp;url=http%3A%2F%2Ffil.wikipilipinas.org%2Findex.php%3Ftitle%3DNational_Disaster_Coordinating_Council&amp;ei=7LVTUsXhMcSUiAeWgoHIDw&amp;usg=AFQjCNH3ILX7VNic_Y6YHfM4owKcB9_hiw&amp;bvm=bv.53537100,d.aGc"/>
    <hyperlink ref="A1068" r:id="rId5" display="http://www.google.com.ph/url?sa=t&amp;rct=j&amp;q=&amp;esrc=s&amp;source=web&amp;cd=1&amp;cad=rja&amp;ved=0CCoQFjAA&amp;url=http%3A%2F%2Fwww.ntc.gov.ph%2F&amp;ei=OrZTUr2QA6boiAfC7IDAAw&amp;usg=AFQjCNGVH4EaQNoJNNoBGkXFdl_7zC_2kA&amp;bvm=bv.53537100,d.aGc"/>
    <hyperlink ref="A1070" r:id="rId6" display="http://www.google.com.ph/url?sa=t&amp;rct=j&amp;q=&amp;esrc=s&amp;source=web&amp;cd=3&amp;cad=rja&amp;ved=0CDUQFjAC&amp;url=http%3A%2F%2Fwww.philpost7.com%2F&amp;ei=hLZTUoeIIeatiQeUn4CAAw&amp;usg=AFQjCNHGxI4b7f6o1uieuifOubd9vnAbxA&amp;bvm=bv.53537100,d.aGc"/>
    <hyperlink ref="A1094" r:id="rId7" display="http://www.google.com.ph/url?sa=t&amp;rct=j&amp;q=&amp;esrc=s&amp;source=web&amp;cd=4&amp;cad=rja&amp;ved=0CEkQFjAD&amp;url=http%3A%2F%2Ffil.wikipilipinas.org%2Findex.php%3Ftitle%3DNational_Disaster_Coordinating_Council&amp;ei=7LVTUsXhMcSUiAeWgoHIDw&amp;usg=AFQjCNH3ILX7VNic_Y6YHfM4owKcB9_hiw&amp;bvm=bv.53537100,d.aGc"/>
    <hyperlink ref="A1095" r:id="rId8" display="http://www.google.com.ph/url?sa=t&amp;rct=j&amp;q=&amp;esrc=s&amp;source=web&amp;cd=1&amp;cad=rja&amp;ved=0CCoQFjAA&amp;url=http%3A%2F%2Fwww.ntc.gov.ph%2F&amp;ei=OrZTUr2QA6boiAfC7IDAAw&amp;usg=AFQjCNGVH4EaQNoJNNoBGkXFdl_7zC_2kA&amp;bvm=bv.53537100,d.aGc"/>
    <hyperlink ref="A1097" r:id="rId9" display="http://www.google.com.ph/url?sa=t&amp;rct=j&amp;q=&amp;esrc=s&amp;source=web&amp;cd=3&amp;cad=rja&amp;ved=0CDUQFjAC&amp;url=http%3A%2F%2Fwww.philpost7.com%2F&amp;ei=hLZTUoeIIeatiQeUn4CAAw&amp;usg=AFQjCNHGxI4b7f6o1uieuifOubd9vnAbxA&amp;bvm=bv.53537100,d.aGc"/>
    <hyperlink ref="A1121" r:id="rId10" display="http://www.google.com.ph/url?sa=t&amp;rct=j&amp;q=&amp;esrc=s&amp;source=web&amp;cd=4&amp;cad=rja&amp;ved=0CEkQFjAD&amp;url=http%3A%2F%2Ffil.wikipilipinas.org%2Findex.php%3Ftitle%3DNational_Disaster_Coordinating_Council&amp;ei=7LVTUsXhMcSUiAeWgoHIDw&amp;usg=AFQjCNH3ILX7VNic_Y6YHfM4owKcB9_hiw&amp;bvm=bv.53537100,d.aGc"/>
    <hyperlink ref="A1122" r:id="rId11" display="http://www.google.com.ph/url?sa=t&amp;rct=j&amp;q=&amp;esrc=s&amp;source=web&amp;cd=1&amp;cad=rja&amp;ved=0CCoQFjAA&amp;url=http%3A%2F%2Fwww.ntc.gov.ph%2F&amp;ei=OrZTUr2QA6boiAfC7IDAAw&amp;usg=AFQjCNGVH4EaQNoJNNoBGkXFdl_7zC_2kA&amp;bvm=bv.53537100,d.aGc"/>
    <hyperlink ref="A1124" r:id="rId12" display="http://www.google.com.ph/url?sa=t&amp;rct=j&amp;q=&amp;esrc=s&amp;source=web&amp;cd=3&amp;cad=rja&amp;ved=0CDUQFjAC&amp;url=http%3A%2F%2Fwww.philpost7.com%2F&amp;ei=hLZTUoeIIeatiQeUn4CAAw&amp;usg=AFQjCNHGxI4b7f6o1uieuifOubd9vnAbxA&amp;bvm=bv.53537100,d.aGc"/>
    <hyperlink ref="A1148" r:id="rId13" display="http://www.google.com.ph/url?sa=t&amp;rct=j&amp;q=&amp;esrc=s&amp;source=web&amp;cd=4&amp;cad=rja&amp;ved=0CEkQFjAD&amp;url=http%3A%2F%2Ffil.wikipilipinas.org%2Findex.php%3Ftitle%3DNational_Disaster_Coordinating_Council&amp;ei=7LVTUsXhMcSUiAeWgoHIDw&amp;usg=AFQjCNH3ILX7VNic_Y6YHfM4owKcB9_hiw&amp;bvm=bv.53537100,d.aGc"/>
    <hyperlink ref="A1149" r:id="rId14" display="http://www.google.com.ph/url?sa=t&amp;rct=j&amp;q=&amp;esrc=s&amp;source=web&amp;cd=1&amp;cad=rja&amp;ved=0CCoQFjAA&amp;url=http%3A%2F%2Fwww.ntc.gov.ph%2F&amp;ei=OrZTUr2QA6boiAfC7IDAAw&amp;usg=AFQjCNGVH4EaQNoJNNoBGkXFdl_7zC_2kA&amp;bvm=bv.53537100,d.aGc"/>
    <hyperlink ref="A1151" r:id="rId15" display="http://www.google.com.ph/url?sa=t&amp;rct=j&amp;q=&amp;esrc=s&amp;source=web&amp;cd=3&amp;cad=rja&amp;ved=0CDUQFjAC&amp;url=http%3A%2F%2Fwww.philpost7.com%2F&amp;ei=hLZTUoeIIeatiQeUn4CAAw&amp;usg=AFQjCNHGxI4b7f6o1uieuifOubd9vnAbxA&amp;bvm=bv.53537100,d.aGc"/>
    <hyperlink ref="A1175" r:id="rId16" display="http://www.google.com.ph/url?sa=t&amp;rct=j&amp;q=&amp;esrc=s&amp;source=web&amp;cd=4&amp;cad=rja&amp;ved=0CEkQFjAD&amp;url=http%3A%2F%2Ffil.wikipilipinas.org%2Findex.php%3Ftitle%3DNational_Disaster_Coordinating_Council&amp;ei=7LVTUsXhMcSUiAeWgoHIDw&amp;usg=AFQjCNH3ILX7VNic_Y6YHfM4owKcB9_hiw&amp;bvm=bv.53537100,d.aGc"/>
    <hyperlink ref="A1176" r:id="rId17" display="http://www.google.com.ph/url?sa=t&amp;rct=j&amp;q=&amp;esrc=s&amp;source=web&amp;cd=1&amp;cad=rja&amp;ved=0CCoQFjAA&amp;url=http%3A%2F%2Fwww.ntc.gov.ph%2F&amp;ei=OrZTUr2QA6boiAfC7IDAAw&amp;usg=AFQjCNGVH4EaQNoJNNoBGkXFdl_7zC_2kA&amp;bvm=bv.53537100,d.aGc"/>
    <hyperlink ref="A1178" r:id="rId18" display="http://www.google.com.ph/url?sa=t&amp;rct=j&amp;q=&amp;esrc=s&amp;source=web&amp;cd=3&amp;cad=rja&amp;ved=0CDUQFjAC&amp;url=http%3A%2F%2Fwww.philpost7.com%2F&amp;ei=hLZTUoeIIeatiQeUn4CAAw&amp;usg=AFQjCNHGxI4b7f6o1uieuifOubd9vnAbxA&amp;bvm=bv.53537100,d.aGc"/>
  </hyperlinks>
  <printOptions horizontalCentered="1"/>
  <pageMargins left="0.36" right="0.33" top="0.75" bottom="0.75" header="0.3" footer="0.3"/>
  <pageSetup paperSize="9" scale="60" pageOrder="overThenDown" orientation="landscape" r:id="rId19"/>
  <headerFooter>
    <oddHeader>&amp;C&amp;"Arial,Bold"&amp;12Chapter 10: Accelerating Infrastructure Development 
Annex B2: List of Non-Core Investment Programs and Projects (Non-CIPs) with Annual Investment Targets By Source of Financing</oddHeader>
    <oddFooter>&amp;C&amp;"Arial,Bold"&amp;12 2011-2016 Revalidated Public Investment Program &amp;R&amp;"Arial,Regular"&amp;10Page &amp;P of &amp;N</oddFooter>
  </headerFooter>
  <rowBreaks count="10" manualBreakCount="10">
    <brk id="459" max="57" man="1"/>
    <brk id="468" max="57" man="1"/>
    <brk id="645" max="57" man="1"/>
    <brk id="657" max="57" man="1"/>
    <brk id="786" max="16383" man="1"/>
    <brk id="823" max="16383" man="1"/>
    <brk id="894" max="57" man="1"/>
    <brk id="924" max="57" man="1"/>
    <brk id="941" max="57" man="1"/>
    <brk id="960" max="57" man="1"/>
  </rowBreaks>
  <colBreaks count="7" manualBreakCount="7">
    <brk id="9" max="978" man="1"/>
    <brk id="16" max="978" man="1"/>
    <brk id="23" max="978" man="1"/>
    <brk id="30" max="978" man="1"/>
    <brk id="37" max="978" man="1"/>
    <brk id="44" max="978" man="1"/>
    <brk id="51" max="978" man="1"/>
  </colBreaks>
  <legacyDrawing r:id="rId2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7A26F155BAA3C0459295FB8CF2DEE6F9" ma:contentTypeVersion="12" ma:contentTypeDescription="Create a new document." ma:contentTypeScope="" ma:versionID="a7d47b6d51dbf5e68b9ceec58109abbb">
  <xsd:schema xmlns:xsd="http://www.w3.org/2001/XMLSchema" xmlns:xs="http://www.w3.org/2001/XMLSchema" xmlns:p="http://schemas.microsoft.com/office/2006/metadata/properties" xmlns:ns2="2a4f4df2-35ea-41c7-9e83-0ea62a436e0b" xmlns:ns3="3fe2ab7c-8d91-458b-bd16-bbbac8e4a53b" targetNamespace="http://schemas.microsoft.com/office/2006/metadata/properties" ma:root="true" ma:fieldsID="36fd46cedc825808dc5409dd56485476" ns2:_="" ns3:_="">
    <xsd:import namespace="2a4f4df2-35ea-41c7-9e83-0ea62a436e0b"/>
    <xsd:import namespace="3fe2ab7c-8d91-458b-bd16-bbbac8e4a53b"/>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a4f4df2-35ea-41c7-9e83-0ea62a436e0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3fe2ab7c-8d91-458b-bd16-bbbac8e4a53b" elementFormDefault="qualified">
    <xsd:import namespace="http://schemas.microsoft.com/office/2006/documentManagement/types"/>
    <xsd:import namespace="http://schemas.microsoft.com/office/infopath/2007/PartnerControls"/>
    <xsd:element name="SharedWithUsers" ma:index="1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352F70F1-4E88-4FCD-AB21-CDB24E0246E0}"/>
</file>

<file path=customXml/itemProps2.xml><?xml version="1.0" encoding="utf-8"?>
<ds:datastoreItem xmlns:ds="http://schemas.openxmlformats.org/officeDocument/2006/customXml" ds:itemID="{D481A60B-57B1-490A-A00F-8335DEF3C4F8}"/>
</file>

<file path=customXml/itemProps3.xml><?xml version="1.0" encoding="utf-8"?>
<ds:datastoreItem xmlns:ds="http://schemas.openxmlformats.org/officeDocument/2006/customXml" ds:itemID="{E19AE826-B58B-4A21-B4DE-C6B5588CC5BA}"/>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2</vt:i4>
      </vt:variant>
    </vt:vector>
  </HeadingPairs>
  <TitlesOfParts>
    <vt:vector size="3" baseType="lpstr">
      <vt:lpstr>Chapter 10 Annex B2</vt:lpstr>
      <vt:lpstr>'Chapter 10 Annex B2'!Print_Area</vt:lpstr>
      <vt:lpstr>'Chapter 10 Annex B2'!Print_Titles</vt:lpstr>
    </vt:vector>
  </TitlesOfParts>
  <Company>Grizli777</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NEDA</dc:creator>
  <cp:lastModifiedBy>NEDA</cp:lastModifiedBy>
  <cp:lastPrinted>2014-10-09T06:29:02Z</cp:lastPrinted>
  <dcterms:created xsi:type="dcterms:W3CDTF">2014-07-08T06:55:05Z</dcterms:created>
  <dcterms:modified xsi:type="dcterms:W3CDTF">2014-10-09T06:33:31Z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0x0101007A26F155BAA3C0459295FB8CF2DEE6F9</vt:lpwstr>
  </property>
</Properties>
</file>