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810" windowWidth="15600" windowHeight="6075"/>
  </bookViews>
  <sheets>
    <sheet name="Chapter 5 Annex B2" sheetId="13" r:id="rId1"/>
  </sheets>
  <definedNames>
    <definedName name="_xlnm.Print_Area" localSheetId="0">'Chapter 5 Annex B2'!$A$1:$AY$18</definedName>
    <definedName name="_xlnm.Print_Titles" localSheetId="0">'Chapter 5 Annex B2'!$A:$A,'Chapter 5 Annex B2'!$1:$4</definedName>
  </definedNames>
  <calcPr calcId="125725"/>
</workbook>
</file>

<file path=xl/calcChain.xml><?xml version="1.0" encoding="utf-8"?>
<calcChain xmlns="http://schemas.openxmlformats.org/spreadsheetml/2006/main">
  <c r="AH10" i="13"/>
  <c r="AT10"/>
  <c r="AJ10"/>
  <c r="AV10" s="1"/>
  <c r="AV18" s="1"/>
  <c r="AK10"/>
  <c r="AW10" s="1"/>
  <c r="AW18" s="1"/>
  <c r="AL10"/>
  <c r="AX10" s="1"/>
  <c r="AX18" s="1"/>
  <c r="AH11"/>
  <c r="AM11" s="1"/>
  <c r="AT11"/>
  <c r="AY11" s="1"/>
  <c r="AJ11"/>
  <c r="AV11"/>
  <c r="AK11"/>
  <c r="AW11"/>
  <c r="AL11"/>
  <c r="AX11"/>
  <c r="AH12"/>
  <c r="AT12"/>
  <c r="AJ12"/>
  <c r="AV12"/>
  <c r="AK12"/>
  <c r="AW12"/>
  <c r="AL12"/>
  <c r="AX12"/>
  <c r="AH13"/>
  <c r="AT13"/>
  <c r="AI13"/>
  <c r="AU13"/>
  <c r="AJ13"/>
  <c r="AV13"/>
  <c r="AK13"/>
  <c r="AW13"/>
  <c r="AL13"/>
  <c r="AX13" s="1"/>
  <c r="AY13" s="1"/>
  <c r="AL18"/>
  <c r="AH14"/>
  <c r="AI14"/>
  <c r="AJ14"/>
  <c r="AK14"/>
  <c r="AL14"/>
  <c r="AH15"/>
  <c r="AT15"/>
  <c r="AT18" s="1"/>
  <c r="AJ15"/>
  <c r="AV15"/>
  <c r="AK15"/>
  <c r="AW15"/>
  <c r="AL15"/>
  <c r="AX15"/>
  <c r="AH16"/>
  <c r="AT16"/>
  <c r="AI16"/>
  <c r="AU16"/>
  <c r="AJ16"/>
  <c r="AV16"/>
  <c r="AK16"/>
  <c r="AW16"/>
  <c r="AL16"/>
  <c r="AX16"/>
  <c r="AH17"/>
  <c r="AT17"/>
  <c r="AJ17"/>
  <c r="AV17"/>
  <c r="AK17"/>
  <c r="AW17"/>
  <c r="AL17"/>
  <c r="AX17"/>
  <c r="AS17"/>
  <c r="AS15"/>
  <c r="AS13"/>
  <c r="AS12"/>
  <c r="AS18" s="1"/>
  <c r="AS11"/>
  <c r="AS10"/>
  <c r="AG17"/>
  <c r="AG15"/>
  <c r="AG13"/>
  <c r="AG12"/>
  <c r="AG11"/>
  <c r="AG10"/>
  <c r="AA13"/>
  <c r="AA11"/>
  <c r="AA10"/>
  <c r="U17"/>
  <c r="U15"/>
  <c r="U13"/>
  <c r="U12"/>
  <c r="U10"/>
  <c r="O17"/>
  <c r="O11"/>
  <c r="O12"/>
  <c r="O13"/>
  <c r="O15"/>
  <c r="L18"/>
  <c r="M18"/>
  <c r="N18"/>
  <c r="P18"/>
  <c r="R18"/>
  <c r="S18"/>
  <c r="T18"/>
  <c r="V18"/>
  <c r="X18"/>
  <c r="Y18"/>
  <c r="Z18"/>
  <c r="AK18"/>
  <c r="AN18"/>
  <c r="AO18"/>
  <c r="AP18"/>
  <c r="AQ18"/>
  <c r="AR18"/>
  <c r="J18"/>
  <c r="W17"/>
  <c r="AI17"/>
  <c r="AU17" s="1"/>
  <c r="AY17" s="1"/>
  <c r="W15"/>
  <c r="AI15" s="1"/>
  <c r="W12"/>
  <c r="W18" s="1"/>
  <c r="Q11"/>
  <c r="Q18" s="1"/>
  <c r="K10"/>
  <c r="K18" s="1"/>
  <c r="U11"/>
  <c r="U18" s="1"/>
  <c r="AM13"/>
  <c r="AI11"/>
  <c r="O10"/>
  <c r="O18" s="1"/>
  <c r="AU11"/>
  <c r="AJ18"/>
  <c r="AA17"/>
  <c r="AA18" l="1"/>
  <c r="AM15"/>
  <c r="AU15"/>
  <c r="AM17"/>
  <c r="AI10"/>
  <c r="AI12"/>
  <c r="AA15"/>
  <c r="AA12"/>
  <c r="AH18"/>
  <c r="AY15"/>
  <c r="AM10" l="1"/>
  <c r="AU10"/>
  <c r="AI18"/>
  <c r="AM12"/>
  <c r="AU12"/>
  <c r="AY12" s="1"/>
  <c r="AM18" l="1"/>
  <c r="AY10"/>
  <c r="AY18" s="1"/>
  <c r="AU18"/>
</calcChain>
</file>

<file path=xl/sharedStrings.xml><?xml version="1.0" encoding="utf-8"?>
<sst xmlns="http://schemas.openxmlformats.org/spreadsheetml/2006/main" count="159" uniqueCount="100">
  <si>
    <t>Agency Name</t>
  </si>
  <si>
    <t>NG</t>
  </si>
  <si>
    <t>LGUs</t>
  </si>
  <si>
    <t>Subtotal</t>
  </si>
  <si>
    <t xml:space="preserve">Spatial Coverage
</t>
  </si>
  <si>
    <t>GOCC/ GFIs</t>
  </si>
  <si>
    <t>2015</t>
  </si>
  <si>
    <t>2016</t>
  </si>
  <si>
    <t>ODA Grant</t>
  </si>
  <si>
    <t>Private Sector</t>
  </si>
  <si>
    <t>Total Investment Targets</t>
  </si>
  <si>
    <t>PDP Chapter</t>
  </si>
  <si>
    <t>Investment Targets In Thousand Pesos (PhP '000)</t>
  </si>
  <si>
    <t>Program/ Project Title</t>
  </si>
  <si>
    <t>(A)</t>
  </si>
  <si>
    <t>(B)</t>
  </si>
  <si>
    <t>(D)</t>
  </si>
  <si>
    <t>(F)</t>
  </si>
  <si>
    <t>(G)</t>
  </si>
  <si>
    <t>(H)</t>
  </si>
  <si>
    <t>(I)</t>
  </si>
  <si>
    <t>(J)</t>
  </si>
  <si>
    <t>(C)</t>
  </si>
  <si>
    <t>(i) Client Audit System</t>
  </si>
  <si>
    <t>(i) Legal Information System</t>
  </si>
  <si>
    <t>Insurance Commission</t>
  </si>
  <si>
    <t>Nationwide</t>
  </si>
  <si>
    <t>Enhancement of the Licensing system which enable the creation of online and real- time information about insurance entities, agents,pre-need companies, that will be useful to stakeholders</t>
  </si>
  <si>
    <t>This system will provide authentication of all Certificate of Cover issued by insurance companies</t>
  </si>
  <si>
    <t>This system will monitor the submission of Annual Statements of insurance companies. This will also enable the on-line submission of the financial reports to the Insurance Commission which will include among others the summary of operations, investment made, tax premiums losses incurred.</t>
  </si>
  <si>
    <t>Cooperative Development Authority</t>
  </si>
  <si>
    <t>A web-based system that will push for registration of cooperatives and will campaign for membership expansionand push for developmental services.  This will support the goal of strengthening non-bank financial institutions, specifically cooperatives to enhance their contribution towards the financial system</t>
  </si>
  <si>
    <t>16- Point Agenda Addressed</t>
  </si>
  <si>
    <t>PDP Results Matrices (RM) Critical Indicators)</t>
  </si>
  <si>
    <t>6,9</t>
  </si>
  <si>
    <t>This system will allow the Insurance Commission to monitor the status and create database on the insurance of migrant workers</t>
  </si>
  <si>
    <t>The system will upgrade the existing Lex Libris installed in the IC server</t>
  </si>
  <si>
    <t xml:space="preserve"> (i) Online Licensing System</t>
  </si>
  <si>
    <t>(ii) Web- based OFW database insurance system OFW System</t>
  </si>
  <si>
    <t>(iii) Comprehensive Third Party Liability  System (CTPL System)</t>
  </si>
  <si>
    <t>(iv) Cooperative Development Authority  Information System Strategic Plan</t>
  </si>
  <si>
    <t xml:space="preserve">Expected  Date of Presentation to the ICC </t>
  </si>
  <si>
    <t>Total 
(2013-2016)</t>
  </si>
  <si>
    <t>(K)</t>
  </si>
  <si>
    <t>(L)</t>
  </si>
  <si>
    <t>(M)</t>
  </si>
  <si>
    <t>(N)</t>
  </si>
  <si>
    <t>(O)</t>
  </si>
  <si>
    <t>( P )</t>
  </si>
  <si>
    <t>(Q)</t>
  </si>
  <si>
    <t>(R)</t>
  </si>
  <si>
    <t>(S)</t>
  </si>
  <si>
    <t>(T)</t>
  </si>
  <si>
    <t>(U)</t>
  </si>
  <si>
    <t>(V)</t>
  </si>
  <si>
    <t>(W)</t>
  </si>
  <si>
    <t>(X)</t>
  </si>
  <si>
    <t>(Y)</t>
  </si>
  <si>
    <t>(Z)</t>
  </si>
  <si>
    <t>(AG)</t>
  </si>
  <si>
    <t>(AH)</t>
  </si>
  <si>
    <t>(AI)</t>
  </si>
  <si>
    <t>(AJ)</t>
  </si>
  <si>
    <t>(AK)</t>
  </si>
  <si>
    <t>(AL)</t>
  </si>
  <si>
    <t>(AM)</t>
  </si>
  <si>
    <t>(AN)</t>
  </si>
  <si>
    <t>(AO)</t>
  </si>
  <si>
    <t>(AP)</t>
  </si>
  <si>
    <t>(AQ)</t>
  </si>
  <si>
    <t>(AR)</t>
  </si>
  <si>
    <t>(AS)</t>
  </si>
  <si>
    <t>(AT)</t>
  </si>
  <si>
    <t>(AU)</t>
  </si>
  <si>
    <t>(AV)</t>
  </si>
  <si>
    <t>(AW)</t>
  </si>
  <si>
    <t>(AX)</t>
  </si>
  <si>
    <t>Region</t>
  </si>
  <si>
    <t>Program/Project Description</t>
  </si>
  <si>
    <t>Nationwide/ Interregional/ Region-Specific</t>
  </si>
  <si>
    <t>(E)</t>
  </si>
  <si>
    <t>(AA)</t>
  </si>
  <si>
    <t>(AB)</t>
  </si>
  <si>
    <t>(AC)</t>
  </si>
  <si>
    <t>(AD)</t>
  </si>
  <si>
    <t>(AE)</t>
  </si>
  <si>
    <t>(AF)</t>
  </si>
  <si>
    <t xml:space="preserve">Societal Goal: Inclusive growth and poverty  reduction
</t>
  </si>
  <si>
    <t>1. Organizational Outcome 1</t>
  </si>
  <si>
    <t>(b) Major Final Output 2: Supervisory and Examination Services</t>
  </si>
  <si>
    <t>2. Organizational Outcome 2: Consumer and Adjudicatory Services</t>
  </si>
  <si>
    <t>(a) Major Final Output 1: Regulatory Systems</t>
  </si>
  <si>
    <t xml:space="preserve">A. Subsector/Intermediate Outcome: Strengthened and Improved Regulatory Framework for the Financial System
</t>
  </si>
  <si>
    <t xml:space="preserve">I. Sector Outcome 1: Expanded Access to Financing in Support to Macroeconomic Stability
</t>
  </si>
  <si>
    <t>Continuing Investment Targets</t>
  </si>
  <si>
    <t>(AY)</t>
  </si>
  <si>
    <t>Financial system’s total assets increased to &gt;10% for 6-year (2011-2016) average from the 2006-2010 average of 9.8%. National saving rate (Gross national
saving to GDP ratio) improved to &gt;30% in 2016 from 26.6% in 2010. Number of deposit accounts increased to 750 Filipinos per 1,000 population in 2016 from 499 Filipinos per 1,000 population in 2010. Microfinance services delivery improved. Number of access points per 10,000 population increased to 6 in 2016 from 4 in 2011.</t>
  </si>
  <si>
    <t>Financial system’s total assets increased to &gt;10% for 6-year (2011-2016) average from the 2006-2010 average of 9.8%. National saving rate (Gross national saving to GDP ratio) improved to &gt;30% in 2016 from 26.6% in 2010. Number of deposit accounts increased to 750 Filipinos per 1,000 population in 2016 from 499 Filipinos per 1,000 population in 2010. Microfinance services delivery improved. Number of access points per 10,000 population increased to 6 in 2016 from 4 in 2011.</t>
  </si>
  <si>
    <t>Overall Total</t>
  </si>
  <si>
    <t>Total</t>
  </si>
</sst>
</file>

<file path=xl/styles.xml><?xml version="1.0" encoding="utf-8"?>
<styleSheet xmlns="http://schemas.openxmlformats.org/spreadsheetml/2006/main">
  <numFmts count="3">
    <numFmt numFmtId="43" formatCode="_(* #,##0.00_);_(* \(#,##0.00\);_(* &quot;-&quot;??_);_(@_)"/>
    <numFmt numFmtId="164" formatCode="#,##0,_);\(#,##0,\)"/>
    <numFmt numFmtId="165" formatCode="_(* #,##0_);_(* \(#,##0\);_(* &quot;-&quot;??_);_(@_)"/>
  </numFmts>
  <fonts count="8">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b/>
      <sz val="10"/>
      <name val="Arial"/>
      <family val="2"/>
    </font>
    <font>
      <sz val="11"/>
      <color theme="1"/>
      <name val="Calibri"/>
      <family val="2"/>
      <scheme val="minor"/>
    </font>
    <font>
      <sz val="10"/>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5">
    <xf numFmtId="0" fontId="0" fillId="0" borderId="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9" fontId="6" fillId="0" borderId="0" applyFont="0" applyFill="0" applyBorder="0" applyAlignment="0" applyProtection="0"/>
  </cellStyleXfs>
  <cellXfs count="31">
    <xf numFmtId="0" fontId="0" fillId="0" borderId="0" xfId="0"/>
    <xf numFmtId="3" fontId="7" fillId="0" borderId="1" xfId="0" applyNumberFormat="1" applyFont="1" applyFill="1" applyBorder="1" applyAlignment="1">
      <alignment horizontal="right" vertical="top" wrapText="1"/>
    </xf>
    <xf numFmtId="0" fontId="4" fillId="0" borderId="0" xfId="0" applyFont="1" applyFill="1" applyBorder="1" applyAlignment="1">
      <alignment vertical="center"/>
    </xf>
    <xf numFmtId="16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43" fontId="4" fillId="0" borderId="1" xfId="0" applyNumberFormat="1" applyFont="1" applyFill="1" applyBorder="1" applyAlignment="1">
      <alignment horizontal="right" vertical="top" wrapText="1"/>
    </xf>
    <xf numFmtId="0" fontId="4" fillId="0" borderId="0" xfId="0" applyFont="1" applyFill="1" applyBorder="1"/>
    <xf numFmtId="43" fontId="4" fillId="0" borderId="1" xfId="1" applyNumberFormat="1" applyFont="1" applyFill="1" applyBorder="1" applyAlignment="1">
      <alignment horizontal="right" vertical="top" wrapText="1"/>
    </xf>
    <xf numFmtId="0" fontId="4" fillId="0" borderId="1"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43" fontId="5" fillId="0" borderId="1" xfId="1" applyNumberFormat="1" applyFont="1" applyFill="1" applyBorder="1" applyAlignment="1">
      <alignment horizontal="right" vertical="top" wrapText="1"/>
    </xf>
    <xf numFmtId="0" fontId="4" fillId="0" borderId="0" xfId="0" applyFont="1" applyFill="1" applyBorder="1" applyAlignment="1">
      <alignment wrapText="1"/>
    </xf>
    <xf numFmtId="0" fontId="7" fillId="0" borderId="0" xfId="0" applyFont="1" applyFill="1" applyAlignment="1">
      <alignment wrapText="1"/>
    </xf>
    <xf numFmtId="43" fontId="4" fillId="0" borderId="0" xfId="1" applyNumberFormat="1" applyFont="1" applyFill="1" applyBorder="1" applyAlignment="1">
      <alignment horizontal="left" vertical="center" wrapText="1"/>
    </xf>
    <xf numFmtId="0" fontId="7" fillId="0" borderId="0" xfId="0" applyFont="1" applyFill="1"/>
    <xf numFmtId="43" fontId="4" fillId="0" borderId="0" xfId="1" applyFont="1" applyFill="1" applyBorder="1" applyAlignment="1">
      <alignment horizontal="right" vertical="top" wrapText="1"/>
    </xf>
    <xf numFmtId="164" fontId="4" fillId="0" borderId="0" xfId="0" applyNumberFormat="1" applyFont="1" applyFill="1" applyBorder="1"/>
    <xf numFmtId="0" fontId="5" fillId="0" borderId="1" xfId="0" applyFont="1" applyFill="1" applyBorder="1" applyAlignment="1">
      <alignment horizontal="center" vertical="center" wrapText="1"/>
    </xf>
    <xf numFmtId="9" fontId="5" fillId="0" borderId="1" xfId="4"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right" vertical="top" wrapText="1"/>
    </xf>
    <xf numFmtId="0" fontId="4" fillId="0" borderId="1" xfId="0" applyFont="1" applyFill="1" applyBorder="1" applyAlignment="1">
      <alignment vertical="top" wrapText="1"/>
    </xf>
    <xf numFmtId="164"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4" applyFont="1" applyFill="1" applyBorder="1" applyAlignment="1">
      <alignment horizontal="center" vertical="center" wrapText="1"/>
    </xf>
    <xf numFmtId="165" fontId="5" fillId="0" borderId="1" xfId="3"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1" xfId="0" quotePrefix="1" applyNumberFormat="1" applyFont="1" applyFill="1" applyBorder="1" applyAlignment="1">
      <alignment horizontal="center" vertical="center" wrapText="1"/>
    </xf>
  </cellXfs>
  <cellStyles count="5">
    <cellStyle name="Comma" xfId="1" builtinId="3"/>
    <cellStyle name="Comma 2" xfId="2"/>
    <cellStyle name="Comma 4" xfId="3"/>
    <cellStyle name="Normal" xfId="0" builtinId="0"/>
    <cellStyle name="Percent" xfId="4"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21"/>
  <sheetViews>
    <sheetView tabSelected="1" view="pageBreakPreview" zoomScale="60" zoomScaleNormal="70" workbookViewId="0">
      <selection activeCell="A19" sqref="A19"/>
    </sheetView>
  </sheetViews>
  <sheetFormatPr defaultRowHeight="12.75"/>
  <cols>
    <col min="1" max="1" width="45.7109375" style="15" customWidth="1"/>
    <col min="2" max="2" width="10.7109375" style="15" customWidth="1"/>
    <col min="3" max="3" width="45.7109375" style="15" customWidth="1"/>
    <col min="4" max="5" width="15.7109375" style="15" customWidth="1"/>
    <col min="6" max="6" width="10.7109375" style="15" customWidth="1"/>
    <col min="7" max="7" width="15.7109375" style="15" customWidth="1"/>
    <col min="8" max="8" width="23.7109375" style="15" customWidth="1"/>
    <col min="9" max="9" width="15.7109375" style="15" customWidth="1"/>
    <col min="10" max="40" width="20.7109375" style="17" customWidth="1"/>
    <col min="41" max="51" width="20.7109375" style="7" customWidth="1"/>
    <col min="52" max="16384" width="9.140625" style="15"/>
  </cols>
  <sheetData>
    <row r="1" spans="1:52" s="2" customFormat="1" ht="12.75" customHeight="1">
      <c r="A1" s="26" t="s">
        <v>13</v>
      </c>
      <c r="B1" s="26" t="s">
        <v>0</v>
      </c>
      <c r="C1" s="26" t="s">
        <v>78</v>
      </c>
      <c r="D1" s="26" t="s">
        <v>4</v>
      </c>
      <c r="E1" s="26"/>
      <c r="F1" s="26" t="s">
        <v>11</v>
      </c>
      <c r="G1" s="26" t="s">
        <v>32</v>
      </c>
      <c r="H1" s="26" t="s">
        <v>33</v>
      </c>
      <c r="I1" s="26" t="s">
        <v>41</v>
      </c>
      <c r="J1" s="28" t="s">
        <v>12</v>
      </c>
      <c r="K1" s="28"/>
      <c r="L1" s="28"/>
      <c r="M1" s="28"/>
      <c r="N1" s="28"/>
      <c r="O1" s="28"/>
      <c r="P1" s="28" t="s">
        <v>12</v>
      </c>
      <c r="Q1" s="28"/>
      <c r="R1" s="28"/>
      <c r="S1" s="28"/>
      <c r="T1" s="28"/>
      <c r="U1" s="28"/>
      <c r="V1" s="28" t="s">
        <v>12</v>
      </c>
      <c r="W1" s="28"/>
      <c r="X1" s="28"/>
      <c r="Y1" s="28"/>
      <c r="Z1" s="28"/>
      <c r="AA1" s="28"/>
      <c r="AB1" s="28" t="s">
        <v>12</v>
      </c>
      <c r="AC1" s="28"/>
      <c r="AD1" s="28"/>
      <c r="AE1" s="28"/>
      <c r="AF1" s="28"/>
      <c r="AG1" s="28"/>
      <c r="AH1" s="28" t="s">
        <v>12</v>
      </c>
      <c r="AI1" s="28"/>
      <c r="AJ1" s="28"/>
      <c r="AK1" s="28"/>
      <c r="AL1" s="28"/>
      <c r="AM1" s="28"/>
      <c r="AN1" s="28" t="s">
        <v>12</v>
      </c>
      <c r="AO1" s="28"/>
      <c r="AP1" s="28"/>
      <c r="AQ1" s="28"/>
      <c r="AR1" s="28"/>
      <c r="AS1" s="28"/>
      <c r="AT1" s="28" t="s">
        <v>12</v>
      </c>
      <c r="AU1" s="28"/>
      <c r="AV1" s="28"/>
      <c r="AW1" s="28"/>
      <c r="AX1" s="28"/>
      <c r="AY1" s="28"/>
    </row>
    <row r="2" spans="1:52" s="2" customFormat="1" ht="38.25" customHeight="1">
      <c r="A2" s="26"/>
      <c r="B2" s="26"/>
      <c r="C2" s="26"/>
      <c r="D2" s="27" t="s">
        <v>79</v>
      </c>
      <c r="E2" s="27" t="s">
        <v>77</v>
      </c>
      <c r="F2" s="26"/>
      <c r="G2" s="26"/>
      <c r="H2" s="26"/>
      <c r="I2" s="26"/>
      <c r="J2" s="26">
        <v>2013</v>
      </c>
      <c r="K2" s="26"/>
      <c r="L2" s="26"/>
      <c r="M2" s="26"/>
      <c r="N2" s="26"/>
      <c r="O2" s="26"/>
      <c r="P2" s="26">
        <v>2014</v>
      </c>
      <c r="Q2" s="26"/>
      <c r="R2" s="26"/>
      <c r="S2" s="26"/>
      <c r="T2" s="26"/>
      <c r="U2" s="26"/>
      <c r="V2" s="30" t="s">
        <v>6</v>
      </c>
      <c r="W2" s="29"/>
      <c r="X2" s="29"/>
      <c r="Y2" s="29"/>
      <c r="Z2" s="29"/>
      <c r="AA2" s="29"/>
      <c r="AB2" s="30" t="s">
        <v>7</v>
      </c>
      <c r="AC2" s="29"/>
      <c r="AD2" s="29"/>
      <c r="AE2" s="29"/>
      <c r="AF2" s="29"/>
      <c r="AG2" s="29"/>
      <c r="AH2" s="29" t="s">
        <v>42</v>
      </c>
      <c r="AI2" s="30"/>
      <c r="AJ2" s="30"/>
      <c r="AK2" s="30"/>
      <c r="AL2" s="30"/>
      <c r="AM2" s="30"/>
      <c r="AN2" s="29" t="s">
        <v>94</v>
      </c>
      <c r="AO2" s="30"/>
      <c r="AP2" s="30"/>
      <c r="AQ2" s="30"/>
      <c r="AR2" s="30"/>
      <c r="AS2" s="30"/>
      <c r="AT2" s="29" t="s">
        <v>98</v>
      </c>
      <c r="AU2" s="30"/>
      <c r="AV2" s="30"/>
      <c r="AW2" s="30"/>
      <c r="AX2" s="30"/>
      <c r="AY2" s="30"/>
    </row>
    <row r="3" spans="1:52" s="2" customFormat="1">
      <c r="A3" s="26"/>
      <c r="B3" s="26"/>
      <c r="C3" s="26"/>
      <c r="D3" s="27"/>
      <c r="E3" s="27"/>
      <c r="F3" s="26"/>
      <c r="G3" s="26"/>
      <c r="H3" s="26"/>
      <c r="I3" s="26"/>
      <c r="J3" s="23" t="s">
        <v>1</v>
      </c>
      <c r="K3" s="23" t="s">
        <v>5</v>
      </c>
      <c r="L3" s="23" t="s">
        <v>2</v>
      </c>
      <c r="M3" s="23" t="s">
        <v>8</v>
      </c>
      <c r="N3" s="23" t="s">
        <v>9</v>
      </c>
      <c r="O3" s="23" t="s">
        <v>3</v>
      </c>
      <c r="P3" s="23" t="s">
        <v>1</v>
      </c>
      <c r="Q3" s="23" t="s">
        <v>5</v>
      </c>
      <c r="R3" s="23" t="s">
        <v>2</v>
      </c>
      <c r="S3" s="23" t="s">
        <v>8</v>
      </c>
      <c r="T3" s="23" t="s">
        <v>9</v>
      </c>
      <c r="U3" s="23" t="s">
        <v>3</v>
      </c>
      <c r="V3" s="23" t="s">
        <v>1</v>
      </c>
      <c r="W3" s="23" t="s">
        <v>5</v>
      </c>
      <c r="X3" s="23" t="s">
        <v>2</v>
      </c>
      <c r="Y3" s="23" t="s">
        <v>8</v>
      </c>
      <c r="Z3" s="23" t="s">
        <v>9</v>
      </c>
      <c r="AA3" s="23" t="s">
        <v>3</v>
      </c>
      <c r="AB3" s="23" t="s">
        <v>1</v>
      </c>
      <c r="AC3" s="23" t="s">
        <v>5</v>
      </c>
      <c r="AD3" s="23" t="s">
        <v>2</v>
      </c>
      <c r="AE3" s="23" t="s">
        <v>8</v>
      </c>
      <c r="AF3" s="23" t="s">
        <v>9</v>
      </c>
      <c r="AG3" s="23" t="s">
        <v>3</v>
      </c>
      <c r="AH3" s="23" t="s">
        <v>1</v>
      </c>
      <c r="AI3" s="23" t="s">
        <v>5</v>
      </c>
      <c r="AJ3" s="23" t="s">
        <v>2</v>
      </c>
      <c r="AK3" s="23" t="s">
        <v>8</v>
      </c>
      <c r="AL3" s="23" t="s">
        <v>9</v>
      </c>
      <c r="AM3" s="23" t="s">
        <v>3</v>
      </c>
      <c r="AN3" s="23" t="s">
        <v>1</v>
      </c>
      <c r="AO3" s="23" t="s">
        <v>5</v>
      </c>
      <c r="AP3" s="23" t="s">
        <v>2</v>
      </c>
      <c r="AQ3" s="23" t="s">
        <v>8</v>
      </c>
      <c r="AR3" s="23" t="s">
        <v>9</v>
      </c>
      <c r="AS3" s="23" t="s">
        <v>3</v>
      </c>
      <c r="AT3" s="23" t="s">
        <v>1</v>
      </c>
      <c r="AU3" s="23" t="s">
        <v>5</v>
      </c>
      <c r="AV3" s="23" t="s">
        <v>2</v>
      </c>
      <c r="AW3" s="23" t="s">
        <v>8</v>
      </c>
      <c r="AX3" s="23" t="s">
        <v>9</v>
      </c>
      <c r="AY3" s="25" t="s">
        <v>99</v>
      </c>
    </row>
    <row r="4" spans="1:52" s="2" customFormat="1" ht="15" customHeight="1">
      <c r="A4" s="18" t="s">
        <v>14</v>
      </c>
      <c r="B4" s="18" t="s">
        <v>15</v>
      </c>
      <c r="C4" s="18" t="s">
        <v>22</v>
      </c>
      <c r="D4" s="19" t="s">
        <v>16</v>
      </c>
      <c r="E4" s="19" t="s">
        <v>80</v>
      </c>
      <c r="F4" s="18" t="s">
        <v>17</v>
      </c>
      <c r="G4" s="18" t="s">
        <v>18</v>
      </c>
      <c r="H4" s="18" t="s">
        <v>19</v>
      </c>
      <c r="I4" s="18" t="s">
        <v>20</v>
      </c>
      <c r="J4" s="3" t="s">
        <v>21</v>
      </c>
      <c r="K4" s="3" t="s">
        <v>43</v>
      </c>
      <c r="L4" s="3" t="s">
        <v>44</v>
      </c>
      <c r="M4" s="3" t="s">
        <v>45</v>
      </c>
      <c r="N4" s="3" t="s">
        <v>46</v>
      </c>
      <c r="O4" s="3" t="s">
        <v>47</v>
      </c>
      <c r="P4" s="3" t="s">
        <v>48</v>
      </c>
      <c r="Q4" s="3" t="s">
        <v>49</v>
      </c>
      <c r="R4" s="3" t="s">
        <v>50</v>
      </c>
      <c r="S4" s="3" t="s">
        <v>51</v>
      </c>
      <c r="T4" s="3" t="s">
        <v>52</v>
      </c>
      <c r="U4" s="3" t="s">
        <v>53</v>
      </c>
      <c r="V4" s="3" t="s">
        <v>54</v>
      </c>
      <c r="W4" s="3" t="s">
        <v>55</v>
      </c>
      <c r="X4" s="3" t="s">
        <v>56</v>
      </c>
      <c r="Y4" s="3" t="s">
        <v>57</v>
      </c>
      <c r="Z4" s="3" t="s">
        <v>58</v>
      </c>
      <c r="AA4" s="3" t="s">
        <v>81</v>
      </c>
      <c r="AB4" s="3" t="s">
        <v>82</v>
      </c>
      <c r="AC4" s="3" t="s">
        <v>83</v>
      </c>
      <c r="AD4" s="3" t="s">
        <v>84</v>
      </c>
      <c r="AE4" s="3" t="s">
        <v>85</v>
      </c>
      <c r="AF4" s="3" t="s">
        <v>86</v>
      </c>
      <c r="AG4" s="4" t="s">
        <v>59</v>
      </c>
      <c r="AH4" s="4" t="s">
        <v>60</v>
      </c>
      <c r="AI4" s="4" t="s">
        <v>61</v>
      </c>
      <c r="AJ4" s="4" t="s">
        <v>62</v>
      </c>
      <c r="AK4" s="4" t="s">
        <v>63</v>
      </c>
      <c r="AL4" s="4" t="s">
        <v>64</v>
      </c>
      <c r="AM4" s="4" t="s">
        <v>65</v>
      </c>
      <c r="AN4" s="4" t="s">
        <v>66</v>
      </c>
      <c r="AO4" s="4" t="s">
        <v>67</v>
      </c>
      <c r="AP4" s="4" t="s">
        <v>68</v>
      </c>
      <c r="AQ4" s="4" t="s">
        <v>69</v>
      </c>
      <c r="AR4" s="4" t="s">
        <v>70</v>
      </c>
      <c r="AS4" s="4" t="s">
        <v>71</v>
      </c>
      <c r="AT4" s="4" t="s">
        <v>72</v>
      </c>
      <c r="AU4" s="4" t="s">
        <v>73</v>
      </c>
      <c r="AV4" s="4" t="s">
        <v>74</v>
      </c>
      <c r="AW4" s="4" t="s">
        <v>75</v>
      </c>
      <c r="AX4" s="4" t="s">
        <v>76</v>
      </c>
      <c r="AY4" s="4" t="s">
        <v>95</v>
      </c>
      <c r="AZ4" s="5"/>
    </row>
    <row r="5" spans="1:52" s="2" customFormat="1" ht="28.5" customHeight="1">
      <c r="A5" s="22" t="s">
        <v>87</v>
      </c>
      <c r="B5" s="22"/>
      <c r="C5" s="22"/>
      <c r="D5" s="22"/>
      <c r="E5" s="22"/>
      <c r="F5" s="22"/>
      <c r="G5" s="22"/>
      <c r="H5" s="22"/>
      <c r="I5" s="22"/>
      <c r="J5" s="6"/>
      <c r="K5" s="21"/>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row>
    <row r="6" spans="1:52" s="7" customFormat="1" ht="28.5" customHeight="1">
      <c r="A6" s="22" t="s">
        <v>93</v>
      </c>
      <c r="B6" s="22"/>
      <c r="C6" s="22"/>
      <c r="D6" s="22"/>
      <c r="E6" s="22"/>
      <c r="F6" s="22"/>
      <c r="G6" s="22"/>
      <c r="H6" s="22"/>
      <c r="I6" s="22"/>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row>
    <row r="7" spans="1:52" s="7" customFormat="1" ht="38.25" customHeight="1">
      <c r="A7" s="22" t="s">
        <v>92</v>
      </c>
      <c r="B7" s="22"/>
      <c r="C7" s="22"/>
      <c r="D7" s="22"/>
      <c r="E7" s="22"/>
      <c r="F7" s="22"/>
      <c r="G7" s="22"/>
      <c r="H7" s="22"/>
      <c r="I7" s="22"/>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row>
    <row r="8" spans="1:52" s="7" customFormat="1">
      <c r="A8" s="22" t="s">
        <v>88</v>
      </c>
      <c r="B8" s="22"/>
      <c r="C8" s="22"/>
      <c r="D8" s="22"/>
      <c r="E8" s="22"/>
      <c r="F8" s="22"/>
      <c r="G8" s="22"/>
      <c r="H8" s="22"/>
      <c r="I8" s="22"/>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row>
    <row r="9" spans="1:52" s="7" customFormat="1">
      <c r="A9" s="22" t="s">
        <v>91</v>
      </c>
      <c r="B9" s="22"/>
      <c r="C9" s="22"/>
      <c r="D9" s="22"/>
      <c r="E9" s="22"/>
      <c r="F9" s="22"/>
      <c r="G9" s="22"/>
      <c r="H9" s="22"/>
      <c r="I9" s="22"/>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row>
    <row r="10" spans="1:52" s="7" customFormat="1" ht="283.5" customHeight="1">
      <c r="A10" s="20" t="s">
        <v>37</v>
      </c>
      <c r="B10" s="20" t="s">
        <v>25</v>
      </c>
      <c r="C10" s="20" t="s">
        <v>27</v>
      </c>
      <c r="D10" s="20" t="s">
        <v>26</v>
      </c>
      <c r="E10" s="20"/>
      <c r="F10" s="24">
        <v>5</v>
      </c>
      <c r="G10" s="24" t="s">
        <v>34</v>
      </c>
      <c r="H10" s="24" t="s">
        <v>96</v>
      </c>
      <c r="I10" s="20"/>
      <c r="J10" s="8"/>
      <c r="K10" s="6">
        <f>36.25*1000</f>
        <v>36250</v>
      </c>
      <c r="L10" s="8"/>
      <c r="M10" s="8"/>
      <c r="N10" s="8"/>
      <c r="O10" s="8">
        <f>SUM(J10:N10)</f>
        <v>36250</v>
      </c>
      <c r="P10" s="8"/>
      <c r="Q10" s="8"/>
      <c r="R10" s="8"/>
      <c r="S10" s="8"/>
      <c r="T10" s="8"/>
      <c r="U10" s="8">
        <f>SUM(P10:T10)</f>
        <v>0</v>
      </c>
      <c r="V10" s="8"/>
      <c r="W10" s="8"/>
      <c r="X10" s="8"/>
      <c r="Y10" s="8"/>
      <c r="Z10" s="8"/>
      <c r="AA10" s="8">
        <f>SUM(V10:Z10)</f>
        <v>0</v>
      </c>
      <c r="AB10" s="8"/>
      <c r="AC10" s="8"/>
      <c r="AD10" s="8"/>
      <c r="AE10" s="8"/>
      <c r="AF10" s="8"/>
      <c r="AG10" s="8">
        <f>SUM(AB10:AF10)</f>
        <v>0</v>
      </c>
      <c r="AH10" s="6">
        <f t="shared" ref="AH10:AH17" si="0">SUM(J10,P10,V10,AB10)</f>
        <v>0</v>
      </c>
      <c r="AI10" s="6">
        <f t="shared" ref="AI10:AI17" si="1">SUM(K10,Q10,W10,AC10)</f>
        <v>36250</v>
      </c>
      <c r="AJ10" s="6">
        <f t="shared" ref="AJ10:AJ17" si="2">SUM(L10,R10,X10,AD10)</f>
        <v>0</v>
      </c>
      <c r="AK10" s="6">
        <f t="shared" ref="AK10:AK17" si="3">SUM(M10,S10,Y10,AE10)</f>
        <v>0</v>
      </c>
      <c r="AL10" s="6">
        <f t="shared" ref="AL10:AL17" si="4">SUM(N10,T10,Z10,AF10)</f>
        <v>0</v>
      </c>
      <c r="AM10" s="8">
        <f>SUM(AH10:AL10)</f>
        <v>36250</v>
      </c>
      <c r="AN10" s="8"/>
      <c r="AO10" s="8"/>
      <c r="AP10" s="8"/>
      <c r="AQ10" s="8"/>
      <c r="AR10" s="8"/>
      <c r="AS10" s="8">
        <f>SUM(AN10:AR10)</f>
        <v>0</v>
      </c>
      <c r="AT10" s="8">
        <f>AH10+AN10</f>
        <v>0</v>
      </c>
      <c r="AU10" s="8">
        <f>AI10+AO10</f>
        <v>36250</v>
      </c>
      <c r="AV10" s="8">
        <f>AJ10+AP10</f>
        <v>0</v>
      </c>
      <c r="AW10" s="8">
        <f>AK10+AQ10</f>
        <v>0</v>
      </c>
      <c r="AX10" s="8">
        <f>AL10+AR10</f>
        <v>0</v>
      </c>
      <c r="AY10" s="8">
        <f>SUM(AT10:AX10)</f>
        <v>36250</v>
      </c>
    </row>
    <row r="11" spans="1:52" s="7" customFormat="1" ht="264.75" customHeight="1">
      <c r="A11" s="20" t="s">
        <v>38</v>
      </c>
      <c r="B11" s="20" t="s">
        <v>25</v>
      </c>
      <c r="C11" s="20" t="s">
        <v>35</v>
      </c>
      <c r="D11" s="20" t="s">
        <v>26</v>
      </c>
      <c r="E11" s="20"/>
      <c r="F11" s="24">
        <v>5</v>
      </c>
      <c r="G11" s="24" t="s">
        <v>34</v>
      </c>
      <c r="H11" s="24" t="s">
        <v>97</v>
      </c>
      <c r="I11" s="20"/>
      <c r="J11" s="8"/>
      <c r="K11" s="8"/>
      <c r="L11" s="8"/>
      <c r="M11" s="8"/>
      <c r="N11" s="8"/>
      <c r="O11" s="8">
        <f>SUM(J11:N11)</f>
        <v>0</v>
      </c>
      <c r="P11" s="8"/>
      <c r="Q11" s="8">
        <f>8.5*1000</f>
        <v>8500</v>
      </c>
      <c r="R11" s="8"/>
      <c r="S11" s="8"/>
      <c r="T11" s="8"/>
      <c r="U11" s="8">
        <f>SUM(P11:T11)</f>
        <v>8500</v>
      </c>
      <c r="V11" s="8"/>
      <c r="W11" s="8"/>
      <c r="X11" s="8"/>
      <c r="Y11" s="8"/>
      <c r="Z11" s="8"/>
      <c r="AA11" s="8">
        <f>SUM(V11:Z11)</f>
        <v>0</v>
      </c>
      <c r="AB11" s="8"/>
      <c r="AC11" s="8"/>
      <c r="AD11" s="8"/>
      <c r="AE11" s="8"/>
      <c r="AF11" s="8"/>
      <c r="AG11" s="8">
        <f>SUM(AB11:AF11)</f>
        <v>0</v>
      </c>
      <c r="AH11" s="6">
        <f t="shared" si="0"/>
        <v>0</v>
      </c>
      <c r="AI11" s="6">
        <f t="shared" si="1"/>
        <v>8500</v>
      </c>
      <c r="AJ11" s="6">
        <f t="shared" si="2"/>
        <v>0</v>
      </c>
      <c r="AK11" s="6">
        <f t="shared" si="3"/>
        <v>0</v>
      </c>
      <c r="AL11" s="6">
        <f t="shared" si="4"/>
        <v>0</v>
      </c>
      <c r="AM11" s="8">
        <f>SUM(AH11:AL11)</f>
        <v>8500</v>
      </c>
      <c r="AN11" s="8"/>
      <c r="AO11" s="8"/>
      <c r="AP11" s="8"/>
      <c r="AQ11" s="8"/>
      <c r="AR11" s="8"/>
      <c r="AS11" s="8">
        <f>SUM(AN11:AR11)</f>
        <v>0</v>
      </c>
      <c r="AT11" s="8">
        <f t="shared" ref="AT11:AT17" si="5">AH11+AN11</f>
        <v>0</v>
      </c>
      <c r="AU11" s="8">
        <f t="shared" ref="AU11:AU17" si="6">AI11+AO11</f>
        <v>8500</v>
      </c>
      <c r="AV11" s="8">
        <f t="shared" ref="AV11:AV17" si="7">AJ11+AP11</f>
        <v>0</v>
      </c>
      <c r="AW11" s="8">
        <f t="shared" ref="AW11:AW17" si="8">AK11+AQ11</f>
        <v>0</v>
      </c>
      <c r="AX11" s="8">
        <f t="shared" ref="AX11:AX17" si="9">AL11+AR11</f>
        <v>0</v>
      </c>
      <c r="AY11" s="8">
        <f>SUM(AT11:AX11)</f>
        <v>8500</v>
      </c>
    </row>
    <row r="12" spans="1:52" s="7" customFormat="1" ht="265.5" customHeight="1">
      <c r="A12" s="20" t="s">
        <v>39</v>
      </c>
      <c r="B12" s="20" t="s">
        <v>25</v>
      </c>
      <c r="C12" s="20" t="s">
        <v>28</v>
      </c>
      <c r="D12" s="20" t="s">
        <v>26</v>
      </c>
      <c r="E12" s="20"/>
      <c r="F12" s="24">
        <v>5</v>
      </c>
      <c r="G12" s="24" t="s">
        <v>34</v>
      </c>
      <c r="H12" s="24" t="s">
        <v>97</v>
      </c>
      <c r="I12" s="20"/>
      <c r="J12" s="8"/>
      <c r="K12" s="8"/>
      <c r="L12" s="8"/>
      <c r="M12" s="8"/>
      <c r="N12" s="8"/>
      <c r="O12" s="8">
        <f>SUM(J12:N12)</f>
        <v>0</v>
      </c>
      <c r="P12" s="8"/>
      <c r="Q12" s="8"/>
      <c r="R12" s="8"/>
      <c r="S12" s="8"/>
      <c r="T12" s="8"/>
      <c r="U12" s="8">
        <f>SUM(P12:T12)</f>
        <v>0</v>
      </c>
      <c r="V12" s="8"/>
      <c r="W12" s="8">
        <f>9.675*1000</f>
        <v>9675</v>
      </c>
      <c r="X12" s="8"/>
      <c r="Y12" s="8"/>
      <c r="Z12" s="8"/>
      <c r="AA12" s="8">
        <f>SUM(V12:Z12)</f>
        <v>9675</v>
      </c>
      <c r="AB12" s="8"/>
      <c r="AC12" s="8"/>
      <c r="AD12" s="8"/>
      <c r="AE12" s="8"/>
      <c r="AF12" s="8"/>
      <c r="AG12" s="8">
        <f>SUM(AB12:AF12)</f>
        <v>0</v>
      </c>
      <c r="AH12" s="6">
        <f t="shared" si="0"/>
        <v>0</v>
      </c>
      <c r="AI12" s="6">
        <f t="shared" si="1"/>
        <v>9675</v>
      </c>
      <c r="AJ12" s="6">
        <f t="shared" si="2"/>
        <v>0</v>
      </c>
      <c r="AK12" s="6">
        <f t="shared" si="3"/>
        <v>0</v>
      </c>
      <c r="AL12" s="6">
        <f t="shared" si="4"/>
        <v>0</v>
      </c>
      <c r="AM12" s="8">
        <f>SUM(AH12:AL12)</f>
        <v>9675</v>
      </c>
      <c r="AN12" s="8"/>
      <c r="AO12" s="8"/>
      <c r="AP12" s="8"/>
      <c r="AQ12" s="8"/>
      <c r="AR12" s="8"/>
      <c r="AS12" s="8">
        <f>SUM(AN12:AR12)</f>
        <v>0</v>
      </c>
      <c r="AT12" s="8">
        <f t="shared" si="5"/>
        <v>0</v>
      </c>
      <c r="AU12" s="8">
        <f t="shared" si="6"/>
        <v>9675</v>
      </c>
      <c r="AV12" s="8">
        <f t="shared" si="7"/>
        <v>0</v>
      </c>
      <c r="AW12" s="8">
        <f t="shared" si="8"/>
        <v>0</v>
      </c>
      <c r="AX12" s="8">
        <f t="shared" si="9"/>
        <v>0</v>
      </c>
      <c r="AY12" s="8">
        <f>SUM(AT12:AX12)</f>
        <v>9675</v>
      </c>
    </row>
    <row r="13" spans="1:52" s="7" customFormat="1" ht="276.75" customHeight="1">
      <c r="A13" s="20" t="s">
        <v>40</v>
      </c>
      <c r="B13" s="20" t="s">
        <v>30</v>
      </c>
      <c r="C13" s="9" t="s">
        <v>31</v>
      </c>
      <c r="D13" s="20" t="s">
        <v>26</v>
      </c>
      <c r="E13" s="20"/>
      <c r="F13" s="24">
        <v>5</v>
      </c>
      <c r="G13" s="24" t="s">
        <v>34</v>
      </c>
      <c r="H13" s="24" t="s">
        <v>96</v>
      </c>
      <c r="I13" s="20"/>
      <c r="J13" s="8">
        <v>41511</v>
      </c>
      <c r="K13" s="8"/>
      <c r="L13" s="8"/>
      <c r="M13" s="8"/>
      <c r="N13" s="8"/>
      <c r="O13" s="8">
        <f>SUM(J13:N13)</f>
        <v>41511</v>
      </c>
      <c r="P13" s="1">
        <v>31542</v>
      </c>
      <c r="Q13" s="8"/>
      <c r="R13" s="8"/>
      <c r="S13" s="8"/>
      <c r="T13" s="8"/>
      <c r="U13" s="8">
        <f>SUM(P13:T13)</f>
        <v>31542</v>
      </c>
      <c r="V13" s="1">
        <v>30517</v>
      </c>
      <c r="W13" s="8"/>
      <c r="X13" s="8"/>
      <c r="Y13" s="8"/>
      <c r="Z13" s="8"/>
      <c r="AA13" s="8">
        <f>SUM(V13:Z13)</f>
        <v>30517</v>
      </c>
      <c r="AB13" s="1"/>
      <c r="AC13" s="8"/>
      <c r="AD13" s="8"/>
      <c r="AE13" s="8"/>
      <c r="AF13" s="8"/>
      <c r="AG13" s="8">
        <f>SUM(AB13:AF13)</f>
        <v>0</v>
      </c>
      <c r="AH13" s="6">
        <f t="shared" si="0"/>
        <v>103570</v>
      </c>
      <c r="AI13" s="6">
        <f t="shared" si="1"/>
        <v>0</v>
      </c>
      <c r="AJ13" s="6">
        <f t="shared" si="2"/>
        <v>0</v>
      </c>
      <c r="AK13" s="6">
        <f t="shared" si="3"/>
        <v>0</v>
      </c>
      <c r="AL13" s="6">
        <f t="shared" si="4"/>
        <v>0</v>
      </c>
      <c r="AM13" s="8">
        <f>SUM(AH13:AL13)</f>
        <v>103570</v>
      </c>
      <c r="AN13" s="8"/>
      <c r="AO13" s="8"/>
      <c r="AP13" s="8"/>
      <c r="AQ13" s="8"/>
      <c r="AR13" s="8"/>
      <c r="AS13" s="8">
        <f>SUM(AN13:AR13)</f>
        <v>0</v>
      </c>
      <c r="AT13" s="8">
        <f t="shared" si="5"/>
        <v>103570</v>
      </c>
      <c r="AU13" s="8">
        <f t="shared" si="6"/>
        <v>0</v>
      </c>
      <c r="AV13" s="8">
        <f t="shared" si="7"/>
        <v>0</v>
      </c>
      <c r="AW13" s="8">
        <f t="shared" si="8"/>
        <v>0</v>
      </c>
      <c r="AX13" s="8">
        <f t="shared" si="9"/>
        <v>0</v>
      </c>
      <c r="AY13" s="8">
        <f>SUM(AT13:AX13)</f>
        <v>103570</v>
      </c>
    </row>
    <row r="14" spans="1:52" s="7" customFormat="1" ht="25.5">
      <c r="A14" s="22" t="s">
        <v>89</v>
      </c>
      <c r="B14" s="22"/>
      <c r="C14" s="22"/>
      <c r="D14" s="22"/>
      <c r="E14" s="22"/>
      <c r="F14" s="24"/>
      <c r="G14" s="24"/>
      <c r="H14" s="24"/>
      <c r="I14" s="22"/>
      <c r="J14" s="8"/>
      <c r="K14" s="8"/>
      <c r="L14" s="8"/>
      <c r="M14" s="8"/>
      <c r="N14" s="8"/>
      <c r="O14" s="8"/>
      <c r="P14" s="8"/>
      <c r="Q14" s="8"/>
      <c r="R14" s="8"/>
      <c r="S14" s="8"/>
      <c r="T14" s="8"/>
      <c r="U14" s="8"/>
      <c r="V14" s="8"/>
      <c r="W14" s="8"/>
      <c r="X14" s="8"/>
      <c r="Y14" s="8"/>
      <c r="Z14" s="8"/>
      <c r="AA14" s="8"/>
      <c r="AB14" s="8"/>
      <c r="AC14" s="8"/>
      <c r="AD14" s="8"/>
      <c r="AE14" s="8"/>
      <c r="AF14" s="8"/>
      <c r="AG14" s="8"/>
      <c r="AH14" s="6">
        <f t="shared" si="0"/>
        <v>0</v>
      </c>
      <c r="AI14" s="6">
        <f t="shared" si="1"/>
        <v>0</v>
      </c>
      <c r="AJ14" s="6">
        <f t="shared" si="2"/>
        <v>0</v>
      </c>
      <c r="AK14" s="6">
        <f t="shared" si="3"/>
        <v>0</v>
      </c>
      <c r="AL14" s="6">
        <f t="shared" si="4"/>
        <v>0</v>
      </c>
      <c r="AM14" s="8"/>
      <c r="AN14" s="8"/>
      <c r="AO14" s="8"/>
      <c r="AP14" s="8"/>
      <c r="AQ14" s="8"/>
      <c r="AR14" s="8"/>
      <c r="AS14" s="8"/>
      <c r="AT14" s="8"/>
      <c r="AU14" s="8"/>
      <c r="AV14" s="8"/>
      <c r="AW14" s="8"/>
      <c r="AX14" s="8"/>
      <c r="AY14" s="8"/>
    </row>
    <row r="15" spans="1:52" s="7" customFormat="1" ht="279" customHeight="1">
      <c r="A15" s="20" t="s">
        <v>23</v>
      </c>
      <c r="B15" s="20" t="s">
        <v>25</v>
      </c>
      <c r="C15" s="20" t="s">
        <v>29</v>
      </c>
      <c r="D15" s="20" t="s">
        <v>26</v>
      </c>
      <c r="E15" s="20"/>
      <c r="F15" s="24">
        <v>5</v>
      </c>
      <c r="G15" s="24" t="s">
        <v>34</v>
      </c>
      <c r="H15" s="24" t="s">
        <v>96</v>
      </c>
      <c r="I15" s="20"/>
      <c r="J15" s="8"/>
      <c r="K15" s="8"/>
      <c r="L15" s="8"/>
      <c r="M15" s="8"/>
      <c r="N15" s="8"/>
      <c r="O15" s="8">
        <f>SUM(J15:N15)</f>
        <v>0</v>
      </c>
      <c r="P15" s="8"/>
      <c r="Q15" s="8"/>
      <c r="R15" s="8"/>
      <c r="S15" s="8"/>
      <c r="T15" s="8"/>
      <c r="U15" s="8">
        <f>SUM(P15:T15)</f>
        <v>0</v>
      </c>
      <c r="V15" s="8"/>
      <c r="W15" s="8">
        <f>5*1000</f>
        <v>5000</v>
      </c>
      <c r="X15" s="8"/>
      <c r="Y15" s="8"/>
      <c r="Z15" s="8"/>
      <c r="AA15" s="8">
        <f>SUM(V15:Z15)</f>
        <v>5000</v>
      </c>
      <c r="AB15" s="8"/>
      <c r="AC15" s="8"/>
      <c r="AD15" s="8"/>
      <c r="AE15" s="8"/>
      <c r="AF15" s="8"/>
      <c r="AG15" s="8">
        <f>SUM(AB15:AF15)</f>
        <v>0</v>
      </c>
      <c r="AH15" s="6">
        <f t="shared" si="0"/>
        <v>0</v>
      </c>
      <c r="AI15" s="6">
        <f t="shared" si="1"/>
        <v>5000</v>
      </c>
      <c r="AJ15" s="6">
        <f t="shared" si="2"/>
        <v>0</v>
      </c>
      <c r="AK15" s="6">
        <f t="shared" si="3"/>
        <v>0</v>
      </c>
      <c r="AL15" s="6">
        <f t="shared" si="4"/>
        <v>0</v>
      </c>
      <c r="AM15" s="8">
        <f>SUM(AH15:AL15)</f>
        <v>5000</v>
      </c>
      <c r="AN15" s="8"/>
      <c r="AO15" s="8"/>
      <c r="AP15" s="8"/>
      <c r="AQ15" s="8"/>
      <c r="AR15" s="8"/>
      <c r="AS15" s="8">
        <f>SUM(AN15:AR15)</f>
        <v>0</v>
      </c>
      <c r="AT15" s="8">
        <f t="shared" si="5"/>
        <v>0</v>
      </c>
      <c r="AU15" s="8">
        <f t="shared" si="6"/>
        <v>5000</v>
      </c>
      <c r="AV15" s="8">
        <f t="shared" si="7"/>
        <v>0</v>
      </c>
      <c r="AW15" s="8">
        <f t="shared" si="8"/>
        <v>0</v>
      </c>
      <c r="AX15" s="8">
        <f t="shared" si="9"/>
        <v>0</v>
      </c>
      <c r="AY15" s="8">
        <f>SUM(AT15:AX15)</f>
        <v>5000</v>
      </c>
    </row>
    <row r="16" spans="1:52" s="7" customFormat="1" ht="25.5">
      <c r="A16" s="22" t="s">
        <v>90</v>
      </c>
      <c r="B16" s="22"/>
      <c r="C16" s="22"/>
      <c r="D16" s="22"/>
      <c r="E16" s="22"/>
      <c r="F16" s="24"/>
      <c r="G16" s="24"/>
      <c r="H16" s="24"/>
      <c r="I16" s="22"/>
      <c r="J16" s="8"/>
      <c r="K16" s="8"/>
      <c r="L16" s="8"/>
      <c r="M16" s="8"/>
      <c r="N16" s="8"/>
      <c r="O16" s="8"/>
      <c r="P16" s="8"/>
      <c r="Q16" s="8"/>
      <c r="R16" s="8"/>
      <c r="S16" s="8"/>
      <c r="T16" s="8"/>
      <c r="U16" s="8"/>
      <c r="V16" s="8"/>
      <c r="W16" s="8"/>
      <c r="X16" s="8"/>
      <c r="Y16" s="8"/>
      <c r="Z16" s="8"/>
      <c r="AA16" s="8"/>
      <c r="AB16" s="8"/>
      <c r="AC16" s="8"/>
      <c r="AD16" s="8"/>
      <c r="AE16" s="8"/>
      <c r="AF16" s="8"/>
      <c r="AG16" s="8"/>
      <c r="AH16" s="6">
        <f t="shared" si="0"/>
        <v>0</v>
      </c>
      <c r="AI16" s="6">
        <f t="shared" si="1"/>
        <v>0</v>
      </c>
      <c r="AJ16" s="6">
        <f t="shared" si="2"/>
        <v>0</v>
      </c>
      <c r="AK16" s="6">
        <f t="shared" si="3"/>
        <v>0</v>
      </c>
      <c r="AL16" s="6">
        <f t="shared" si="4"/>
        <v>0</v>
      </c>
      <c r="AM16" s="8"/>
      <c r="AN16" s="8"/>
      <c r="AO16" s="8"/>
      <c r="AP16" s="8"/>
      <c r="AQ16" s="8"/>
      <c r="AR16" s="8"/>
      <c r="AS16" s="8"/>
      <c r="AT16" s="8">
        <f t="shared" si="5"/>
        <v>0</v>
      </c>
      <c r="AU16" s="8">
        <f t="shared" si="6"/>
        <v>0</v>
      </c>
      <c r="AV16" s="8">
        <f t="shared" si="7"/>
        <v>0</v>
      </c>
      <c r="AW16" s="8">
        <f t="shared" si="8"/>
        <v>0</v>
      </c>
      <c r="AX16" s="8">
        <f t="shared" si="9"/>
        <v>0</v>
      </c>
      <c r="AY16" s="8"/>
    </row>
    <row r="17" spans="1:51" s="7" customFormat="1" ht="266.25" customHeight="1">
      <c r="A17" s="20" t="s">
        <v>24</v>
      </c>
      <c r="B17" s="20" t="s">
        <v>25</v>
      </c>
      <c r="C17" s="20" t="s">
        <v>36</v>
      </c>
      <c r="D17" s="20" t="s">
        <v>26</v>
      </c>
      <c r="E17" s="20"/>
      <c r="F17" s="24">
        <v>5</v>
      </c>
      <c r="G17" s="24" t="s">
        <v>34</v>
      </c>
      <c r="H17" s="24" t="s">
        <v>97</v>
      </c>
      <c r="I17" s="20"/>
      <c r="J17" s="8"/>
      <c r="K17" s="8"/>
      <c r="L17" s="8"/>
      <c r="M17" s="8"/>
      <c r="N17" s="8"/>
      <c r="O17" s="8">
        <f>SUM(J17:N17)</f>
        <v>0</v>
      </c>
      <c r="P17" s="8"/>
      <c r="Q17" s="8"/>
      <c r="R17" s="8"/>
      <c r="S17" s="8"/>
      <c r="T17" s="8"/>
      <c r="U17" s="8">
        <f>SUM(P17:T17)</f>
        <v>0</v>
      </c>
      <c r="V17" s="8"/>
      <c r="W17" s="8">
        <f>0.5*1000</f>
        <v>500</v>
      </c>
      <c r="X17" s="8"/>
      <c r="Y17" s="8"/>
      <c r="Z17" s="8"/>
      <c r="AA17" s="8">
        <f>SUM(V17:Z17)</f>
        <v>500</v>
      </c>
      <c r="AB17" s="8"/>
      <c r="AC17" s="8"/>
      <c r="AD17" s="8"/>
      <c r="AE17" s="8"/>
      <c r="AF17" s="8"/>
      <c r="AG17" s="8">
        <f>SUM(AB17:AF17)</f>
        <v>0</v>
      </c>
      <c r="AH17" s="6">
        <f t="shared" si="0"/>
        <v>0</v>
      </c>
      <c r="AI17" s="6">
        <f t="shared" si="1"/>
        <v>500</v>
      </c>
      <c r="AJ17" s="6">
        <f t="shared" si="2"/>
        <v>0</v>
      </c>
      <c r="AK17" s="6">
        <f t="shared" si="3"/>
        <v>0</v>
      </c>
      <c r="AL17" s="6">
        <f t="shared" si="4"/>
        <v>0</v>
      </c>
      <c r="AM17" s="8">
        <f>SUM(AH17:AL17)</f>
        <v>500</v>
      </c>
      <c r="AN17" s="8"/>
      <c r="AO17" s="8"/>
      <c r="AP17" s="8"/>
      <c r="AQ17" s="8"/>
      <c r="AR17" s="8"/>
      <c r="AS17" s="8">
        <f>SUM(AN17:AR17)</f>
        <v>0</v>
      </c>
      <c r="AT17" s="8">
        <f t="shared" si="5"/>
        <v>0</v>
      </c>
      <c r="AU17" s="8">
        <f t="shared" si="6"/>
        <v>500</v>
      </c>
      <c r="AV17" s="8">
        <f t="shared" si="7"/>
        <v>0</v>
      </c>
      <c r="AW17" s="8">
        <f t="shared" si="8"/>
        <v>0</v>
      </c>
      <c r="AX17" s="8">
        <f t="shared" si="9"/>
        <v>0</v>
      </c>
      <c r="AY17" s="8">
        <f>SUM(AT17:AX17)</f>
        <v>500</v>
      </c>
    </row>
    <row r="18" spans="1:51" s="7" customFormat="1">
      <c r="A18" s="10" t="s">
        <v>10</v>
      </c>
      <c r="B18" s="10"/>
      <c r="C18" s="10"/>
      <c r="D18" s="10"/>
      <c r="E18" s="10"/>
      <c r="F18" s="10"/>
      <c r="G18" s="10"/>
      <c r="H18" s="10"/>
      <c r="I18" s="10"/>
      <c r="J18" s="11">
        <f>SUM(J5:J17)</f>
        <v>41511</v>
      </c>
      <c r="K18" s="11">
        <f t="shared" ref="K18:AY18" si="10">SUM(K5:K17)</f>
        <v>36250</v>
      </c>
      <c r="L18" s="11">
        <f t="shared" si="10"/>
        <v>0</v>
      </c>
      <c r="M18" s="11">
        <f t="shared" si="10"/>
        <v>0</v>
      </c>
      <c r="N18" s="11">
        <f t="shared" si="10"/>
        <v>0</v>
      </c>
      <c r="O18" s="11">
        <f t="shared" si="10"/>
        <v>77761</v>
      </c>
      <c r="P18" s="11">
        <f t="shared" si="10"/>
        <v>31542</v>
      </c>
      <c r="Q18" s="11">
        <f t="shared" si="10"/>
        <v>8500</v>
      </c>
      <c r="R18" s="11">
        <f t="shared" si="10"/>
        <v>0</v>
      </c>
      <c r="S18" s="11">
        <f t="shared" si="10"/>
        <v>0</v>
      </c>
      <c r="T18" s="11">
        <f t="shared" si="10"/>
        <v>0</v>
      </c>
      <c r="U18" s="11">
        <f t="shared" si="10"/>
        <v>40042</v>
      </c>
      <c r="V18" s="11">
        <f t="shared" si="10"/>
        <v>30517</v>
      </c>
      <c r="W18" s="11">
        <f t="shared" si="10"/>
        <v>15175</v>
      </c>
      <c r="X18" s="11">
        <f t="shared" si="10"/>
        <v>0</v>
      </c>
      <c r="Y18" s="11">
        <f t="shared" si="10"/>
        <v>0</v>
      </c>
      <c r="Z18" s="11">
        <f t="shared" si="10"/>
        <v>0</v>
      </c>
      <c r="AA18" s="11">
        <f t="shared" si="10"/>
        <v>45692</v>
      </c>
      <c r="AB18" s="11"/>
      <c r="AC18" s="11"/>
      <c r="AD18" s="11"/>
      <c r="AE18" s="11"/>
      <c r="AF18" s="11"/>
      <c r="AG18" s="11"/>
      <c r="AH18" s="11">
        <f t="shared" si="10"/>
        <v>103570</v>
      </c>
      <c r="AI18" s="11">
        <f t="shared" si="10"/>
        <v>59925</v>
      </c>
      <c r="AJ18" s="11">
        <f t="shared" si="10"/>
        <v>0</v>
      </c>
      <c r="AK18" s="11">
        <f t="shared" si="10"/>
        <v>0</v>
      </c>
      <c r="AL18" s="11">
        <f t="shared" si="10"/>
        <v>0</v>
      </c>
      <c r="AM18" s="11">
        <f t="shared" si="10"/>
        <v>163495</v>
      </c>
      <c r="AN18" s="11">
        <f t="shared" si="10"/>
        <v>0</v>
      </c>
      <c r="AO18" s="11">
        <f t="shared" si="10"/>
        <v>0</v>
      </c>
      <c r="AP18" s="11">
        <f t="shared" si="10"/>
        <v>0</v>
      </c>
      <c r="AQ18" s="11">
        <f t="shared" si="10"/>
        <v>0</v>
      </c>
      <c r="AR18" s="11">
        <f t="shared" si="10"/>
        <v>0</v>
      </c>
      <c r="AS18" s="11">
        <f t="shared" si="10"/>
        <v>0</v>
      </c>
      <c r="AT18" s="11">
        <f t="shared" si="10"/>
        <v>103570</v>
      </c>
      <c r="AU18" s="11">
        <f t="shared" si="10"/>
        <v>59925</v>
      </c>
      <c r="AV18" s="11">
        <f t="shared" si="10"/>
        <v>0</v>
      </c>
      <c r="AW18" s="11">
        <f t="shared" si="10"/>
        <v>0</v>
      </c>
      <c r="AX18" s="11">
        <f t="shared" si="10"/>
        <v>0</v>
      </c>
      <c r="AY18" s="11">
        <f t="shared" si="10"/>
        <v>163495</v>
      </c>
    </row>
    <row r="19" spans="1:51">
      <c r="A19" s="12"/>
      <c r="B19" s="13"/>
      <c r="C19" s="13"/>
      <c r="D19" s="13"/>
      <c r="E19" s="13"/>
      <c r="F19" s="13"/>
      <c r="G19" s="13"/>
      <c r="H19" s="13"/>
      <c r="I19" s="13"/>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row>
    <row r="20" spans="1:51">
      <c r="A20" s="12"/>
      <c r="B20" s="13"/>
      <c r="C20" s="13"/>
      <c r="D20" s="13"/>
      <c r="E20" s="13"/>
      <c r="F20" s="13"/>
      <c r="G20" s="13"/>
      <c r="H20" s="13"/>
      <c r="I20" s="13"/>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row>
  </sheetData>
  <mergeCells count="24">
    <mergeCell ref="AN1:AS1"/>
    <mergeCell ref="AT1:AY1"/>
    <mergeCell ref="AN2:AS2"/>
    <mergeCell ref="AT2:AY2"/>
    <mergeCell ref="F1:F3"/>
    <mergeCell ref="J1:O1"/>
    <mergeCell ref="P1:U1"/>
    <mergeCell ref="V1:AA1"/>
    <mergeCell ref="AH1:AM1"/>
    <mergeCell ref="J2:O2"/>
    <mergeCell ref="P2:U2"/>
    <mergeCell ref="V2:AA2"/>
    <mergeCell ref="AH2:AM2"/>
    <mergeCell ref="AB1:AG1"/>
    <mergeCell ref="AB2:AG2"/>
    <mergeCell ref="G1:G3"/>
    <mergeCell ref="A1:A3"/>
    <mergeCell ref="B1:B3"/>
    <mergeCell ref="C1:C3"/>
    <mergeCell ref="H1:H3"/>
    <mergeCell ref="I1:I3"/>
    <mergeCell ref="D1:E1"/>
    <mergeCell ref="E2:E3"/>
    <mergeCell ref="D2:D3"/>
  </mergeCells>
  <printOptions horizontalCentered="1"/>
  <pageMargins left="0.33" right="0.36" top="0.75" bottom="0.75" header="0.3" footer="0.3"/>
  <pageSetup paperSize="9" scale="60" pageOrder="overThenDown" orientation="landscape" r:id="rId1"/>
  <headerFooter>
    <oddHeader>&amp;C&amp;"Arial,Bold"&amp;12Chapter 5: Resilient and Inclusive Financial System
Annex B2: List of Non-Core Investment Programs and Projects (Non-CIPs) with Annual Investment Targets By Source of Financing</oddHeader>
    <oddFooter>&amp;C&amp;"Arial,Bold"&amp;12 2011-2016 Revalidated Public Investment Program &amp;R&amp;"Arial,Regular"&amp;10Page &amp;P of &amp;N</oddFooter>
  </headerFooter>
  <rowBreaks count="1" manualBreakCount="1">
    <brk id="11" max="50" man="1"/>
  </rowBreaks>
  <colBreaks count="7" manualBreakCount="7">
    <brk id="9" max="17" man="1"/>
    <brk id="15" max="17" man="1"/>
    <brk id="21" max="17" man="1"/>
    <brk id="27" max="17" man="1"/>
    <brk id="33" max="17" man="1"/>
    <brk id="39" max="17" man="1"/>
    <brk id="45" max="1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B3A7FF-277C-4199-B2D3-C37EB36A54D1}"/>
</file>

<file path=customXml/itemProps2.xml><?xml version="1.0" encoding="utf-8"?>
<ds:datastoreItem xmlns:ds="http://schemas.openxmlformats.org/officeDocument/2006/customXml" ds:itemID="{70D8C24A-C0A5-441B-980E-08A6461B2817}"/>
</file>

<file path=customXml/itemProps3.xml><?xml version="1.0" encoding="utf-8"?>
<ds:datastoreItem xmlns:ds="http://schemas.openxmlformats.org/officeDocument/2006/customXml" ds:itemID="{56B45A3B-FA2F-4EF2-BC2F-593B6C0EB2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Chapter 5 Annex B2</vt:lpstr>
      <vt:lpstr>'Chapter 5 Annex B2'!Print_Area</vt:lpstr>
      <vt:lpstr>'Chapter 5 Annex B2'!Print_Titles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2014-10-09T07:29:10Z</cp:lastPrinted>
  <dcterms:created xsi:type="dcterms:W3CDTF">2011-01-10T08:16:27Z</dcterms:created>
  <dcterms:modified xsi:type="dcterms:W3CDTF">2014-10-09T07:33:18Z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